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xlsBook"/>
  <mc:AlternateContent xmlns:mc="http://schemas.openxmlformats.org/markup-compatibility/2006">
    <mc:Choice Requires="x15">
      <x15ac:absPath xmlns:x15ac="http://schemas.microsoft.com/office/spreadsheetml/2010/11/ac" url="C:\Users\vasilievryu\Desktop\"/>
    </mc:Choice>
  </mc:AlternateContent>
  <bookViews>
    <workbookView xWindow="10305" yWindow="-15" windowWidth="10185" windowHeight="7860" tabRatio="903" firstSheet="24" activeTab="35"/>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r:id="rId21"/>
    <sheet name="Форма 4.10.3 | Т-передача ТЭ" sheetId="629" r:id="rId22"/>
    <sheet name="Форма 1.0.1 | Т-передача ТН" sheetId="639" state="veryHidden" r:id="rId23"/>
    <sheet name="Форма 4.10.3 | Т-передача ТН" sheetId="630" state="veryHidden" r:id="rId24"/>
    <sheet name="Форма 1.0.1 | Т-гор.вода" sheetId="616" r:id="rId25"/>
    <sheet name="Форма 4.10.4 | Т-гор.вода" sheetId="628"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тарифов'!$F$20:$F$41</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Т-гор.вода'!$M$26</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тарифов'!$E$20:$W$41</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потр'!$M$18:$AK$35</definedName>
    <definedName name="checkCell_List06_13_double_date">'Форма 4.10.2 | Т-ТЭ | потр'!$AL$18:$AL$35</definedName>
    <definedName name="checkCell_List06_13_unique_t">'Форма 4.10.2 | Т-ТЭ | потр'!$M$18:$M$35</definedName>
    <definedName name="checkCell_List06_13_unique_t1">'Форма 4.10.2 | Т-ТЭ | потр'!$AM$18:$AM$35</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Т-ТН'!$M$18:$AK$29</definedName>
    <definedName name="checkCell_List06_4_double_date">'Форма 4.10.3 | Т-ТН'!$AL$18:$AL$29</definedName>
    <definedName name="checkCell_List06_4_unique_t">'Форма 4.10.3 | Т-ТН'!$M$18:$M$29</definedName>
    <definedName name="checkCell_List06_4_unique_t1">'Форма 4.10.3 | Т-ТН'!$AM$18:$AM$29</definedName>
    <definedName name="checkCell_List06_5">'Форма 4.10.4 | Т-гор.вода'!$M$18:$AZ$29</definedName>
    <definedName name="checkCell_List06_5_double_date">'Форма 4.10.4 | Т-гор.вода'!$BA$18:$BA$29</definedName>
    <definedName name="checkCell_List06_5_unique_t">'Форма 4.10.4 | Т-гор.вода'!$M$18:$M$29</definedName>
    <definedName name="checkCell_List06_5_unique_t1">'Форма 4.10.4 | Т-гор.вода'!$BB$18:$BB$29</definedName>
    <definedName name="checkCell_List06_6">'Форма 4.10.3 | Т-передача ТЭ'!$M$18:$AK$28</definedName>
    <definedName name="checkCell_List06_6_double_date">'Форма 4.10.3 | Т-передача ТЭ'!$AL$18:$AL$28</definedName>
    <definedName name="checkCell_List06_6_unique_t">'Форма 4.10.3 | Т-передача ТЭ'!$M$18:$M$28</definedName>
    <definedName name="checkCell_List06_6_unique_t1">'Форма 4.10.3 | Т-передача ТЭ'!$AM$18:$AM$29</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4.9'!$F$7:$I$31</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Т-гор.вода'!$F$7:$I$13</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4.10.1'!$D$14:$L$80</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et_union_hor!$M$167</definedName>
    <definedName name="default_val_5">'Форма 4.10.4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et_union_hor!$O$237:$AJ$242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et_union_hor!$O$85:$AJ$90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et_union_hor!$O$103:$AY$108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et_union_hor!$O$124:$AJ$129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List13_1">et_union_hor!$350:$350</definedName>
    <definedName name="et_List14_1_1">et_union_hor!$355:$356</definedName>
    <definedName name="et_List14_1_2">et_union_hor!$367:$367</definedName>
    <definedName name="et_List14_1_3">et_union_hor!$372:$372</definedName>
    <definedName name="et_List14_1_4">et_union_hor!$361:$362</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et_union_hor!$AJ$237:$AJ$250</definedName>
    <definedName name="et_pIns_List06_2_Period">et_union_hor!$V$49:$V$62</definedName>
    <definedName name="et_pIns_List06_3_i_Period">et_union_hor!$V$219:$V$232</definedName>
    <definedName name="et_pIns_List06_3_Period">et_union_hor!$V$67:$V$80</definedName>
    <definedName name="et_pIns_List06_4_Period">et_union_hor!$AJ$85:$AJ$98</definedName>
    <definedName name="et_pIns_List06_5_Period">et_union_hor!$AY$103:$AY$119</definedName>
    <definedName name="et_pIns_List06_6_Period">et_union_hor!$AJ$124:$AJ$137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тарифов'!$K$20:$K$41</definedName>
    <definedName name="flagSource">'Перечень тарифов'!$S$20:$S$41</definedName>
    <definedName name="flagST">'Перечень тарифов'!$O$20:$O$41</definedName>
    <definedName name="flagTN">'Форма 4.10.5 | Т-подкл'!$N$18:$N$31</definedName>
    <definedName name="flagTS">'Форма 4.10.5 | Т-подкл'!$R$18:$R$31</definedName>
    <definedName name="flagTwoTariff">'Перечень тарифов'!$G$20:$G$41</definedName>
    <definedName name="flagUsedTer_List01">Территории!$P$11:$P$15</definedName>
    <definedName name="group_rates">'Перечень тарифов'!$E$20:$E$41</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тарифов'!$A$20:$A$41</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TEHSHEET!$AQ$2:$AQ$7</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REESTR_MO!$A$2:$D$113</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потр'!$O$18:$O$35</definedName>
    <definedName name="List06_13_MC2">'Форма 4.10.2 | Т-ТЭ | потр'!$AJ$18:$AJ$35</definedName>
    <definedName name="List06_13_note">'Форма 4.10.2 | Т-ТЭ | потр'!$AK$18:$AK$35</definedName>
    <definedName name="List06_13_Period">'Форма 4.10.2 | Т-ТЭ | потр'!$O$18:$U$35</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Т-ТН'!$AJ$18:$AJ$29</definedName>
    <definedName name="List06_4_note">'Форма 4.10.3 | Т-ТН'!$AK$18:$AK$29</definedName>
    <definedName name="List06_4_Period">'Форма 4.10.3 | Т-ТН'!$O$18:$U$29</definedName>
    <definedName name="List06_5_DP">'Форма 4.10.4 | Т-гор.вода'!$11:$11</definedName>
    <definedName name="List06_5_MC">'Форма 4.10.4 | Т-гор.вода'!$O$18:$O$29</definedName>
    <definedName name="List06_5_MC2">'Форма 4.10.4 | Т-гор.вода'!$AY$18:$AY$29</definedName>
    <definedName name="List06_5_note">'Форма 4.10.4 | Т-гор.вода'!$AZ$18:$AZ$29</definedName>
    <definedName name="List06_5_Period">'Форма 4.10.4 | Т-гор.вода'!$O$18:$Z$29</definedName>
    <definedName name="List06_6_DP">'Форма 4.10.3 | Т-передача ТЭ'!$11:$11</definedName>
    <definedName name="List06_6_MC">'Форма 4.10.3 | Т-передача ТЭ'!$O$18:$O$28</definedName>
    <definedName name="List06_6_MC2">'Форма 4.10.3 | Т-передача ТЭ'!$AJ$18:$AJ$28</definedName>
    <definedName name="List06_6_note">'Форма 4.10.3 | Т-передача ТЭ'!$AK$18:$AK$28</definedName>
    <definedName name="List06_6_Period">'Форма 4.10.3 | Т-передача ТЭ'!$O$18:$U$28</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4.10.1'!$H$17:$I$24</definedName>
    <definedName name="List14_1_Date_1">'Форма 4.10.1'!$H$28:$I$80</definedName>
    <definedName name="List14_1_DPR">'Форма 4.10.1'!$K$26</definedName>
    <definedName name="List14_1_flagIPR">'Форма 4.10.1'!$J$15</definedName>
    <definedName name="List14_1_GroundMaterials_1">'Форма 4.10.1'!$K$15:$K$80</definedName>
    <definedName name="List14_1_hypIPR">'Форма 4.10.1'!$K$15</definedName>
    <definedName name="List14_1_method">'Форма 4.10.1'!$J$17:$J$24</definedName>
    <definedName name="List14_1_note">'Форма 4.10.1'!$L$14:$L$80</definedName>
    <definedName name="ListForms">modSheetMain!$A:$A</definedName>
    <definedName name="logical">TEHSHEET!$D$2:$D$3</definedName>
    <definedName name="mo_List01">Территории!$K$11:$K$15</definedName>
    <definedName name="MODesc">'Перечень тарифов'!$N$20:$N$41</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тарифов'!$J$20:$J$41</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Комментарии!$C$11:$C$16</definedName>
    <definedName name="pDel_List01_0">Территории!$C$11:$C$15</definedName>
    <definedName name="pDel_List01_1">Территории!$F$11:$F$15</definedName>
    <definedName name="pDel_List01_2">Территории!$I$11:$I$15</definedName>
    <definedName name="pDel_List02">'Перечень тарифов'!$C$20:$C$41</definedName>
    <definedName name="pDel_List02_1">'Перечень тарифов'!$H$20:$H$41</definedName>
    <definedName name="pDel_List02_2">'Перечень тарифов'!$L$20:$L$41</definedName>
    <definedName name="pDel_List02_3">'Перечень тарифов'!$P$20:$P$41</definedName>
    <definedName name="pDel_List02_4">'Перечень тарифов'!$T$20:$T$41</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потр'!$K$18:$K$35</definedName>
    <definedName name="pDel_List06_13_2">'Форма 4.10.2 | Т-ТЭ | потр'!$J$18:$J$35</definedName>
    <definedName name="pDel_List06_13_3">'Форма 4.10.2 | Т-ТЭ | потр'!$I$18:$I$35</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Т-ТН'!$K$18:$K$29</definedName>
    <definedName name="pDel_List06_4_2">'Форма 4.10.3 | Т-ТН'!$J$18:$J$29</definedName>
    <definedName name="pDel_List06_4_3">'Форма 4.10.3 | Т-ТН'!$I$18:$I$29</definedName>
    <definedName name="pDel_List06_5_1">'Форма 4.10.4 | Т-гор.вода'!$K$18:$K$29</definedName>
    <definedName name="pDel_List06_5_2">'Форма 4.10.4 | Т-гор.вода'!$J$18:$J$29</definedName>
    <definedName name="pDel_List06_5_3">'Форма 4.10.4 | Т-гор.вода'!$I$18:$I$29</definedName>
    <definedName name="pDel_List06_6_1">'Форма 4.10.3 | Т-передача ТЭ'!$K$18:$K$28</definedName>
    <definedName name="pDel_List06_6_2">'Форма 4.10.3 | Т-передача ТЭ'!$J$18:$J$28</definedName>
    <definedName name="pDel_List06_6_3">'Форма 4.10.3 | Т-передача ТЭ'!$I$18:$I$28</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4.10.1'!$C$17:$C$24</definedName>
    <definedName name="pDel_List14_1_1_2">'Форма 4.10.1'!$G$17:$G$24</definedName>
    <definedName name="pDel_List14_1_2">'Форма 4.10.1'!$C$28:$C$43</definedName>
    <definedName name="pDel_List14_1_2_2">'Форма 4.10.1'!$G$28:$G$43</definedName>
    <definedName name="pDel_List14_1_3">'Форма 4.10.1'!$C$45:$C$60</definedName>
    <definedName name="pDel_List14_1_3_2">'Форма 4.10.1'!$G$45:$G$60</definedName>
    <definedName name="pDel_List14_1_4">'Форма 4.10.1'!$C$62:$C$71</definedName>
    <definedName name="pDel_List14_1_4_2">'Форма 4.10.1'!$G$62:$G$71</definedName>
    <definedName name="pDel_List14_1_5">'Форма 4.10.1'!$C$73:$C$80</definedName>
    <definedName name="pDel_List14_1_5_2">'Форма 4.10.1'!$G$73:$G$80</definedName>
    <definedName name="periodEnd">Титульный!$F$12</definedName>
    <definedName name="periodStart">Титульный!$F$11</definedName>
    <definedName name="pIns_Comm">Комментарии!$E$16</definedName>
    <definedName name="pIns_List01_0">Территории!$E$15</definedName>
    <definedName name="pIns_List02">'Перечень тарифов'!$E$41</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потр'!$AJ$13:$AJ$35</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Т-ТН'!$AJ$18:$AJ$29</definedName>
    <definedName name="pIns_List06_5_Period">'Форма 4.10.4 | Т-гор.вода'!$AY$14:$AY$29</definedName>
    <definedName name="pIns_List06_6_Period">'Форма 4.10.3 | Т-передача ТЭ'!$AJ$14:$AJ$28</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REESTR_ORG!$A$2:$J$199</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тарифов'!$R$20:$R$41</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et_union_hor!$M$148</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тарифов'!$W$20:$W$41</definedName>
    <definedName name="warmSource">'Перечень тарифов'!$V$20:$V$41</definedName>
    <definedName name="year_list">TEHSHEET!$C$2:$C$6</definedName>
    <definedName name="year_list1">TEHSHEET!$B$2:$B$27</definedName>
  </definedNames>
  <calcPr calcId="152511"/>
</workbook>
</file>

<file path=xl/calcChain.xml><?xml version="1.0" encoding="utf-8"?>
<calcChain xmlns="http://schemas.openxmlformats.org/spreadsheetml/2006/main">
  <c r="J59" i="647" l="1"/>
  <c r="J58" i="647"/>
  <c r="J47" i="647"/>
  <c r="J46" i="647"/>
  <c r="M8" i="642"/>
  <c r="O8" i="642"/>
  <c r="M9" i="642"/>
  <c r="O9"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L18" i="642"/>
  <c r="O18" i="642"/>
  <c r="AN18" i="642"/>
  <c r="L19" i="642"/>
  <c r="AN19" i="642"/>
  <c r="L20" i="642"/>
  <c r="AN20" i="642"/>
  <c r="L21" i="642"/>
  <c r="AN21" i="642"/>
  <c r="L22" i="642"/>
  <c r="AN22" i="642"/>
  <c r="L23" i="642"/>
  <c r="AN23" i="642"/>
  <c r="L24" i="642"/>
  <c r="Q26" i="642"/>
  <c r="X26" i="642"/>
  <c r="AE26" i="642"/>
  <c r="AL24" i="642"/>
  <c r="AN24" i="642"/>
  <c r="L25" i="642"/>
  <c r="AL25" i="642"/>
  <c r="AN25" i="642"/>
  <c r="AN26" i="642"/>
  <c r="AN27" i="642"/>
  <c r="AN28" i="642"/>
  <c r="L29" i="642"/>
  <c r="AN29" i="642"/>
  <c r="L30" i="642"/>
  <c r="AN30" i="642"/>
  <c r="L31" i="642"/>
  <c r="Q32" i="642"/>
  <c r="X32" i="642"/>
  <c r="AE32" i="642"/>
  <c r="AL31" i="642"/>
  <c r="AN31" i="642"/>
  <c r="AN32" i="642"/>
  <c r="AN33" i="642"/>
  <c r="AN34" i="642"/>
  <c r="AN35"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8" i="612"/>
  <c r="A169"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1" i="612"/>
  <c r="A222" i="612"/>
  <c r="A224" i="612"/>
  <c r="A225" i="612"/>
  <c r="A226" i="612"/>
  <c r="A227" i="612"/>
  <c r="A228" i="612"/>
  <c r="A229" i="612"/>
  <c r="A230" i="612"/>
  <c r="A231" i="612"/>
  <c r="A232" i="612"/>
  <c r="A233" i="612"/>
  <c r="A234" i="612"/>
  <c r="A235" i="612"/>
  <c r="A236" i="612"/>
  <c r="A237" i="612"/>
  <c r="A238" i="612"/>
  <c r="A239" i="612"/>
  <c r="A240" i="612"/>
  <c r="A241" i="612"/>
  <c r="A242" i="612"/>
  <c r="A243" i="612"/>
  <c r="A245" i="612"/>
  <c r="A246" i="612"/>
  <c r="A248" i="612"/>
  <c r="A249" i="612"/>
  <c r="A250" i="612"/>
  <c r="A251" i="612"/>
  <c r="A252" i="612"/>
  <c r="A253" i="612"/>
  <c r="A254" i="612"/>
  <c r="A255" i="612"/>
  <c r="A256" i="612"/>
  <c r="A257" i="612"/>
  <c r="A258" i="612"/>
  <c r="A259" i="612"/>
  <c r="A260" i="612"/>
  <c r="A261" i="612"/>
  <c r="A262" i="612"/>
  <c r="A263" i="612"/>
  <c r="A264" i="612"/>
  <c r="A265" i="612"/>
  <c r="A266" i="612"/>
  <c r="A267" i="612"/>
  <c r="A268" i="612"/>
  <c r="A269" i="612"/>
  <c r="A270" i="612"/>
  <c r="A271" i="612"/>
  <c r="A272" i="612"/>
  <c r="A273" i="612"/>
  <c r="A274" i="612"/>
  <c r="A275" i="612"/>
  <c r="A276" i="612"/>
  <c r="A277" i="612"/>
  <c r="A278" i="612"/>
  <c r="A279" i="612"/>
  <c r="A280" i="612"/>
  <c r="A281" i="612"/>
  <c r="A282" i="612"/>
  <c r="A283" i="612"/>
  <c r="A284" i="612"/>
  <c r="A285" i="612"/>
  <c r="A286" i="612"/>
  <c r="A287" i="612"/>
  <c r="A288" i="612"/>
  <c r="A289" i="612"/>
  <c r="A290" i="612"/>
  <c r="A291" i="612"/>
  <c r="A292" i="612"/>
  <c r="A293" i="612"/>
  <c r="A294" i="612"/>
  <c r="A295" i="612"/>
  <c r="A296" i="612"/>
  <c r="A297" i="612"/>
  <c r="A298" i="612"/>
  <c r="A299" i="612"/>
  <c r="A300" i="612"/>
  <c r="A301" i="612"/>
  <c r="A302" i="612"/>
  <c r="A303" i="612"/>
  <c r="A304" i="612"/>
  <c r="A305" i="612"/>
  <c r="A306" i="612"/>
  <c r="A307" i="612"/>
  <c r="A308" i="612"/>
  <c r="A309" i="612"/>
  <c r="A310" i="612"/>
  <c r="A311" i="612"/>
  <c r="A312" i="612"/>
  <c r="A313" i="612"/>
  <c r="A314" i="612"/>
  <c r="A315" i="612"/>
  <c r="AE244" i="471"/>
  <c r="M8" i="628" l="1"/>
  <c r="O8" i="628"/>
  <c r="M9" i="628"/>
  <c r="O9"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M17" i="628" s="1"/>
  <c r="AN17" i="628" s="1"/>
  <c r="AO17" i="628" s="1"/>
  <c r="AP17" i="628" s="1"/>
  <c r="AQ17" i="628" s="1"/>
  <c r="AR17" i="628" s="1"/>
  <c r="AS17" i="628" s="1"/>
  <c r="AT17" i="628" s="1"/>
  <c r="AU17" i="628" s="1"/>
  <c r="AV17" i="628" s="1"/>
  <c r="AX17" i="628" s="1"/>
  <c r="AZ17" i="628" s="1"/>
  <c r="O18" i="628"/>
  <c r="BC24" i="628"/>
  <c r="V24" i="628"/>
  <c r="AH24" i="628"/>
  <c r="AT24" i="628"/>
  <c r="BD25" i="628"/>
  <c r="AT119" i="471"/>
  <c r="AT109" i="471"/>
  <c r="AH119" i="471"/>
  <c r="AH109" i="471"/>
  <c r="M8" i="629"/>
  <c r="O8" i="629"/>
  <c r="M9" i="629"/>
  <c r="O9" i="629"/>
  <c r="O17" i="629"/>
  <c r="P17" i="629" s="1"/>
  <c r="Q17" i="629" s="1"/>
  <c r="R17" i="629" s="1"/>
  <c r="S17" i="629" s="1"/>
  <c r="U17" i="629" s="1"/>
  <c r="V17" i="629" s="1"/>
  <c r="W17" i="629" s="1"/>
  <c r="X17" i="629" s="1"/>
  <c r="Y17" i="629" s="1"/>
  <c r="Z17" i="629" s="1"/>
  <c r="AB17" i="629" s="1"/>
  <c r="AC17" i="629" s="1"/>
  <c r="AD17" i="629" s="1"/>
  <c r="AE17" i="629" s="1"/>
  <c r="AF17" i="629" s="1"/>
  <c r="AG17" i="629" s="1"/>
  <c r="AI17" i="629" s="1"/>
  <c r="AJ17" i="629" s="1"/>
  <c r="AK17" i="629" s="1"/>
  <c r="O18" i="629"/>
  <c r="AN24" i="629"/>
  <c r="Q25" i="629"/>
  <c r="X25" i="629"/>
  <c r="AE25" i="629"/>
  <c r="AE131" i="471"/>
  <c r="X131" i="471"/>
  <c r="M8" i="627"/>
  <c r="O8" i="627"/>
  <c r="M9" i="627"/>
  <c r="O9"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O18" i="627"/>
  <c r="AN25" i="627"/>
  <c r="AN24" i="627"/>
  <c r="Q26" i="627"/>
  <c r="X26" i="627"/>
  <c r="AE26" i="627"/>
  <c r="AE92" i="471"/>
  <c r="X92" i="471"/>
  <c r="X244" i="471"/>
  <c r="L20" i="628"/>
  <c r="L23" i="628"/>
  <c r="BB23" i="628"/>
  <c r="L20" i="629"/>
  <c r="L23" i="629"/>
  <c r="AM23" i="629"/>
  <c r="L20" i="627"/>
  <c r="L23" i="627"/>
  <c r="L24" i="627"/>
  <c r="AL24" i="627"/>
  <c r="AL25" i="627"/>
  <c r="L18" i="628"/>
  <c r="L19" i="628"/>
  <c r="L21" i="628"/>
  <c r="L24" i="628"/>
  <c r="BA24" i="628"/>
  <c r="L18" i="629"/>
  <c r="L19" i="629"/>
  <c r="L21" i="629"/>
  <c r="L24" i="629"/>
  <c r="AL24" i="629"/>
  <c r="L18" i="627"/>
  <c r="L19" i="627"/>
  <c r="L21" i="627"/>
  <c r="AM23" i="627"/>
  <c r="L25" i="627"/>
  <c r="J37" i="647" l="1"/>
  <c r="A220" i="612" s="1"/>
  <c r="J38" i="647"/>
  <c r="A223" i="612" s="1"/>
  <c r="J36" i="647"/>
  <c r="A167" i="612" s="1"/>
  <c r="J54" i="647"/>
  <c r="A244" i="612" s="1"/>
  <c r="J55" i="647"/>
  <c r="A247" i="612" s="1"/>
  <c r="J53" i="647"/>
  <c r="A170" i="612" s="1"/>
  <c r="H30" i="649" l="1"/>
  <c r="H29" i="649"/>
  <c r="H27" i="649"/>
  <c r="H26" i="649"/>
  <c r="H24" i="649"/>
  <c r="H23" i="649"/>
  <c r="H21" i="649"/>
  <c r="H20" i="649"/>
  <c r="H18" i="649"/>
  <c r="H17" i="649"/>
  <c r="H15" i="649"/>
  <c r="H14" i="649"/>
  <c r="H12" i="649"/>
  <c r="H11" i="649"/>
  <c r="H9" i="649"/>
  <c r="H8" i="649"/>
  <c r="H7" i="649"/>
  <c r="H30" i="645"/>
  <c r="H27" i="645"/>
  <c r="H26" i="645"/>
  <c r="H29" i="645"/>
  <c r="H24" i="645"/>
  <c r="H21" i="645"/>
  <c r="H20" i="645"/>
  <c r="H23" i="645"/>
  <c r="H18" i="645"/>
  <c r="H15" i="645"/>
  <c r="H14" i="645"/>
  <c r="H17" i="645"/>
  <c r="H12" i="645"/>
  <c r="H9" i="645"/>
  <c r="H8" i="645"/>
  <c r="F79" i="647"/>
  <c r="E79" i="647"/>
  <c r="F70" i="647"/>
  <c r="E70" i="647"/>
  <c r="F57" i="647"/>
  <c r="E57" i="647"/>
  <c r="F40" i="647"/>
  <c r="E40" i="647"/>
  <c r="F23" i="647"/>
  <c r="E23" i="647"/>
  <c r="F77" i="647"/>
  <c r="E77" i="647"/>
  <c r="F68" i="647"/>
  <c r="E68" i="647"/>
  <c r="F53" i="647"/>
  <c r="E53" i="647"/>
  <c r="F36" i="647"/>
  <c r="E36" i="647"/>
  <c r="F21" i="647"/>
  <c r="E21" i="647"/>
  <c r="F75" i="647"/>
  <c r="E75" i="647"/>
  <c r="F66" i="647"/>
  <c r="E66" i="647"/>
  <c r="F49" i="647"/>
  <c r="E49" i="647"/>
  <c r="F32" i="647"/>
  <c r="E32" i="647"/>
  <c r="F19" i="647"/>
  <c r="E19" i="647"/>
  <c r="F73" i="647"/>
  <c r="E73" i="647"/>
  <c r="F62" i="647"/>
  <c r="E62" i="647"/>
  <c r="F45" i="647"/>
  <c r="E45" i="647"/>
  <c r="F28" i="647"/>
  <c r="E28" i="647"/>
  <c r="F17" i="647"/>
  <c r="E17" i="647"/>
  <c r="H12" i="638"/>
  <c r="H9" i="638"/>
  <c r="H8" i="638"/>
  <c r="H12" i="616"/>
  <c r="H9" i="616"/>
  <c r="H8" i="616"/>
  <c r="H12" i="637"/>
  <c r="H9" i="637"/>
  <c r="H8" i="637"/>
  <c r="H12" i="643"/>
  <c r="H9" i="643"/>
  <c r="H8" i="643"/>
  <c r="R14" i="601"/>
  <c r="H31" i="649" s="1"/>
  <c r="R13" i="601"/>
  <c r="R12" i="601"/>
  <c r="P12" i="601"/>
  <c r="F28" i="649"/>
  <c r="F26" i="649"/>
  <c r="F24" i="649"/>
  <c r="F16" i="649"/>
  <c r="F14" i="649"/>
  <c r="F12" i="649"/>
  <c r="F31" i="649"/>
  <c r="F29" i="649"/>
  <c r="F21" i="649"/>
  <c r="F19" i="649"/>
  <c r="F17" i="649"/>
  <c r="F9" i="649"/>
  <c r="F26" i="645"/>
  <c r="F31" i="645"/>
  <c r="F29" i="645"/>
  <c r="F20" i="645"/>
  <c r="F25" i="645"/>
  <c r="F23" i="645"/>
  <c r="F15" i="645"/>
  <c r="F18" i="645"/>
  <c r="F16" i="645"/>
  <c r="M14" i="601"/>
  <c r="M12" i="601"/>
  <c r="F27" i="649"/>
  <c r="F25" i="649"/>
  <c r="F23" i="649"/>
  <c r="F15" i="649"/>
  <c r="F13" i="649"/>
  <c r="F11" i="649"/>
  <c r="F30" i="649"/>
  <c r="F22" i="649"/>
  <c r="F20" i="649"/>
  <c r="F18" i="649"/>
  <c r="F10" i="649"/>
  <c r="F8" i="649"/>
  <c r="F28" i="645"/>
  <c r="F27" i="645"/>
  <c r="F30" i="645"/>
  <c r="F22" i="645"/>
  <c r="F21" i="645"/>
  <c r="F24" i="645"/>
  <c r="F17" i="645"/>
  <c r="F14" i="645"/>
  <c r="F19" i="645"/>
  <c r="M13" i="601"/>
  <c r="H13" i="643" l="1"/>
  <c r="H13" i="616"/>
  <c r="H13" i="638"/>
  <c r="H19" i="645"/>
  <c r="H31" i="645"/>
  <c r="H13" i="649"/>
  <c r="H25" i="649"/>
  <c r="H13" i="637"/>
  <c r="H13" i="645"/>
  <c r="H25" i="645"/>
  <c r="H19" i="649"/>
  <c r="B3" i="525"/>
  <c r="B2"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18" i="624"/>
  <c r="L22" i="624"/>
  <c r="L19" i="624"/>
  <c r="X24" i="624"/>
  <c r="L23" i="624"/>
  <c r="L20" i="624"/>
  <c r="L21" i="624"/>
  <c r="L24" i="624"/>
  <c r="F8" i="647" l="1"/>
  <c r="E8" i="647"/>
  <c r="F7" i="647"/>
  <c r="E7" i="647"/>
  <c r="H11" i="645"/>
  <c r="H7" i="645"/>
  <c r="F11" i="645"/>
  <c r="F13" i="645"/>
  <c r="F9" i="645"/>
  <c r="F8" i="645"/>
  <c r="F10" i="645"/>
  <c r="F12" i="645"/>
  <c r="O9" i="632" l="1"/>
  <c r="M9" i="632"/>
  <c r="O8" i="632"/>
  <c r="M8" i="632"/>
  <c r="N9" i="633"/>
  <c r="M9" i="633"/>
  <c r="N8" i="633"/>
  <c r="M8" i="633"/>
  <c r="O9" i="630"/>
  <c r="M9" i="630"/>
  <c r="O8" i="630"/>
  <c r="M8" i="630"/>
  <c r="O9" i="631"/>
  <c r="M9" i="631"/>
  <c r="O8" i="631"/>
  <c r="M8" i="631"/>
  <c r="O11" i="640"/>
  <c r="M11" i="640"/>
  <c r="O10" i="640"/>
  <c r="M10" i="640"/>
  <c r="O11" i="626"/>
  <c r="M11" i="626"/>
  <c r="O10" i="626"/>
  <c r="M10" i="626"/>
  <c r="O9" i="625"/>
  <c r="M9" i="625"/>
  <c r="O8" i="625"/>
  <c r="M8" i="625"/>
  <c r="E2" i="437"/>
  <c r="E3" i="437"/>
  <c r="O18" i="632" l="1"/>
  <c r="P18" i="632" s="1"/>
  <c r="Q18" i="632" s="1"/>
  <c r="R18" i="632" s="1"/>
  <c r="S18" i="632" s="1"/>
  <c r="T18" i="632" s="1"/>
  <c r="V18" i="632" s="1"/>
  <c r="R24" i="632"/>
  <c r="L19" i="632"/>
  <c r="L22" i="632"/>
  <c r="L21" i="632"/>
  <c r="L23" i="632"/>
  <c r="Y23" i="632"/>
  <c r="L20" i="632"/>
  <c r="X18" i="632" l="1"/>
  <c r="M12" i="550"/>
  <c r="AN250" i="471" l="1"/>
  <c r="AN249" i="471"/>
  <c r="AN248" i="471"/>
  <c r="AN247" i="471"/>
  <c r="AN246" i="471"/>
  <c r="AN245" i="471"/>
  <c r="AN244" i="471"/>
  <c r="Q244" i="471"/>
  <c r="AN243" i="471"/>
  <c r="AN242" i="471"/>
  <c r="AN241" i="471"/>
  <c r="AN240" i="471"/>
  <c r="AN239" i="471"/>
  <c r="AN238" i="471"/>
  <c r="AN237" i="471"/>
  <c r="H11" i="643"/>
  <c r="H7" i="643"/>
  <c r="F12" i="643"/>
  <c r="F11" i="643"/>
  <c r="F13" i="643"/>
  <c r="L241" i="471"/>
  <c r="AL243" i="471"/>
  <c r="L237" i="471"/>
  <c r="L242" i="471"/>
  <c r="F9" i="643"/>
  <c r="F8" i="643"/>
  <c r="F10" i="643"/>
  <c r="L243" i="471"/>
  <c r="L239" i="471"/>
  <c r="L238" i="471"/>
  <c r="L240" i="47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1" i="640"/>
  <c r="F10" i="641"/>
  <c r="F8" i="641"/>
  <c r="F12" i="641"/>
  <c r="F13" i="641"/>
  <c r="L24" i="640"/>
  <c r="L22" i="640"/>
  <c r="L223" i="471"/>
  <c r="L225" i="471"/>
  <c r="X225" i="471"/>
  <c r="L219" i="471"/>
  <c r="L20" i="640"/>
  <c r="L26" i="640"/>
  <c r="X26" i="640"/>
  <c r="L23" i="640"/>
  <c r="L25" i="640"/>
  <c r="F9" i="641"/>
  <c r="F11" i="641"/>
  <c r="L220" i="471"/>
  <c r="L221" i="471"/>
  <c r="L222" i="471"/>
  <c r="L224" i="471"/>
  <c r="V19" i="640" l="1"/>
  <c r="W19" i="640" s="1"/>
  <c r="AA197" i="471" l="1"/>
  <c r="AI196" i="471"/>
  <c r="R183" i="471"/>
  <c r="V119" i="471"/>
  <c r="BD110" i="471"/>
  <c r="BC109" i="471"/>
  <c r="V109" i="471"/>
  <c r="Q149" i="471"/>
  <c r="Z148" i="471"/>
  <c r="Q131" i="471"/>
  <c r="AN130" i="471"/>
  <c r="Q92" i="471"/>
  <c r="AN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2" i="636"/>
  <c r="F9" i="635"/>
  <c r="F12" i="634"/>
  <c r="F10" i="635"/>
  <c r="F11" i="635"/>
  <c r="F13" i="636"/>
  <c r="F10" i="636"/>
  <c r="F12" i="635"/>
  <c r="F9" i="634"/>
  <c r="F13" i="635"/>
  <c r="F8" i="636"/>
  <c r="F10" i="634"/>
  <c r="F10" i="638"/>
  <c r="F8" i="638"/>
  <c r="F13" i="638"/>
  <c r="F12" i="637"/>
  <c r="F13" i="637"/>
  <c r="F11" i="637"/>
  <c r="L53" i="471"/>
  <c r="X37" i="471"/>
  <c r="L109" i="471"/>
  <c r="L142" i="471"/>
  <c r="L69" i="471"/>
  <c r="L178" i="471"/>
  <c r="L124" i="471"/>
  <c r="L182" i="471"/>
  <c r="L165" i="471"/>
  <c r="L104" i="471"/>
  <c r="Y182" i="471"/>
  <c r="L51" i="471"/>
  <c r="L162" i="471"/>
  <c r="L193" i="471"/>
  <c r="L55" i="471"/>
  <c r="L119" i="471"/>
  <c r="L125" i="471"/>
  <c r="L126" i="471"/>
  <c r="L31" i="471"/>
  <c r="L70" i="471"/>
  <c r="Y165" i="471"/>
  <c r="AM129" i="471"/>
  <c r="X73" i="471"/>
  <c r="L129" i="471"/>
  <c r="L88" i="471"/>
  <c r="AL130" i="471"/>
  <c r="L130" i="471"/>
  <c r="X166" i="471"/>
  <c r="L85" i="471"/>
  <c r="L49" i="471"/>
  <c r="L161" i="471"/>
  <c r="L147" i="471"/>
  <c r="X55" i="471"/>
  <c r="L33" i="471"/>
  <c r="L180" i="471"/>
  <c r="L87" i="471"/>
  <c r="L73" i="471"/>
  <c r="AH196" i="471"/>
  <c r="L72" i="471"/>
  <c r="L195" i="471"/>
  <c r="F11" i="634"/>
  <c r="F9" i="639"/>
  <c r="F10" i="639"/>
  <c r="F12" i="639"/>
  <c r="F8" i="634"/>
  <c r="F11" i="636"/>
  <c r="F11" i="639"/>
  <c r="F13" i="634"/>
  <c r="F9" i="636"/>
  <c r="F8" i="639"/>
  <c r="F13" i="639"/>
  <c r="F8" i="635"/>
  <c r="F9" i="638"/>
  <c r="F11" i="638"/>
  <c r="F12" i="638"/>
  <c r="F8" i="637"/>
  <c r="F10" i="637"/>
  <c r="F9" i="637"/>
  <c r="L148" i="471"/>
  <c r="L181" i="471"/>
  <c r="L179" i="471"/>
  <c r="L164" i="471"/>
  <c r="AM90" i="471"/>
  <c r="L32" i="471"/>
  <c r="L160" i="471"/>
  <c r="L35" i="471"/>
  <c r="L37" i="471"/>
  <c r="L68" i="471"/>
  <c r="L192" i="471"/>
  <c r="Y147" i="471"/>
  <c r="L50" i="471"/>
  <c r="L143" i="471"/>
  <c r="L105" i="471"/>
  <c r="BB108" i="471"/>
  <c r="L145" i="471"/>
  <c r="L194" i="471"/>
  <c r="L108" i="471"/>
  <c r="BA109" i="471"/>
  <c r="L86" i="471"/>
  <c r="L163" i="471"/>
  <c r="L144" i="471"/>
  <c r="L90" i="471"/>
  <c r="L34" i="471"/>
  <c r="L52" i="471"/>
  <c r="L54" i="471"/>
  <c r="L166" i="471"/>
  <c r="L71" i="471"/>
  <c r="L91" i="471"/>
  <c r="L36" i="471"/>
  <c r="X148" i="471"/>
  <c r="BA119" i="471"/>
  <c r="L127" i="471"/>
  <c r="L67" i="471"/>
  <c r="AL91" i="471"/>
  <c r="L103" i="471"/>
  <c r="L106" i="471"/>
  <c r="L196"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18" i="625"/>
  <c r="X26" i="626"/>
  <c r="L26" i="626"/>
  <c r="L22" i="625"/>
  <c r="L22" i="626"/>
  <c r="L20" i="626"/>
  <c r="L23" i="626"/>
  <c r="L19" i="625"/>
  <c r="L21" i="625"/>
  <c r="L25" i="626"/>
  <c r="L20" i="625"/>
  <c r="L24" i="625"/>
  <c r="X24" i="625"/>
  <c r="L21" i="626"/>
  <c r="L24"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0"/>
  <c r="X24" i="631"/>
  <c r="L18" i="631"/>
  <c r="L20" i="631"/>
  <c r="L23" i="630"/>
  <c r="AH23" i="633"/>
  <c r="L22" i="631"/>
  <c r="L20" i="633"/>
  <c r="L21" i="631"/>
  <c r="L24" i="631"/>
  <c r="L21" i="633"/>
  <c r="L23" i="633"/>
  <c r="Y23" i="630"/>
  <c r="Y23" i="631"/>
  <c r="X24" i="630"/>
  <c r="L18" i="630"/>
  <c r="L22" i="633"/>
  <c r="L19" i="630"/>
  <c r="L24" i="630"/>
  <c r="L23" i="631"/>
  <c r="L21" i="630"/>
  <c r="L19" i="631"/>
  <c r="L19" i="633"/>
  <c r="AG18" i="633" l="1"/>
  <c r="U17" i="631"/>
  <c r="V17" i="631" l="1"/>
  <c r="W17" i="631" s="1"/>
  <c r="M291" i="471" l="1"/>
  <c r="R306" i="471"/>
  <c r="P296" i="471"/>
  <c r="R301" i="471"/>
  <c r="R296" i="471"/>
  <c r="H11" i="618"/>
  <c r="H7" i="618"/>
  <c r="H11" i="617"/>
  <c r="H7" i="617"/>
  <c r="H11" i="616"/>
  <c r="H7" i="616"/>
  <c r="H11" i="614"/>
  <c r="H7" i="614"/>
  <c r="H339" i="471"/>
  <c r="E29" i="205"/>
  <c r="F29" i="205"/>
  <c r="E326" i="471"/>
  <c r="E331" i="471"/>
  <c r="F9" i="617"/>
  <c r="F12" i="617"/>
  <c r="F9" i="618"/>
  <c r="F10" i="618"/>
  <c r="F10" i="614"/>
  <c r="F13" i="617"/>
  <c r="F13" i="614"/>
  <c r="F8" i="614"/>
  <c r="F8" i="618"/>
  <c r="F11" i="616"/>
  <c r="F12" i="616"/>
  <c r="F10" i="616"/>
  <c r="M296" i="471"/>
  <c r="F338" i="471"/>
  <c r="F340" i="471"/>
  <c r="F341" i="471"/>
  <c r="F339" i="471"/>
  <c r="F8" i="617"/>
  <c r="F11" i="614"/>
  <c r="F9" i="614"/>
  <c r="F12" i="618"/>
  <c r="F11" i="617"/>
  <c r="F11" i="618"/>
  <c r="F13" i="618"/>
  <c r="F10" i="617"/>
  <c r="F12" i="614"/>
  <c r="F8" i="616"/>
  <c r="F13" i="616"/>
  <c r="F9" i="616"/>
  <c r="F336" i="471"/>
  <c r="M301" i="471"/>
  <c r="M306" i="471"/>
  <c r="F337" i="471"/>
</calcChain>
</file>

<file path=xl/sharedStrings.xml><?xml version="1.0" encoding="utf-8"?>
<sst xmlns="http://schemas.openxmlformats.org/spreadsheetml/2006/main" count="4338" uniqueCount="1697">
  <si>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</si>
  <si>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</si>
  <si>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</si>
  <si>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</si>
  <si>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</si>
  <si>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</si>
  <si>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</si>
  <si>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</si>
  <si>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</si>
  <si>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</si>
  <si>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</si>
  <si>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</si>
  <si>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</si>
  <si>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</si>
  <si>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</si>
  <si>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</si>
  <si>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</si>
  <si>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</si>
  <si>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</si>
  <si>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</si>
  <si>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</si>
  <si>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</si>
  <si>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</si>
  <si>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</si>
  <si>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</si>
  <si>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</si>
  <si>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</si>
  <si>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</si>
  <si>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</si>
  <si>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</si>
  <si>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</si>
  <si>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</si>
  <si>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</si>
  <si>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</si>
  <si>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</si>
  <si>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</si>
  <si>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</si>
  <si>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</si>
  <si>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</si>
  <si>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</si>
  <si>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</si>
  <si>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</si>
  <si>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</si>
  <si>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</si>
  <si>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</si>
  <si>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</si>
  <si>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</si>
  <si>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</si>
  <si>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</si>
  <si>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</si>
  <si>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</si>
  <si>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</si>
  <si>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</si>
  <si>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</si>
  <si>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</si>
  <si>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</si>
  <si>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</si>
  <si>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</si>
  <si>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</si>
  <si>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</si>
  <si>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</si>
  <si>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</si>
  <si>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</si>
  <si>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</si>
  <si>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</si>
  <si>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</si>
  <si>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</si>
  <si>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</si>
  <si>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</si>
  <si>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</si>
  <si>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</si>
  <si>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</si>
  <si>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</si>
  <si>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</si>
  <si>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</si>
  <si>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</si>
  <si>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</si>
  <si>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</si>
  <si>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</si>
  <si>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</si>
  <si>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</si>
  <si>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</si>
  <si>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</si>
  <si>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</si>
  <si>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</si>
  <si>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</si>
  <si>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</si>
  <si>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</si>
  <si>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</si>
  <si>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</si>
  <si>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</si>
  <si>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</si>
  <si>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</si>
  <si>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</si>
  <si>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</si>
  <si>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</si>
  <si>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</si>
  <si>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</si>
  <si>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</si>
  <si>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</si>
  <si>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</si>
  <si>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</si>
  <si>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</si>
  <si>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</si>
  <si>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</si>
  <si>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</si>
  <si>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</si>
  <si>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</si>
  <si>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</si>
  <si>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</si>
  <si>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</si>
  <si>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</si>
  <si>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</si>
  <si>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</si>
  <si>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</si>
  <si>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</si>
  <si>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</si>
  <si>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</si>
  <si>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</si>
  <si>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</si>
  <si>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</si>
  <si>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</si>
  <si>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</si>
  <si>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</si>
  <si>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</si>
  <si>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</si>
  <si>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</si>
  <si>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</si>
  <si>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</si>
  <si>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</si>
  <si>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</si>
  <si>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</si>
  <si>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</si>
  <si>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</si>
  <si>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</si>
  <si>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</si>
  <si>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</si>
  <si>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</si>
  <si>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</si>
  <si>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</si>
  <si>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</si>
  <si>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</si>
  <si>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</si>
  <si>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</si>
  <si>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</si>
  <si>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</si>
  <si>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</si>
  <si>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</si>
  <si>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</si>
  <si>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</si>
  <si>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</si>
  <si>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</si>
  <si>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</si>
  <si>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</si>
  <si>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</si>
  <si>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</si>
  <si>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</si>
  <si>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</si>
  <si>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</si>
  <si>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</si>
  <si>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</si>
  <si>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</si>
  <si>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</si>
  <si>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</si>
  <si>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</si>
  <si>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</si>
  <si>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</si>
  <si>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</si>
  <si>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</si>
  <si>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</si>
  <si>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</si>
  <si>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</si>
  <si>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</si>
  <si>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</si>
  <si>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</si>
  <si>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</si>
  <si>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</si>
  <si>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</si>
  <si>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</si>
  <si>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</si>
  <si>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</si>
  <si>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</si>
  <si>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</si>
  <si>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</si>
  <si>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</si>
  <si>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</si>
  <si>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</si>
  <si>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</si>
  <si>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</si>
  <si>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</si>
  <si>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</si>
  <si>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</si>
  <si>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</si>
  <si>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</si>
  <si>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</si>
  <si>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</si>
  <si>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</si>
  <si>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</si>
  <si>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</si>
  <si>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</si>
  <si>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</si>
  <si>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</si>
  <si>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</si>
  <si>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</si>
  <si>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</si>
  <si>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</si>
  <si>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</si>
  <si>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</si>
  <si>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</si>
  <si>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</si>
  <si>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</si>
  <si>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</si>
  <si>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</si>
  <si>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</si>
  <si>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</si>
  <si>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</si>
  <si>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</si>
  <si>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</si>
  <si>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</si>
  <si>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</si>
  <si>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</si>
  <si>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</si>
  <si>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</si>
  <si>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</si>
  <si>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</si>
  <si>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</si>
  <si>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</si>
  <si>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</si>
  <si>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</si>
  <si>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</si>
  <si>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</si>
  <si>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</si>
  <si>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</si>
  <si>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</si>
  <si>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</si>
  <si>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</si>
  <si>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</si>
  <si>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</si>
  <si>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</si>
  <si>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</si>
  <si>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</si>
  <si>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</si>
  <si>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</si>
  <si>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</si>
  <si>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</si>
  <si>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</si>
  <si>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</si>
  <si>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</si>
  <si>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</si>
  <si>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</si>
  <si>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</si>
  <si>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</si>
  <si>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</si>
  <si>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</si>
  <si>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</si>
  <si>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</si>
  <si>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</si>
  <si>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</si>
  <si>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</si>
  <si>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</si>
  <si>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</si>
  <si>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</si>
  <si>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</si>
  <si>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</si>
  <si>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</si>
  <si>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</si>
  <si>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</si>
  <si>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</si>
  <si>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</si>
  <si>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</si>
  <si>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</si>
  <si>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</si>
  <si>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</si>
  <si>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</si>
  <si>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</si>
  <si>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</si>
  <si>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</si>
  <si>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</si>
  <si>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</si>
  <si>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</si>
  <si>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</si>
  <si>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</si>
  <si>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</si>
  <si>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</si>
  <si>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</si>
  <si>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</si>
  <si>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</si>
  <si>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</si>
  <si>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</si>
  <si>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</si>
  <si>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</si>
  <si>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</si>
  <si>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</si>
  <si>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</si>
  <si>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</si>
  <si>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</si>
  <si>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</si>
  <si>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</si>
  <si>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</si>
  <si>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</si>
  <si>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</si>
  <si>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</si>
  <si>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</si>
  <si>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</si>
  <si>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</si>
  <si>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</si>
  <si>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</si>
  <si>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</si>
  <si>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</si>
  <si>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</si>
  <si>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</si>
  <si>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</si>
  <si>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</si>
  <si>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</si>
  <si>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</si>
  <si>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</si>
  <si>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</si>
  <si>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</si>
  <si>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</si>
  <si>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</si>
  <si>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</si>
  <si>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</si>
  <si>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</si>
  <si>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</si>
  <si>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</si>
  <si>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</si>
  <si>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</si>
  <si>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</si>
  <si>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</si>
  <si>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</si>
  <si>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</si>
  <si>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</si>
  <si>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</si>
  <si>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</si>
  <si>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</si>
  <si>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</si>
  <si>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</si>
  <si>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</si>
  <si>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</si>
  <si>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</si>
  <si>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</si>
  <si>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</si>
  <si>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</si>
  <si>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</si>
  <si>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</si>
  <si>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</si>
  <si>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</si>
  <si>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</si>
  <si>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</si>
  <si>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</si>
  <si>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</si>
  <si>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</si>
  <si>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</si>
  <si>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</si>
  <si>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</si>
  <si>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</si>
  <si>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</si>
  <si>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</si>
  <si>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</si>
  <si>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</si>
  <si>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</si>
  <si>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</si>
  <si>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</si>
  <si>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</si>
  <si>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</si>
  <si>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</si>
  <si>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</si>
  <si>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</si>
  <si>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</si>
  <si>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</si>
  <si>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</si>
  <si>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</si>
  <si>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</si>
  <si>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</si>
  <si>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</si>
  <si>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</si>
  <si>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</si>
  <si>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</si>
  <si>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</si>
  <si>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</si>
  <si>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</si>
  <si>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</si>
  <si>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</si>
  <si>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</si>
  <si>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</si>
  <si>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</si>
  <si>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</si>
  <si>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</si>
  <si>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</si>
  <si>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</si>
  <si>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</si>
  <si>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</si>
  <si>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</si>
  <si>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</si>
  <si>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</si>
  <si>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</si>
  <si>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</si>
  <si>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</si>
  <si>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</si>
  <si>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</si>
  <si>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</si>
  <si>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</si>
  <si>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</si>
  <si>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</si>
  <si>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</si>
  <si>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</si>
  <si>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</si>
  <si>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</si>
  <si>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</si>
  <si>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</si>
  <si>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</si>
  <si>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</si>
  <si>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</si>
  <si>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</si>
  <si>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</si>
  <si>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</si>
  <si>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</si>
  <si>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</si>
  <si>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</si>
  <si>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</si>
  <si>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</si>
  <si>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</si>
  <si>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</si>
  <si>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</si>
  <si>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</si>
  <si>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</si>
  <si>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</si>
  <si>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</si>
  <si>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</si>
  <si>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</si>
  <si>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</si>
  <si>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</si>
  <si>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</si>
  <si>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</si>
  <si>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</si>
  <si>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</si>
  <si>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</si>
  <si>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</si>
  <si>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</si>
  <si>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</si>
  <si>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</si>
  <si>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</si>
  <si>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</si>
  <si>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</si>
  <si>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</si>
  <si>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</si>
  <si>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</si>
  <si>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</si>
  <si>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</si>
  <si>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</si>
  <si>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</si>
  <si>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</si>
  <si>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</si>
  <si>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</si>
  <si>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</si>
  <si>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</si>
  <si>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</si>
  <si>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</si>
  <si>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</si>
  <si>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</si>
  <si>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</si>
  <si>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</si>
  <si>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</si>
  <si>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</si>
  <si>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</si>
  <si>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</si>
  <si>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</si>
  <si>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</si>
  <si>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</si>
  <si>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</si>
  <si>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</si>
  <si>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</si>
  <si>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</si>
  <si>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</si>
  <si>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</si>
  <si>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</si>
  <si>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</si>
  <si>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</si>
  <si>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</si>
  <si>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</si>
  <si>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</si>
  <si>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</si>
  <si>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</si>
  <si>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</si>
  <si>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</si>
  <si>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</si>
  <si>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</si>
  <si>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</si>
  <si>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</si>
  <si>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</si>
  <si>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</si>
  <si>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</si>
  <si>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</si>
  <si>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</si>
  <si>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</si>
  <si>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</si>
  <si>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</si>
  <si>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</si>
  <si>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</si>
  <si>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</si>
  <si>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</si>
  <si>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</si>
  <si>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</si>
  <si>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</si>
  <si>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</si>
  <si>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</si>
  <si>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</si>
  <si>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</si>
  <si>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</si>
  <si>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</si>
  <si>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</si>
  <si>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</si>
  <si>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</si>
  <si>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</si>
  <si>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</si>
  <si>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</si>
  <si>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</si>
  <si>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</si>
  <si>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</si>
  <si>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</si>
  <si>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</si>
  <si>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</si>
  <si>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</si>
  <si>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</si>
  <si>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</si>
  <si>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</si>
  <si>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</si>
  <si>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</si>
  <si>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</si>
  <si>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</si>
  <si>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</si>
  <si>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</si>
  <si>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</si>
  <si>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</si>
  <si>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</si>
  <si>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</si>
  <si>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</si>
  <si>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</si>
  <si>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</si>
  <si>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</si>
  <si>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</si>
  <si>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</si>
  <si>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</si>
  <si>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</si>
  <si>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</si>
  <si>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</si>
  <si>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</si>
  <si>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</si>
  <si>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</si>
  <si>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</si>
  <si>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</si>
  <si>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</si>
  <si>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</si>
  <si>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</si>
  <si>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</si>
  <si>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</si>
  <si>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</si>
  <si>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</si>
  <si>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</si>
  <si>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</si>
  <si>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</si>
  <si>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</si>
  <si>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</si>
  <si>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</si>
  <si>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</si>
  <si>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</si>
  <si>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</si>
  <si>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</si>
  <si>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</si>
  <si>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</si>
  <si>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</si>
  <si>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</si>
  <si>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</si>
  <si>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</si>
  <si>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</si>
  <si>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</si>
  <si>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</si>
  <si>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</si>
  <si>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</si>
  <si>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</si>
  <si>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</si>
  <si>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</si>
  <si>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</si>
  <si>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</si>
  <si>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</si>
  <si>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</si>
  <si>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</si>
  <si>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</si>
  <si>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</si>
  <si>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</si>
  <si>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</si>
  <si>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</si>
  <si>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</si>
  <si>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</si>
  <si>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</si>
  <si>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</si>
  <si>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</si>
  <si>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</si>
  <si>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</si>
  <si>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</si>
  <si>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</si>
  <si>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</si>
  <si>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</si>
  <si>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</si>
  <si>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</si>
  <si>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</si>
  <si>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</si>
  <si>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</si>
  <si>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</si>
  <si>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</si>
  <si>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</si>
  <si>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</si>
  <si>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</si>
  <si>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</si>
  <si>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</si>
  <si>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</si>
  <si>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</si>
  <si>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</si>
  <si>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</si>
  <si>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</si>
  <si>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</si>
  <si>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</si>
  <si>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</si>
  <si>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</si>
  <si>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</si>
  <si>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</si>
  <si>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</si>
  <si>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</si>
  <si>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</si>
  <si>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</si>
  <si>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</si>
  <si>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</si>
  <si>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</si>
  <si>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</si>
  <si>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</si>
  <si>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</si>
  <si>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</si>
  <si>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</si>
  <si>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</si>
  <si>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</si>
  <si>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</si>
  <si>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</si>
  <si>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</si>
  <si>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</si>
  <si>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</si>
  <si>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</si>
  <si>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</si>
  <si>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</si>
  <si>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</si>
  <si>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</si>
  <si>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</si>
  <si>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</si>
  <si>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</si>
  <si>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</si>
  <si>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</si>
  <si>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</si>
  <si>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</si>
  <si>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</si>
  <si>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</si>
  <si>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</si>
  <si>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</si>
  <si>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</si>
  <si>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</si>
  <si>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</si>
  <si>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</si>
  <si>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</si>
  <si>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</si>
  <si>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</si>
  <si>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</si>
  <si>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</si>
  <si>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</si>
  <si>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</si>
  <si>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</si>
  <si>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</si>
  <si>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</si>
  <si>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</si>
  <si>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</si>
  <si>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</si>
  <si>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</si>
  <si>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</si>
  <si>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</si>
  <si>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</si>
  <si>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</si>
  <si>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</si>
  <si>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</si>
  <si>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</si>
  <si>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</si>
  <si>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</si>
  <si>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</si>
  <si>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</si>
  <si>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</si>
  <si>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</si>
  <si>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</si>
  <si>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</si>
  <si>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</si>
  <si>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</si>
  <si>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</si>
  <si>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</si>
  <si>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</si>
  <si>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</si>
  <si>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</si>
  <si>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</si>
  <si>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</si>
  <si>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</si>
  <si>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</si>
  <si>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</si>
  <si>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</si>
  <si>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</si>
  <si>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</si>
  <si>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</si>
  <si>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</si>
  <si>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</si>
  <si>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</si>
  <si>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</si>
  <si>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</si>
  <si>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</si>
  <si>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</si>
  <si>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</si>
  <si>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</si>
  <si>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</si>
  <si>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</si>
  <si>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</si>
  <si>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</si>
  <si>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</si>
  <si>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</si>
  <si>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</si>
  <si>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</si>
  <si>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</si>
  <si>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</si>
  <si>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</si>
  <si>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</si>
  <si>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</si>
  <si>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</si>
  <si>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</si>
  <si>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</si>
  <si>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</si>
  <si>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</si>
  <si>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</si>
  <si>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</si>
  <si>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</si>
  <si>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</si>
  <si>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</si>
  <si>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</si>
  <si>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</si>
  <si>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</si>
  <si>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</si>
  <si>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</si>
  <si>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</si>
  <si>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</si>
  <si>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</si>
  <si>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</si>
  <si>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</si>
  <si>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</si>
  <si>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</si>
  <si>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</si>
  <si>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</si>
  <si>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</si>
  <si>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</si>
  <si>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</si>
  <si>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</si>
  <si>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\\Srv-dfs-2\экономическое управление\210117\Тариф\Тариф 2021\СПб 2021\2 Отправлено в КТ 31 04 2020\FAS.JKH.OPEN.INFO.REQUEST.WARM(v1.0)_ГУП ТЭК 2021.BKP..xlsb</t>
  </si>
  <si>
    <t>Резервная копия создана: \\Srv-dfs-2\экономическое управление\210117\Тариф\Тариф 2021\СПб 2021\2 Отправлено в КТ 31 04 2020\FAS.JKH.OPEN.INFO.REQUEST.WARM(v1.0)_ГУП ТЭК 2021.BKP..xlsb</t>
  </si>
  <si>
    <t>Создание книги для установки обновлений...</t>
  </si>
  <si>
    <t>Файл обновления загружен: \\Srv-dfs-2\экономическое управление\210117\Тариф\Тариф 2021\СПб 2021\2 Отправлено в КТ 31 04 2020\UPDATE.FAS.JKH.OPEN.INFO.REQUEST.WARM.TO.1.0.2.35.xls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</si>
  <si>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</si>
  <si>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</si>
  <si>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</si>
  <si>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Обновление завершилось удачно! Шаблон FAS.JKH.OPEN.INFO.REQUEST.WARM(v1.0)_ГУП ТЭК 2021.xlsb сохранен под именем 'FAS.JKH.OPEN.INFO.REQUEST.WARM(v1.0.2)_ГУП ТЭК 2021.xlsb'</t>
  </si>
  <si>
    <t>город Санкт-Петербург</t>
  </si>
  <si>
    <t>40000000</t>
  </si>
  <si>
    <t>город Зеленогорск</t>
  </si>
  <si>
    <t>40361000</t>
  </si>
  <si>
    <t>город Колпино</t>
  </si>
  <si>
    <t>40342000</t>
  </si>
  <si>
    <t>город Красное Село</t>
  </si>
  <si>
    <t>40353000</t>
  </si>
  <si>
    <t>город Кронштадт</t>
  </si>
  <si>
    <t>40360000</t>
  </si>
  <si>
    <t>город Ломоносов</t>
  </si>
  <si>
    <t>40372000</t>
  </si>
  <si>
    <t>город Павловск</t>
  </si>
  <si>
    <t>40387000</t>
  </si>
  <si>
    <t>город Петергоф</t>
  </si>
  <si>
    <t>40395000</t>
  </si>
  <si>
    <t>город Пушкин</t>
  </si>
  <si>
    <t>40397000</t>
  </si>
  <si>
    <t>город Сестрорецк</t>
  </si>
  <si>
    <t>40362000</t>
  </si>
  <si>
    <t>муниципальный округ № 15</t>
  </si>
  <si>
    <t>40317000</t>
  </si>
  <si>
    <t>муниципальный округ № 21</t>
  </si>
  <si>
    <t>40331000</t>
  </si>
  <si>
    <t>муниципальный округ № 54</t>
  </si>
  <si>
    <t>40383000</t>
  </si>
  <si>
    <t>муниципальный округ № 65</t>
  </si>
  <si>
    <t>40322000</t>
  </si>
  <si>
    <t>муниципальный округ № 7</t>
  </si>
  <si>
    <t>40307000</t>
  </si>
  <si>
    <t>муниципальный округ № 72</t>
  </si>
  <si>
    <t>40903000</t>
  </si>
  <si>
    <t>муниципальный округ № 75</t>
  </si>
  <si>
    <t>40906000</t>
  </si>
  <si>
    <t>муниципальный округ № 78</t>
  </si>
  <si>
    <t>40909000</t>
  </si>
  <si>
    <t>муниципальный округ Автово</t>
  </si>
  <si>
    <t>40338000</t>
  </si>
  <si>
    <t>муниципальный округ Адмиралтейский округ</t>
  </si>
  <si>
    <t>40303000</t>
  </si>
  <si>
    <t>муниципальный округ Академическое</t>
  </si>
  <si>
    <t>40329000</t>
  </si>
  <si>
    <t>муниципальный округ Аптекарский остров</t>
  </si>
  <si>
    <t>40392000</t>
  </si>
  <si>
    <t>муниципальный округ Балканский</t>
  </si>
  <si>
    <t>40907000</t>
  </si>
  <si>
    <t>муниципальный округ Большая Охта</t>
  </si>
  <si>
    <t>40349000</t>
  </si>
  <si>
    <t>муниципальный округ Васильевский</t>
  </si>
  <si>
    <t>40308000</t>
  </si>
  <si>
    <t>муниципальный округ Введенский</t>
  </si>
  <si>
    <t>40389000</t>
  </si>
  <si>
    <t>муниципальный округ Владимирский округ</t>
  </si>
  <si>
    <t>40913000</t>
  </si>
  <si>
    <t>муниципальный округ Волковское</t>
  </si>
  <si>
    <t>40902000</t>
  </si>
  <si>
    <t>муниципальный округ Гавань</t>
  </si>
  <si>
    <t>40309000</t>
  </si>
  <si>
    <t>муниципальный округ Гагаринское</t>
  </si>
  <si>
    <t>40374000</t>
  </si>
  <si>
    <t>муниципальный округ Георгиевский</t>
  </si>
  <si>
    <t>40905000</t>
  </si>
  <si>
    <t>муниципальный округ Горелово</t>
  </si>
  <si>
    <t>40359000</t>
  </si>
  <si>
    <t>муниципальный округ Гражданка</t>
  </si>
  <si>
    <t>40328000</t>
  </si>
  <si>
    <t>муниципальный округ Дачное</t>
  </si>
  <si>
    <t>40337000</t>
  </si>
  <si>
    <t>муниципальный округ Дворцовый округ</t>
  </si>
  <si>
    <t>40908000</t>
  </si>
  <si>
    <t>муниципальный округ Екатерингофский</t>
  </si>
  <si>
    <t>40306000</t>
  </si>
  <si>
    <t>муниципальный округ Звездное</t>
  </si>
  <si>
    <t>40377000</t>
  </si>
  <si>
    <t>муниципальный округ Ивановский</t>
  </si>
  <si>
    <t>40379000</t>
  </si>
  <si>
    <t>муниципальный округ Измайловское</t>
  </si>
  <si>
    <t>40305000</t>
  </si>
  <si>
    <t>муниципальный округ Княжево</t>
  </si>
  <si>
    <t>40335000</t>
  </si>
  <si>
    <t>муниципальный округ Коломна</t>
  </si>
  <si>
    <t>40301000</t>
  </si>
  <si>
    <t>муниципальный округ Коломяги</t>
  </si>
  <si>
    <t>40327000</t>
  </si>
  <si>
    <t>муниципальный округ Комендантский аэродром</t>
  </si>
  <si>
    <t>40324000</t>
  </si>
  <si>
    <t>муниципальный округ Константиновское</t>
  </si>
  <si>
    <t>40358000</t>
  </si>
  <si>
    <t>муниципальный округ Красненькая речка</t>
  </si>
  <si>
    <t>40340000</t>
  </si>
  <si>
    <t>муниципальный округ Кронверкское</t>
  </si>
  <si>
    <t>40390000</t>
  </si>
  <si>
    <t>муниципальный округ Купчино</t>
  </si>
  <si>
    <t>40904000</t>
  </si>
  <si>
    <t>муниципальный округ Лахта-Ольгино</t>
  </si>
  <si>
    <t>40321000</t>
  </si>
  <si>
    <t>муниципальный округ Лиговка-Ямская</t>
  </si>
  <si>
    <t>40912000</t>
  </si>
  <si>
    <t>муниципальный округ Литейный округ</t>
  </si>
  <si>
    <t>40910000</t>
  </si>
  <si>
    <t>муниципальный округ Малая Охта</t>
  </si>
  <si>
    <t>40350000</t>
  </si>
  <si>
    <t>муниципальный округ Морские ворота</t>
  </si>
  <si>
    <t>40341000</t>
  </si>
  <si>
    <t>муниципальный округ Морской</t>
  </si>
  <si>
    <t>40310000</t>
  </si>
  <si>
    <t>муниципальный округ Московская застава</t>
  </si>
  <si>
    <t>40373000</t>
  </si>
  <si>
    <t>муниципальный округ Нарвский округ</t>
  </si>
  <si>
    <t>40339000</t>
  </si>
  <si>
    <t>муниципальный округ Народный</t>
  </si>
  <si>
    <t>40382000</t>
  </si>
  <si>
    <t>муниципальный округ Невская застава</t>
  </si>
  <si>
    <t>40378000</t>
  </si>
  <si>
    <t>муниципальный округ Невский округ</t>
  </si>
  <si>
    <t>40384000</t>
  </si>
  <si>
    <t>муниципальный округ Новоизмайловское</t>
  </si>
  <si>
    <t>40375000</t>
  </si>
  <si>
    <t>муниципальный округ Обуховский</t>
  </si>
  <si>
    <t>40380000</t>
  </si>
  <si>
    <t>муниципальный округ Озеро Долгое</t>
  </si>
  <si>
    <t>40325000</t>
  </si>
  <si>
    <t>муниципальный округ Оккервиль</t>
  </si>
  <si>
    <t>40385000</t>
  </si>
  <si>
    <t>муниципальный округ Остров Декабристов</t>
  </si>
  <si>
    <t>40311000</t>
  </si>
  <si>
    <t>муниципальный округ Пискаревка</t>
  </si>
  <si>
    <t>40332000</t>
  </si>
  <si>
    <t>муниципальный округ Полюстрово</t>
  </si>
  <si>
    <t>40348000</t>
  </si>
  <si>
    <t>муниципальный округ Пороховые</t>
  </si>
  <si>
    <t>40351000</t>
  </si>
  <si>
    <t>муниципальный округ Посадский</t>
  </si>
  <si>
    <t>40391000</t>
  </si>
  <si>
    <t>муниципальный округ Правобережный</t>
  </si>
  <si>
    <t>40386000</t>
  </si>
  <si>
    <t>муниципальный округ Прометей</t>
  </si>
  <si>
    <t>40334000</t>
  </si>
  <si>
    <t>муниципальный округ Пулковский меридиан</t>
  </si>
  <si>
    <t>40376000</t>
  </si>
  <si>
    <t>муниципальный округ Ржевка</t>
  </si>
  <si>
    <t>40352000</t>
  </si>
  <si>
    <t>муниципальный округ Рыбацкое</t>
  </si>
  <si>
    <t>40381000</t>
  </si>
  <si>
    <t>муниципальный округ Сампсониевское</t>
  </si>
  <si>
    <t>40314000</t>
  </si>
  <si>
    <t>муниципальный округ Светлановское</t>
  </si>
  <si>
    <t>40315000</t>
  </si>
  <si>
    <t>муниципальный округ Северный</t>
  </si>
  <si>
    <t>40333000</t>
  </si>
  <si>
    <t>муниципальный округ Семеновский</t>
  </si>
  <si>
    <t>40304000</t>
  </si>
  <si>
    <t>муниципальный округ Сенной округ</t>
  </si>
  <si>
    <t>40302000</t>
  </si>
  <si>
    <t>муниципальный округ Сергиевское</t>
  </si>
  <si>
    <t>40318000</t>
  </si>
  <si>
    <t>муниципальный округ Смольнинское</t>
  </si>
  <si>
    <t>40911000</t>
  </si>
  <si>
    <t>муниципальный округ Сосновая поляна</t>
  </si>
  <si>
    <t>40356000</t>
  </si>
  <si>
    <t>муниципальный округ Сосновское</t>
  </si>
  <si>
    <t>40316000</t>
  </si>
  <si>
    <t>муниципальный округ Ульянка</t>
  </si>
  <si>
    <t>40336000</t>
  </si>
  <si>
    <t>муниципальный округ Урицк</t>
  </si>
  <si>
    <t>40357000</t>
  </si>
  <si>
    <t>муниципальный округ Финляндский округ</t>
  </si>
  <si>
    <t>40330000</t>
  </si>
  <si>
    <t>муниципальный округ Черная речка</t>
  </si>
  <si>
    <t>40323000</t>
  </si>
  <si>
    <t>муниципальный округ Чкаловское</t>
  </si>
  <si>
    <t>40394000</t>
  </si>
  <si>
    <t>муниципальный округ Шувалово-Озерки</t>
  </si>
  <si>
    <t>40319000</t>
  </si>
  <si>
    <t>муниципальный округ Юго-Запад</t>
  </si>
  <si>
    <t>40354000</t>
  </si>
  <si>
    <t>муниципальный округ Южно-Приморский</t>
  </si>
  <si>
    <t>40355000</t>
  </si>
  <si>
    <t>муниципальный округ Юнтолово</t>
  </si>
  <si>
    <t>40326000</t>
  </si>
  <si>
    <t>муниципальный округ округ Петровский</t>
  </si>
  <si>
    <t>40393000</t>
  </si>
  <si>
    <t>поселок Александровская</t>
  </si>
  <si>
    <t>40398000</t>
  </si>
  <si>
    <t>поселок Белоостров</t>
  </si>
  <si>
    <t>40363000</t>
  </si>
  <si>
    <t>поселок Комарово</t>
  </si>
  <si>
    <t>40364000</t>
  </si>
  <si>
    <t>поселок Левашово</t>
  </si>
  <si>
    <t>40312000</t>
  </si>
  <si>
    <t>поселок Лисий Нос</t>
  </si>
  <si>
    <t>40320000</t>
  </si>
  <si>
    <t>поселок Металлострой</t>
  </si>
  <si>
    <t>40343000</t>
  </si>
  <si>
    <t>поселок Молодежное</t>
  </si>
  <si>
    <t>40365000</t>
  </si>
  <si>
    <t>поселок Парголово</t>
  </si>
  <si>
    <t>40313000</t>
  </si>
  <si>
    <t>поселок Песочный</t>
  </si>
  <si>
    <t>40366000</t>
  </si>
  <si>
    <t>поселок Петро-Славянка</t>
  </si>
  <si>
    <t>40344000</t>
  </si>
  <si>
    <t>поселок Понтонный</t>
  </si>
  <si>
    <t>40345000</t>
  </si>
  <si>
    <t>поселок Репино</t>
  </si>
  <si>
    <t>40367000</t>
  </si>
  <si>
    <t>поселок Саперный</t>
  </si>
  <si>
    <t>40346000</t>
  </si>
  <si>
    <t>поселок Серово</t>
  </si>
  <si>
    <t>40368000</t>
  </si>
  <si>
    <t>поселок Смолячково</t>
  </si>
  <si>
    <t>40369000</t>
  </si>
  <si>
    <t>поселок Солнечное</t>
  </si>
  <si>
    <t>40370000</t>
  </si>
  <si>
    <t>поселок Стрельна</t>
  </si>
  <si>
    <t>40396000</t>
  </si>
  <si>
    <t>поселок Тярлево</t>
  </si>
  <si>
    <t>40388000</t>
  </si>
  <si>
    <t>поселок Усть-Ижора</t>
  </si>
  <si>
    <t>40347000</t>
  </si>
  <si>
    <t>поселок Ушково</t>
  </si>
  <si>
    <t>40371000</t>
  </si>
  <si>
    <t>поселок Шушары</t>
  </si>
  <si>
    <t>40901000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</si>
  <si>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</si>
  <si>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</si>
  <si>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</si>
  <si>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</si>
  <si>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</si>
  <si>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</si>
  <si>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</si>
  <si>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</si>
  <si>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</si>
  <si>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</si>
  <si>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</si>
  <si>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</si>
  <si>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</si>
  <si>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</si>
  <si>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</si>
  <si>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</si>
  <si>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01.01.2021</t>
  </si>
  <si>
    <t>31.12.2023</t>
  </si>
  <si>
    <t>REGION_ID</t>
  </si>
  <si>
    <t>REGION_NAME</t>
  </si>
  <si>
    <t>RST_ORG_ID</t>
  </si>
  <si>
    <t>ORG_NAME</t>
  </si>
  <si>
    <t>INN_NAME</t>
  </si>
  <si>
    <t>KPP_NAME</t>
  </si>
  <si>
    <t>ORG_START_DATE</t>
  </si>
  <si>
    <t>ORG_END_DATE</t>
  </si>
  <si>
    <t>2614</t>
  </si>
  <si>
    <t>26641633</t>
  </si>
  <si>
    <t>АО "АТЭК"</t>
  </si>
  <si>
    <t>7826135558</t>
  </si>
  <si>
    <t>780501001</t>
  </si>
  <si>
    <t>26420583</t>
  </si>
  <si>
    <t>АО "Аэропорт "Пулково"</t>
  </si>
  <si>
    <t>7810091320</t>
  </si>
  <si>
    <t>783450001</t>
  </si>
  <si>
    <t>26422149</t>
  </si>
  <si>
    <t>АО "БЦ "АКВИЛОН"</t>
  </si>
  <si>
    <t>7802067080</t>
  </si>
  <si>
    <t>780201001</t>
  </si>
  <si>
    <t>31203865</t>
  </si>
  <si>
    <t>АО "Балтийский завод"</t>
  </si>
  <si>
    <t>7830001910</t>
  </si>
  <si>
    <t>780101001</t>
  </si>
  <si>
    <t>28155116</t>
  </si>
  <si>
    <t>АО "ВНИИРА"</t>
  </si>
  <si>
    <t>7801236681</t>
  </si>
  <si>
    <t>28266590</t>
  </si>
  <si>
    <t>АО "Василеостровская Фабрика"</t>
  </si>
  <si>
    <t>7825115990</t>
  </si>
  <si>
    <t>26847594</t>
  </si>
  <si>
    <t>АО "Водтрансприбор"</t>
  </si>
  <si>
    <t>7814010307</t>
  </si>
  <si>
    <t>781401001</t>
  </si>
  <si>
    <t>26361120</t>
  </si>
  <si>
    <t>АО "ГСР ТЭЦ"</t>
  </si>
  <si>
    <t>7817312063</t>
  </si>
  <si>
    <t>781701001</t>
  </si>
  <si>
    <t>26560525</t>
  </si>
  <si>
    <t>АО "ГУ ЖКХ"</t>
  </si>
  <si>
    <t>5116000922</t>
  </si>
  <si>
    <t>511601001</t>
  </si>
  <si>
    <t>13-05-2009 00:00:00</t>
  </si>
  <si>
    <t>30335229</t>
  </si>
  <si>
    <t>770401001</t>
  </si>
  <si>
    <t>28491236</t>
  </si>
  <si>
    <t>АО "Гостиница "Туррис"</t>
  </si>
  <si>
    <t>7830002575</t>
  </si>
  <si>
    <t>781001001</t>
  </si>
  <si>
    <t>28450115</t>
  </si>
  <si>
    <t>АО "Группа Прайм"</t>
  </si>
  <si>
    <t>7825696286</t>
  </si>
  <si>
    <t>26641637</t>
  </si>
  <si>
    <t>АО "Завод имени А.А.Кулакова"</t>
  </si>
  <si>
    <t>7813346618</t>
  </si>
  <si>
    <t>781301001</t>
  </si>
  <si>
    <t>27621401</t>
  </si>
  <si>
    <t>АО "Завод имени М.И.Калинина"</t>
  </si>
  <si>
    <t>7801566094</t>
  </si>
  <si>
    <t>28812728</t>
  </si>
  <si>
    <t>АО "КИНОСТУДИЯ "ЛЕНФИЛЬМ"</t>
  </si>
  <si>
    <t>7813200545</t>
  </si>
  <si>
    <t>26361104</t>
  </si>
  <si>
    <t>АО "КировТЭК"</t>
  </si>
  <si>
    <t>7805060502</t>
  </si>
  <si>
    <t>27827361</t>
  </si>
  <si>
    <t>АО "Кожа"</t>
  </si>
  <si>
    <t>7801133686</t>
  </si>
  <si>
    <t>26361095</t>
  </si>
  <si>
    <t>АО "Компонент"</t>
  </si>
  <si>
    <t>7804046015</t>
  </si>
  <si>
    <t>780401001</t>
  </si>
  <si>
    <t>28505234</t>
  </si>
  <si>
    <t>АО "Кронштадтский морской завод"</t>
  </si>
  <si>
    <t>7843003128</t>
  </si>
  <si>
    <t>784301001</t>
  </si>
  <si>
    <t>26361094</t>
  </si>
  <si>
    <t>АО "ЛОМО"</t>
  </si>
  <si>
    <t>7804002321</t>
  </si>
  <si>
    <t>26614924</t>
  </si>
  <si>
    <t>АО "ЛСР. Железобетон-СЗ"</t>
  </si>
  <si>
    <t>7830000578</t>
  </si>
  <si>
    <t>470501001</t>
  </si>
  <si>
    <t>27824854</t>
  </si>
  <si>
    <t>АО "Ленпромгаз"</t>
  </si>
  <si>
    <t>7841333120</t>
  </si>
  <si>
    <t>784101001</t>
  </si>
  <si>
    <t>26361102</t>
  </si>
  <si>
    <t>АО "Морской порт Санкт-Петербург"</t>
  </si>
  <si>
    <t>7805025346</t>
  </si>
  <si>
    <t>30983227</t>
  </si>
  <si>
    <t>АО "НИИ "Вектор"</t>
  </si>
  <si>
    <t>7813491943</t>
  </si>
  <si>
    <t>28796102</t>
  </si>
  <si>
    <t>АО "НИИ командных приборов"</t>
  </si>
  <si>
    <t>7805654288</t>
  </si>
  <si>
    <t>27628470</t>
  </si>
  <si>
    <t>АО "НПП "Краснознамёнец"</t>
  </si>
  <si>
    <t>7806469104</t>
  </si>
  <si>
    <t>19-01-2012 00:00:00</t>
  </si>
  <si>
    <t>27551052</t>
  </si>
  <si>
    <t>АО "Невская мануфактура"</t>
  </si>
  <si>
    <t>7811056991</t>
  </si>
  <si>
    <t>781101001</t>
  </si>
  <si>
    <t>31206594</t>
  </si>
  <si>
    <t>АО "Особая экономическая зона "Санкт-Петербург"</t>
  </si>
  <si>
    <t>7819036901</t>
  </si>
  <si>
    <t>781901001</t>
  </si>
  <si>
    <t>28155081</t>
  </si>
  <si>
    <t>АО "Первый контейнерный терминал"</t>
  </si>
  <si>
    <t>7805113497</t>
  </si>
  <si>
    <t>997650001</t>
  </si>
  <si>
    <t>26828034</t>
  </si>
  <si>
    <t>АО "РЭУ" филиал "Санкт-Петербургский"</t>
  </si>
  <si>
    <t>7714783092</t>
  </si>
  <si>
    <t>783943001</t>
  </si>
  <si>
    <t>28042569</t>
  </si>
  <si>
    <t>АО "Редэс Лтд"</t>
  </si>
  <si>
    <t>7801059070</t>
  </si>
  <si>
    <t>26361106</t>
  </si>
  <si>
    <t>АО "Русские самоцветы"</t>
  </si>
  <si>
    <t>7806007100</t>
  </si>
  <si>
    <t>28143840</t>
  </si>
  <si>
    <t>АО "Рыбокомбинат"</t>
  </si>
  <si>
    <t>7804036909</t>
  </si>
  <si>
    <t>31416469</t>
  </si>
  <si>
    <t>АО "Сетевая компания "ОСК"</t>
  </si>
  <si>
    <t>7805735152</t>
  </si>
  <si>
    <t>29-10-2018 00:00:00</t>
  </si>
  <si>
    <t>26590970</t>
  </si>
  <si>
    <t>АО "Совавто-С.Петербург"</t>
  </si>
  <si>
    <t>7810216498</t>
  </si>
  <si>
    <t>26555650</t>
  </si>
  <si>
    <t>АО "Теплосеть Санкт-Петербурга"</t>
  </si>
  <si>
    <t>7810577007</t>
  </si>
  <si>
    <t>28152736</t>
  </si>
  <si>
    <t>АО "ЦКБ МТ "Рубин"</t>
  </si>
  <si>
    <t>7838418751</t>
  </si>
  <si>
    <t>997850001</t>
  </si>
  <si>
    <t>26533887</t>
  </si>
  <si>
    <t>АО "Юго-Западная ТЭЦ"</t>
  </si>
  <si>
    <t>7813323258</t>
  </si>
  <si>
    <t>28042447</t>
  </si>
  <si>
    <t>АО ВО "Электроаппарат"</t>
  </si>
  <si>
    <t>7801032688</t>
  </si>
  <si>
    <t>30427522</t>
  </si>
  <si>
    <t>АО ГУ ЖКХ ОП "Санкт-Петербургское"</t>
  </si>
  <si>
    <t>784245001</t>
  </si>
  <si>
    <t>12-10-2015 00:00:00</t>
  </si>
  <si>
    <t>28855708</t>
  </si>
  <si>
    <t>ГАО РАН</t>
  </si>
  <si>
    <t>7810207327</t>
  </si>
  <si>
    <t>26422494</t>
  </si>
  <si>
    <t>ГУП "Водоканал Санкт-Петербурга"</t>
  </si>
  <si>
    <t>7830000426</t>
  </si>
  <si>
    <t>784201001</t>
  </si>
  <si>
    <t>26361126</t>
  </si>
  <si>
    <t>ГУП "ТЭК СПб"</t>
  </si>
  <si>
    <t>7830001028</t>
  </si>
  <si>
    <t>28274316</t>
  </si>
  <si>
    <t>ЗАО "Асфальтобетонный Завод "Магистраль"</t>
  </si>
  <si>
    <t>7811038093</t>
  </si>
  <si>
    <t>28867621</t>
  </si>
  <si>
    <t>ЗАО "ЗМК-ИК"</t>
  </si>
  <si>
    <t>7811500159</t>
  </si>
  <si>
    <t>26361096</t>
  </si>
  <si>
    <t>ЗАО "Завод Красная Заря. Системы цифровой связи"</t>
  </si>
  <si>
    <t>7804080383</t>
  </si>
  <si>
    <t>28042409</t>
  </si>
  <si>
    <t>ЗАО "Завод металлоконструкций"</t>
  </si>
  <si>
    <t>7811001706</t>
  </si>
  <si>
    <t>28042511</t>
  </si>
  <si>
    <t>ЗАО "МЕЗОНТЭК"</t>
  </si>
  <si>
    <t>7802154287</t>
  </si>
  <si>
    <t>28794896</t>
  </si>
  <si>
    <t>ЗАО "Невский завод"</t>
  </si>
  <si>
    <t>7806369727</t>
  </si>
  <si>
    <t>27812407</t>
  </si>
  <si>
    <t>ЗАО "ПЕТЕРБУРГЗЕРНОПРОДУКТ"</t>
  </si>
  <si>
    <t>7810480407</t>
  </si>
  <si>
    <t>28493183</t>
  </si>
  <si>
    <t>ЗАО "Пансионат "Балтиец"</t>
  </si>
  <si>
    <t>7805093610</t>
  </si>
  <si>
    <t>26422368</t>
  </si>
  <si>
    <t>ЗАО "Пансионат "Буревестник"</t>
  </si>
  <si>
    <t>7827012742</t>
  </si>
  <si>
    <t>28042468</t>
  </si>
  <si>
    <t>ЗАО "Петроспирт"</t>
  </si>
  <si>
    <t>7805002518</t>
  </si>
  <si>
    <t>26597721</t>
  </si>
  <si>
    <t>ЗАО "Пластполимер-Т"</t>
  </si>
  <si>
    <t>7806419142</t>
  </si>
  <si>
    <t>780601001</t>
  </si>
  <si>
    <t>28072594</t>
  </si>
  <si>
    <t>ЗАО "РУСТ-95"</t>
  </si>
  <si>
    <t>7728120384</t>
  </si>
  <si>
    <t>770501001</t>
  </si>
  <si>
    <t>26533889</t>
  </si>
  <si>
    <t>ЗАО "Ресурс-Экономия"</t>
  </si>
  <si>
    <t>7820039657</t>
  </si>
  <si>
    <t>782001001</t>
  </si>
  <si>
    <t>27997575</t>
  </si>
  <si>
    <t>ЗАО "СВ-Сити"</t>
  </si>
  <si>
    <t>7816206305</t>
  </si>
  <si>
    <t>781601001</t>
  </si>
  <si>
    <t>28135540</t>
  </si>
  <si>
    <t>ЗАО "Сокол"</t>
  </si>
  <si>
    <t>7810014646</t>
  </si>
  <si>
    <t>26361116</t>
  </si>
  <si>
    <t>ЗАО "Тепломагистраль"</t>
  </si>
  <si>
    <t>7814302758</t>
  </si>
  <si>
    <t>28042547</t>
  </si>
  <si>
    <t>ЗАО "Трест Ленмостострой"</t>
  </si>
  <si>
    <t>7830002617</t>
  </si>
  <si>
    <t>28943782</t>
  </si>
  <si>
    <t>ЗАО "ЭКСИ-Банк"</t>
  </si>
  <si>
    <t>7831000940</t>
  </si>
  <si>
    <t>783501001</t>
  </si>
  <si>
    <t>26361098</t>
  </si>
  <si>
    <t>ЗАО "ЭЭУК "Авангард-Энерго"</t>
  </si>
  <si>
    <t>7804068178</t>
  </si>
  <si>
    <t>26555694</t>
  </si>
  <si>
    <t>ЗАО "Энергетическая компания "Теплогарант"</t>
  </si>
  <si>
    <t>7814143498</t>
  </si>
  <si>
    <t>783601001</t>
  </si>
  <si>
    <t>28458587</t>
  </si>
  <si>
    <t>ИХС РАН</t>
  </si>
  <si>
    <t>7801019101</t>
  </si>
  <si>
    <t>28284366</t>
  </si>
  <si>
    <t>МРФ "Северо-Запад" ПАО "Ростелеком"</t>
  </si>
  <si>
    <t>7707049388</t>
  </si>
  <si>
    <t>784243001</t>
  </si>
  <si>
    <t>28816484</t>
  </si>
  <si>
    <t>НАО "СВЕЗА Усть-Ижора"</t>
  </si>
  <si>
    <t>7817015769</t>
  </si>
  <si>
    <t>27114822</t>
  </si>
  <si>
    <t>НАО "Энергетический Альянс"</t>
  </si>
  <si>
    <t>7843300280</t>
  </si>
  <si>
    <t>28152625</t>
  </si>
  <si>
    <t>ОАО "18 арсенал ВМФ"</t>
  </si>
  <si>
    <t>7843311429</t>
  </si>
  <si>
    <t>28453706</t>
  </si>
  <si>
    <t>ОАО "20 АРЗ"</t>
  </si>
  <si>
    <t>7820309254</t>
  </si>
  <si>
    <t>28453728</t>
  </si>
  <si>
    <t>ОАО "61 БТРЗ"</t>
  </si>
  <si>
    <t>7819310752</t>
  </si>
  <si>
    <t>26422350</t>
  </si>
  <si>
    <t>ОАО "Аккумуляторная компания "Ригель"</t>
  </si>
  <si>
    <t>7813054118</t>
  </si>
  <si>
    <t>27946694</t>
  </si>
  <si>
    <t>ОАО "Бавария"</t>
  </si>
  <si>
    <t>7813045071</t>
  </si>
  <si>
    <t>28091987</t>
  </si>
  <si>
    <t>ОАО "ГОИ им. С. И. Вавилова"</t>
  </si>
  <si>
    <t>7801591397</t>
  </si>
  <si>
    <t>26361118</t>
  </si>
  <si>
    <t>ОАО "Головной завод"</t>
  </si>
  <si>
    <t>7816222000</t>
  </si>
  <si>
    <t>26647768</t>
  </si>
  <si>
    <t>ОАО "ДОЗ-2"</t>
  </si>
  <si>
    <t>7830000271</t>
  </si>
  <si>
    <t>27997553</t>
  </si>
  <si>
    <t>ОАО "ДЦ "Кантемировский"</t>
  </si>
  <si>
    <t>7813425073</t>
  </si>
  <si>
    <t>26422100</t>
  </si>
  <si>
    <t>ОАО "Завод "Реконд"</t>
  </si>
  <si>
    <t>7802005951</t>
  </si>
  <si>
    <t>28544720</t>
  </si>
  <si>
    <t>ОАО "Завод ЭЛЕКТРОПУЛЬТ"</t>
  </si>
  <si>
    <t>7806008569</t>
  </si>
  <si>
    <t>27956327</t>
  </si>
  <si>
    <t>ОАО "Завод слоистых пластиков"</t>
  </si>
  <si>
    <t>7806005590</t>
  </si>
  <si>
    <t>26641618</t>
  </si>
  <si>
    <t>ОАО "Завод станков-автоматов"</t>
  </si>
  <si>
    <t>7813047424</t>
  </si>
  <si>
    <t>26422098</t>
  </si>
  <si>
    <t>ОАО "Зеркальный завод"</t>
  </si>
  <si>
    <t>7810301471</t>
  </si>
  <si>
    <t>27665245</t>
  </si>
  <si>
    <t>ОАО "ИНТЕР РАО ЕЭС" (филиал "Северо-Западная ТЭЦ")</t>
  </si>
  <si>
    <t>7830002656</t>
  </si>
  <si>
    <t>27997479</t>
  </si>
  <si>
    <t>ОАО "Иван Федоров"</t>
  </si>
  <si>
    <t>7816067965</t>
  </si>
  <si>
    <t>26361091</t>
  </si>
  <si>
    <t>ОАО "Компрессор"</t>
  </si>
  <si>
    <t>7802071707</t>
  </si>
  <si>
    <t>28146440</t>
  </si>
  <si>
    <t>ОАО "Конструкторское бюро специального машиностроения"</t>
  </si>
  <si>
    <t>7802205799</t>
  </si>
  <si>
    <t>26647775</t>
  </si>
  <si>
    <t>ОАО "Концерн "Гранит-Электрон"</t>
  </si>
  <si>
    <t>7842335610</t>
  </si>
  <si>
    <t>28042181</t>
  </si>
  <si>
    <t>ОАО "ЛЕНПОЛИГРАФМАШ"</t>
  </si>
  <si>
    <t>7813045025</t>
  </si>
  <si>
    <t>28453717</t>
  </si>
  <si>
    <t>ОАО "ЛКХП Кирова"</t>
  </si>
  <si>
    <t>7830002303</t>
  </si>
  <si>
    <t>26361107</t>
  </si>
  <si>
    <t>ОАО "Ленинградский электромеханический завод"</t>
  </si>
  <si>
    <t>7807013138</t>
  </si>
  <si>
    <t>780701001</t>
  </si>
  <si>
    <t>28453744</t>
  </si>
  <si>
    <t>ОАО "МЗ "Арсенал"</t>
  </si>
  <si>
    <t>7804040302</t>
  </si>
  <si>
    <t>27968093</t>
  </si>
  <si>
    <t>ОАО "Морской завод Алмаз"</t>
  </si>
  <si>
    <t>7728156800</t>
  </si>
  <si>
    <t>26361122</t>
  </si>
  <si>
    <t>ОАО "НПО ЦКТИ"</t>
  </si>
  <si>
    <t>7825660956</t>
  </si>
  <si>
    <t>26422145</t>
  </si>
  <si>
    <t>ОАО "Научно-производственный комплекс "Северная заря"</t>
  </si>
  <si>
    <t>7802064795</t>
  </si>
  <si>
    <t>28152707</t>
  </si>
  <si>
    <t>ОАО "Приморский парк Победы"</t>
  </si>
  <si>
    <t>7813464548</t>
  </si>
  <si>
    <t>26422310</t>
  </si>
  <si>
    <t>ОАО "Прядильно-ниточный комбинат "Красная нить"</t>
  </si>
  <si>
    <t>7802052172</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</si>
  <si>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</si>
  <si>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</si>
  <si>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</si>
  <si>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</si>
  <si>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</si>
  <si>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28255000</t>
  </si>
  <si>
    <t>ОАО "СПб Завод ТЭМП"</t>
  </si>
  <si>
    <t>7805017514</t>
  </si>
  <si>
    <t>26515996</t>
  </si>
  <si>
    <t>ОАО "Санкт-Петербургское морское бюро машиностроения "Малахит"</t>
  </si>
  <si>
    <t>7810537540</t>
  </si>
  <si>
    <t>18-11-2008 00:00:00</t>
  </si>
  <si>
    <t>26422130</t>
  </si>
  <si>
    <t>ОАО "Северная мануфактура"</t>
  </si>
  <si>
    <t>7801020019</t>
  </si>
  <si>
    <t>28155094</t>
  </si>
  <si>
    <t>ОАО "Стройметалконструкция"</t>
  </si>
  <si>
    <t>7830000680</t>
  </si>
  <si>
    <t>28091963</t>
  </si>
  <si>
    <t>ОАО "Телерадиокомпания "Петербург"</t>
  </si>
  <si>
    <t>7825404448</t>
  </si>
  <si>
    <t>27961378</t>
  </si>
  <si>
    <t>ОАО "Фирма Медполимер"</t>
  </si>
  <si>
    <t>7806008745</t>
  </si>
  <si>
    <t>28145322</t>
  </si>
  <si>
    <t>ОАО "Штурманские приборы"</t>
  </si>
  <si>
    <t>7806016697</t>
  </si>
  <si>
    <t>28427914</t>
  </si>
  <si>
    <t>ООО "АЛЬТЕРНАТИВА"</t>
  </si>
  <si>
    <t>7804509545</t>
  </si>
  <si>
    <t>26421969</t>
  </si>
  <si>
    <t>ООО "Адамант"</t>
  </si>
  <si>
    <t>7826101774</t>
  </si>
  <si>
    <t>783801001</t>
  </si>
  <si>
    <t>28942335</t>
  </si>
  <si>
    <t>ООО "Аквастим"</t>
  </si>
  <si>
    <t>7810896892</t>
  </si>
  <si>
    <t>26361105</t>
  </si>
  <si>
    <t>ООО "Акватерм"</t>
  </si>
  <si>
    <t>7805185251</t>
  </si>
  <si>
    <t>28427903</t>
  </si>
  <si>
    <t>ООО "Александро-Невская мануфактура"</t>
  </si>
  <si>
    <t>7811307571</t>
  </si>
  <si>
    <t>27819284</t>
  </si>
  <si>
    <t>ООО "Атлантик"</t>
  </si>
  <si>
    <t>7826135075</t>
  </si>
  <si>
    <t>28454938</t>
  </si>
  <si>
    <t>ООО "Бавария"</t>
  </si>
  <si>
    <t>7813554914</t>
  </si>
  <si>
    <t>26555079</t>
  </si>
  <si>
    <t>ООО "Воздушные ворота северной столицы"</t>
  </si>
  <si>
    <t>7703590927</t>
  </si>
  <si>
    <t>785050001</t>
  </si>
  <si>
    <t>28042558</t>
  </si>
  <si>
    <t>ООО "Возрождение"</t>
  </si>
  <si>
    <t>7840332364</t>
  </si>
  <si>
    <t>784001001</t>
  </si>
  <si>
    <t>30925410</t>
  </si>
  <si>
    <t>ООО "ГАЗКОМПЛЕКТ"</t>
  </si>
  <si>
    <t>7802528743</t>
  </si>
  <si>
    <t>26361113</t>
  </si>
  <si>
    <t>ООО "ГЕНЕРИРУЮЩАЯ КОМПАНИЯ "ОБУХОВОЭНЕРГО"</t>
  </si>
  <si>
    <t>7811618471</t>
  </si>
  <si>
    <t>27953647</t>
  </si>
  <si>
    <t>ООО "ГРАДСТРОЙ"</t>
  </si>
  <si>
    <t>4703088415</t>
  </si>
  <si>
    <t>26424110</t>
  </si>
  <si>
    <t>ООО "Газпром трансгаз Санкт-Петербург"</t>
  </si>
  <si>
    <t>7805018099</t>
  </si>
  <si>
    <t>26838677</t>
  </si>
  <si>
    <t>ООО "Гофра-2001"</t>
  </si>
  <si>
    <t>7820304249</t>
  </si>
  <si>
    <t>28448967</t>
  </si>
  <si>
    <t>ООО "Зеленый дом"</t>
  </si>
  <si>
    <t>7804099257</t>
  </si>
  <si>
    <t>26361092</t>
  </si>
  <si>
    <t>ООО "ИНТЕРМ"</t>
  </si>
  <si>
    <t>7802127477</t>
  </si>
  <si>
    <t>28042497</t>
  </si>
  <si>
    <t>ООО "ИнвестКонсалт"</t>
  </si>
  <si>
    <t>7717662353</t>
  </si>
  <si>
    <t>28134896</t>
  </si>
  <si>
    <t>ООО "Инженерная компания"</t>
  </si>
  <si>
    <t>7806150886</t>
  </si>
  <si>
    <t>28122490</t>
  </si>
  <si>
    <t>ООО "Институт Гипроникель"</t>
  </si>
  <si>
    <t>7804349796</t>
  </si>
  <si>
    <t>26421911</t>
  </si>
  <si>
    <t>ООО "КОСМ "Энерго"</t>
  </si>
  <si>
    <t>7805065476</t>
  </si>
  <si>
    <t>26361093</t>
  </si>
  <si>
    <t>ООО "Квартальная котельная"</t>
  </si>
  <si>
    <t>7802310698</t>
  </si>
  <si>
    <t>28041958</t>
  </si>
  <si>
    <t>ООО "ЛЕСПРОМ СПб"</t>
  </si>
  <si>
    <t>7817330143</t>
  </si>
  <si>
    <t>28965696</t>
  </si>
  <si>
    <t>ООО "ЛПМ Скиф"</t>
  </si>
  <si>
    <t>7813142702</t>
  </si>
  <si>
    <t>28942326</t>
  </si>
  <si>
    <t>ООО "МЕЗОНТЭК"</t>
  </si>
  <si>
    <t>7802857988</t>
  </si>
  <si>
    <t>27546308</t>
  </si>
  <si>
    <t>ООО "МегаСтрой"</t>
  </si>
  <si>
    <t>7801185204</t>
  </si>
  <si>
    <t>28152725</t>
  </si>
  <si>
    <t>ООО "Объединенные Пивоварни Хейникен"</t>
  </si>
  <si>
    <t>7802118578</t>
  </si>
  <si>
    <t>997350001</t>
  </si>
  <si>
    <t>28940429</t>
  </si>
  <si>
    <t>ООО "ПРОМ ИМПУЛЬС"</t>
  </si>
  <si>
    <t>7806520632</t>
  </si>
  <si>
    <t>28266783</t>
  </si>
  <si>
    <t>ООО "ПТК-Терминал"</t>
  </si>
  <si>
    <t>7806055343</t>
  </si>
  <si>
    <t>26422005</t>
  </si>
  <si>
    <t>ООО "Петербургская торгово-промышленная компания"</t>
  </si>
  <si>
    <t>7825487243</t>
  </si>
  <si>
    <t>27266270</t>
  </si>
  <si>
    <t>ООО "Петербургтеплоэнерго"</t>
  </si>
  <si>
    <t>7838024362</t>
  </si>
  <si>
    <t>783901001</t>
  </si>
  <si>
    <t>27880391</t>
  </si>
  <si>
    <t>ООО "Питерэнерго"</t>
  </si>
  <si>
    <t>7811394126</t>
  </si>
  <si>
    <t>26421926</t>
  </si>
  <si>
    <t>ООО "Проектно-производственная компания "Регион"</t>
  </si>
  <si>
    <t>7802431406</t>
  </si>
  <si>
    <t>26322164</t>
  </si>
  <si>
    <t>ООО "Производственное объединение "Пекар"</t>
  </si>
  <si>
    <t>7801374265</t>
  </si>
  <si>
    <t>28827606</t>
  </si>
  <si>
    <t>ООО "Прометей"</t>
  </si>
  <si>
    <t>7811562684</t>
  </si>
  <si>
    <t>26361108</t>
  </si>
  <si>
    <t>ООО "Пулковская ТЭЦ"</t>
  </si>
  <si>
    <t>7810095885</t>
  </si>
  <si>
    <t>26647770</t>
  </si>
  <si>
    <t>ООО "Рассвет"</t>
  </si>
  <si>
    <t>7810191726</t>
  </si>
  <si>
    <t>26597829</t>
  </si>
  <si>
    <t>ООО "САНЛИТ-Т"</t>
  </si>
  <si>
    <t>7817044495</t>
  </si>
  <si>
    <t>28042486</t>
  </si>
  <si>
    <t>ООО "СЗУК"</t>
  </si>
  <si>
    <t>7810509293</t>
  </si>
  <si>
    <t>28155105</t>
  </si>
  <si>
    <t>ООО "СК Северная Венеция"</t>
  </si>
  <si>
    <t>7802437912</t>
  </si>
  <si>
    <t>26422761</t>
  </si>
  <si>
    <t>ООО "Самсон"</t>
  </si>
  <si>
    <t>7810015329</t>
  </si>
  <si>
    <t>28255011</t>
  </si>
  <si>
    <t>ООО "Светлана-Эстейт"</t>
  </si>
  <si>
    <t>7802385950</t>
  </si>
  <si>
    <t>27831333</t>
  </si>
  <si>
    <t>ООО "Системы Безопасности Северо-Запад"</t>
  </si>
  <si>
    <t>7802338277</t>
  </si>
  <si>
    <t>28509704</t>
  </si>
  <si>
    <t>ООО "Степан Разин Девелопмент"</t>
  </si>
  <si>
    <t>7805614870</t>
  </si>
  <si>
    <t>26361121</t>
  </si>
  <si>
    <t>ООО "ТВК Лесное"</t>
  </si>
  <si>
    <t>7820029472</t>
  </si>
  <si>
    <t>28511826</t>
  </si>
  <si>
    <t>ООО "ТЕПЛОЭНЕРГО"</t>
  </si>
  <si>
    <t>7802853013</t>
  </si>
  <si>
    <t>31308473</t>
  </si>
  <si>
    <t>ООО "ТСК 270"</t>
  </si>
  <si>
    <t>7838497200</t>
  </si>
  <si>
    <t>06-11-2013 00:00:00</t>
  </si>
  <si>
    <t>29647643</t>
  </si>
  <si>
    <t>ООО "ТСК"</t>
  </si>
  <si>
    <t>7842033592</t>
  </si>
  <si>
    <t>28113372</t>
  </si>
  <si>
    <t>ООО "ТЭК объединения "Скороход"</t>
  </si>
  <si>
    <t>7810270209</t>
  </si>
  <si>
    <t>31341607</t>
  </si>
  <si>
    <t>ООО "ТЭС СПб"</t>
  </si>
  <si>
    <t>7842141492</t>
  </si>
  <si>
    <t>26421986</t>
  </si>
  <si>
    <t>ООО "Таймс"</t>
  </si>
  <si>
    <t>7814122120</t>
  </si>
  <si>
    <t>28422808</t>
  </si>
  <si>
    <t>ООО "ТеплоЭнергоВент"</t>
  </si>
  <si>
    <t>7806438628</t>
  </si>
  <si>
    <t>26361135</t>
  </si>
  <si>
    <t>ООО "Теплодар"</t>
  </si>
  <si>
    <t>7841314985</t>
  </si>
  <si>
    <t>27971244</t>
  </si>
  <si>
    <t>ООО "Теплосервис"</t>
  </si>
  <si>
    <t>7839357460</t>
  </si>
  <si>
    <t>28151979</t>
  </si>
  <si>
    <t>ООО "Теплоснабжающая компания 282"</t>
  </si>
  <si>
    <t>7805519673</t>
  </si>
  <si>
    <t>28798987</t>
  </si>
  <si>
    <t>ООО "Технопарк №1"</t>
  </si>
  <si>
    <t>7841014910</t>
  </si>
  <si>
    <t>28001891</t>
  </si>
  <si>
    <t>ООО "Троя"</t>
  </si>
  <si>
    <t>7820034338</t>
  </si>
  <si>
    <t>26361115</t>
  </si>
  <si>
    <t>ООО "Фирма "РОСС"</t>
  </si>
  <si>
    <t>7813114617</t>
  </si>
  <si>
    <t>28042530</t>
  </si>
  <si>
    <t>ООО "Хлебтранс СПб"</t>
  </si>
  <si>
    <t>7810467163</t>
  </si>
  <si>
    <t>783101001</t>
  </si>
  <si>
    <t>27988538</t>
  </si>
  <si>
    <t>ООО "ЦМТ и НТС"</t>
  </si>
  <si>
    <t>7813109141</t>
  </si>
  <si>
    <t>27848302</t>
  </si>
  <si>
    <t>ООО "ЭКОН"</t>
  </si>
  <si>
    <t>7804176134</t>
  </si>
  <si>
    <t>26769190</t>
  </si>
  <si>
    <t>ООО "ЭНЕРГИЯ"</t>
  </si>
  <si>
    <t>7826087336</t>
  </si>
  <si>
    <t>28134965</t>
  </si>
  <si>
    <t>ООО "ЭНЕРГЭС"</t>
  </si>
  <si>
    <t>7801089980</t>
  </si>
  <si>
    <t>26422092</t>
  </si>
  <si>
    <t>ООО "ЭРМАС"</t>
  </si>
  <si>
    <t>7806007029</t>
  </si>
  <si>
    <t>26361114</t>
  </si>
  <si>
    <t>ООО "Эксплуатационная компания "Арго-Сервис"</t>
  </si>
  <si>
    <t>7811375691</t>
  </si>
  <si>
    <t>27976484</t>
  </si>
  <si>
    <t>ООО "Энергетические системы"</t>
  </si>
  <si>
    <t>7806302458</t>
  </si>
  <si>
    <t>28979613</t>
  </si>
  <si>
    <t>ООО "ЭнергоИнвест"</t>
  </si>
  <si>
    <t>7841378040</t>
  </si>
  <si>
    <t>30953255</t>
  </si>
  <si>
    <t>26421941</t>
  </si>
  <si>
    <t>ООО "ЭнергоРесурс 2005"</t>
  </si>
  <si>
    <t>7805387057</t>
  </si>
  <si>
    <t>27517472</t>
  </si>
  <si>
    <t>ООО "Энергогазмонтаж"</t>
  </si>
  <si>
    <t>7806119950</t>
  </si>
  <si>
    <t>26361090</t>
  </si>
  <si>
    <t>ООО "Энергокомпания "Теплопоставка"</t>
  </si>
  <si>
    <t>7801379947</t>
  </si>
  <si>
    <t>26361112</t>
  </si>
  <si>
    <t>ООО "Энергопромсервис"</t>
  </si>
  <si>
    <t>7811141414</t>
  </si>
  <si>
    <t>26361123</t>
  </si>
  <si>
    <t>ООО "Энергосервис"</t>
  </si>
  <si>
    <t>7826140438</t>
  </si>
  <si>
    <t>28423270</t>
  </si>
  <si>
    <t>ООО "ЮИТ Сервис"</t>
  </si>
  <si>
    <t>7814422759</t>
  </si>
  <si>
    <t>26578046</t>
  </si>
  <si>
    <t>ООО "Юнит"</t>
  </si>
  <si>
    <t>7207009725</t>
  </si>
  <si>
    <t>28496542</t>
  </si>
  <si>
    <t>ООО УК "Лэмз"</t>
  </si>
  <si>
    <t>7703792360</t>
  </si>
  <si>
    <t>26647708</t>
  </si>
  <si>
    <t>ПАО "Пролетарский завод"</t>
  </si>
  <si>
    <t>7811039386</t>
  </si>
  <si>
    <t>27054332</t>
  </si>
  <si>
    <t>ПАО "ТГК-1"</t>
  </si>
  <si>
    <t>7841312071</t>
  </si>
  <si>
    <t>26539356</t>
  </si>
  <si>
    <t>780102001</t>
  </si>
  <si>
    <t>26422151</t>
  </si>
  <si>
    <t>ПАО "Техприбор"</t>
  </si>
  <si>
    <t>7810237177</t>
  </si>
  <si>
    <t>28960049</t>
  </si>
  <si>
    <t>ПАО СЗ "Северная верфь"</t>
  </si>
  <si>
    <t>7805034277</t>
  </si>
  <si>
    <t>26516049</t>
  </si>
  <si>
    <t>С/х производственный кооператив "Племзавод "Детскосельский"</t>
  </si>
  <si>
    <t>7820027796</t>
  </si>
  <si>
    <t>28191592</t>
  </si>
  <si>
    <t>СПб ГБУЗ "Городская больница им. Н.А.Семашко"</t>
  </si>
  <si>
    <t>7820013553</t>
  </si>
  <si>
    <t>26322166</t>
  </si>
  <si>
    <t>СПб ГУП "Петербургский метрополитен"</t>
  </si>
  <si>
    <t>7830000970</t>
  </si>
  <si>
    <t>27995413</t>
  </si>
  <si>
    <t>Университет ИТМО</t>
  </si>
  <si>
    <t>7813045547</t>
  </si>
  <si>
    <t>28454949</t>
  </si>
  <si>
    <t>ФГБНУ ВИР</t>
  </si>
  <si>
    <t>7812029408</t>
  </si>
  <si>
    <t>26361089</t>
  </si>
  <si>
    <t>ФГБОУ ВО "ГУМРФ имени адмирала С.О. Макарова"</t>
  </si>
  <si>
    <t>7805029012</t>
  </si>
  <si>
    <t>26422396</t>
  </si>
  <si>
    <t>ФГБОУ ВО ПГУПС</t>
  </si>
  <si>
    <t>7812009592</t>
  </si>
  <si>
    <t>28934747</t>
  </si>
  <si>
    <t>ФГБОУ ВПО "СПбГАВМ"</t>
  </si>
  <si>
    <t>7810232965</t>
  </si>
  <si>
    <t>26491915</t>
  </si>
  <si>
    <t>ФГБОУ ВПО "СПбГПУ"</t>
  </si>
  <si>
    <t>7804040077</t>
  </si>
  <si>
    <t>30903763</t>
  </si>
  <si>
    <t>ФГБУ "ЦЖКУ" МИНОБОРОНЫ РОССИИ</t>
  </si>
  <si>
    <t>7729314745</t>
  </si>
  <si>
    <t>770101001</t>
  </si>
  <si>
    <t>28436138</t>
  </si>
  <si>
    <t>ФГБУН Институт прикладной астрономии Российской академии наук</t>
  </si>
  <si>
    <t>7813045434</t>
  </si>
  <si>
    <t>28485475</t>
  </si>
  <si>
    <t>ФГКУ "Невский СЦ МЧС России"</t>
  </si>
  <si>
    <t>7817002417</t>
  </si>
  <si>
    <t>28508026</t>
  </si>
  <si>
    <t>ФКОУ ДПО Санкт-Петербургский ИПКР ФСИН России</t>
  </si>
  <si>
    <t>7820016787</t>
  </si>
  <si>
    <t>26361128</t>
  </si>
  <si>
    <t>Филиал "Северо-Западная ТЭЦ им. А.Г.Бориса" АО "Интер РАО - Электрогенерация"</t>
  </si>
  <si>
    <t>7704784450</t>
  </si>
  <si>
    <t>781443001</t>
  </si>
  <si>
    <t>30941480</t>
  </si>
  <si>
    <t>Филиал ФГБУ "ЦЖКУ" Минобороны России по ЗВО</t>
  </si>
  <si>
    <t>WARM</t>
  </si>
  <si>
    <t>04.06.2020</t>
  </si>
  <si>
    <t>01-13/24678</t>
  </si>
  <si>
    <t>Краснова Алина Вячеславовна</t>
  </si>
  <si>
    <t>заместитель начальника отдела анализа и тарифообразования</t>
  </si>
  <si>
    <t>494-87-03 (2264)</t>
  </si>
  <si>
    <t>KrasnovaAV@gptek.spb.ru</t>
  </si>
  <si>
    <t>190000, Санкт-Петербург, Малая Морская ул., д.12, лит. А</t>
  </si>
  <si>
    <t>Болтенков Иван Александрович</t>
  </si>
  <si>
    <t>О</t>
  </si>
  <si>
    <t>город Санкт-Петербург, город Санкт-Петербург (40000000);</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</si>
  <si>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t>
  </si>
  <si>
    <t>Тарифы на тепловую энергию (мощность), поставляемую потребителям</t>
  </si>
  <si>
    <t>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t>
  </si>
  <si>
    <t>Тариф на передачу тепловой энергии других ЭСО</t>
  </si>
  <si>
    <t>2.2</t>
  </si>
  <si>
    <t>4.2</t>
  </si>
  <si>
    <t>5.2</t>
  </si>
  <si>
    <t>6.2</t>
  </si>
  <si>
    <t>7.2</t>
  </si>
  <si>
    <t>2.3</t>
  </si>
  <si>
    <t>4.3</t>
  </si>
  <si>
    <t>5.3</t>
  </si>
  <si>
    <t>6.3</t>
  </si>
  <si>
    <t>7.3</t>
  </si>
  <si>
    <t>2.4</t>
  </si>
  <si>
    <t>4.4</t>
  </si>
  <si>
    <t>5.4</t>
  </si>
  <si>
    <t>6.4</t>
  </si>
  <si>
    <t>7.4</t>
  </si>
  <si>
    <t>Информация о предложении величин тарифов на подключение к системе теплоснабжения будет раскрыта позднее после направления соответствующей тарифной заявки.</t>
  </si>
  <si>
    <t>Долгосрочные показатели регулирования для ГУП «ТЭК СПб» установлены приложением 7 к распоряжению КТ СПб от 19.12.2018 №252-р. В форме 4.10.1 НВВ (строка 3.1) указана ссылка на данное распоряжение, а также на инвестиционную программу ГУП «ТЭК СПб» на 2019-2023 гг.</t>
  </si>
  <si>
    <t>В форме 4.10.1 в НВВ и теплоотпуск на ГВС (строки 4.3, 5.3) скопированы значения из строк по тепловой энергии. Отдельно НВВ и теплоотпуск на ГВС в рамках тарифной заявки не рассчитываются.</t>
  </si>
  <si>
    <t xml:space="preserve">В форме 4.10.1 НВВ на передачу тепловой энергии других ЭСО (строка 4.4) входит в НВВ на производство и передачу тепловой энергии ГУП «ТЭК СПб», указанную в строке 4.1. </t>
  </si>
  <si>
    <t>01.01.2022</t>
  </si>
  <si>
    <t>01.01.2023</t>
  </si>
  <si>
    <t>31.12.2021</t>
  </si>
  <si>
    <t>31.12.2022</t>
  </si>
  <si>
    <t xml:space="preserve">Копия инвестиционной программы на 2019-2023 гг. </t>
  </si>
  <si>
    <t>https://portal.eias.ru/Portal/DownloadPage.aspx?type=12&amp;guid=3e4647a5-54d2-4871-b036-2817fefc62b0</t>
  </si>
  <si>
    <t>https://portal.eias.ru/Portal/DownloadPage.aspx?type=12&amp;guid=d7972378-1c8a-4dc8-bc59-d209b63875bc</t>
  </si>
  <si>
    <t>ПАО "ТГК-1" (не использовать в ЕИАС)</t>
  </si>
  <si>
    <t>17.08.2020 2:27:52</t>
  </si>
  <si>
    <t>10.08.2020</t>
  </si>
  <si>
    <t>01-13/36204</t>
  </si>
  <si>
    <t>Объём необходимой валовой выручки ГУП «ТЭК СПб» на 2021-2023 годы был скорректирован с учётом корректировки балансов тепловой энергии ГУП «ТЭК СПб» на 2021-2023 гг., направленной письмом ГУП «ТЭК СПб» от 14.07.2020 исх.№02-13/31207, а также в связи с производственной необходимостью в целях недопущения возможного ухудшения финансового состояния предприятия, изменением договорных отношений (в том числе планируемым заключением договора передачи тепловой энергии с ООО «ТЕПЛОЭНЕРГО»), изменением законодательства в части порядка расчёта платы за негативное воздействие на работу централизованной системы водоотведения в отношении сточных вод, сбрасываемых от объектов абонентов.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</si>
</sst>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68">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 numFmtId="170" formatCode="_-* #,##0\ _р_._-;\-* #,##0\ _р_._-;_-* &quot;-&quot;\ _р_._-;_-@_-"/>
    <numFmt numFmtId="171" formatCode="_-* #,##0.00\ _р_._-;\-* #,##0.00\ _р_._-;_-* &quot;-&quot;??\ _р_._-;_-@_-"/>
    <numFmt numFmtId="172" formatCode="#,##0.00&quot;р.&quot;;\-#,##0.00&quot;р.&quot;"/>
    <numFmt numFmtId="173" formatCode="_-* #,##0&quot;р.&quot;_-;\-* #,##0&quot;р.&quot;_-;_-* &quot;-&quot;&quot;р.&quot;_-;_-@_-"/>
    <numFmt numFmtId="174" formatCode="_-* #,##0_р_._-;\-* #,##0_р_._-;_-* &quot;-&quot;_р_._-;_-@_-"/>
    <numFmt numFmtId="175" formatCode="_-* #,##0.00&quot;р.&quot;_-;\-* #,##0.00&quot;р.&quot;_-;_-* &quot;-&quot;??&quot;р.&quot;_-;_-@_-"/>
    <numFmt numFmtId="176" formatCode="_-* #,##0.00_р_._-;\-* #,##0.00_р_._-;_-* &quot;-&quot;??_р_._-;_-@_-"/>
    <numFmt numFmtId="177" formatCode="0.0"/>
    <numFmt numFmtId="178" formatCode="0.0%"/>
    <numFmt numFmtId="179" formatCode="0.0%_);\(0.0%\)"/>
    <numFmt numFmtId="180" formatCode="#.##0\.00"/>
    <numFmt numFmtId="181" formatCode="#\.00"/>
    <numFmt numFmtId="182" formatCode="#\."/>
    <numFmt numFmtId="183" formatCode="General_)"/>
    <numFmt numFmtId="184" formatCode="_-* #,##0&quot;đ.&quot;_-;\-* #,##0&quot;đ.&quot;_-;_-* &quot;-&quot;&quot;đ.&quot;_-;_-@_-"/>
    <numFmt numFmtId="185" formatCode="_-* #,##0.00&quot;đ.&quot;_-;\-* #,##0.00&quot;đ.&quot;_-;_-* &quot;-&quot;??&quot;đ.&quot;_-;_-@_-"/>
    <numFmt numFmtId="186" formatCode="_-* #,##0_-;\-* #,##0_-;_-* &quot;-&quot;_-;_-@_-"/>
    <numFmt numFmtId="187" formatCode="_-* #,##0.00_-;\-* #,##0.00_-;_-* &quot;-&quot;??_-;_-@_-"/>
    <numFmt numFmtId="188" formatCode="\$#,##0\ ;\(\$#,##0\)"/>
    <numFmt numFmtId="189" formatCode="#,##0_);[Blue]\(#,##0\)"/>
    <numFmt numFmtId="190" formatCode="_-* #,##0_đ_._-;\-* #,##0_đ_._-;_-* &quot;-&quot;_đ_._-;_-@_-"/>
    <numFmt numFmtId="191" formatCode="_-* #,##0\ _d_._-;\-* #,##0\ _d_._-;_-* &quot;-&quot;\ _d_._-;_-@_-"/>
    <numFmt numFmtId="192" formatCode="_-* #,##0.00_đ_._-;\-* #,##0.00_đ_._-;_-* &quot;-&quot;??_đ_._-;_-@_-"/>
    <numFmt numFmtId="193" formatCode="_-* #,##0.00\ _d_._-;\-* #,##0.00\ _d_._-;_-* &quot;-&quot;??\ _d_._-;_-@_-"/>
    <numFmt numFmtId="194" formatCode="_(* #,##0_);_(* \(#,##0\);_(* &quot;-&quot;??_);_(@_)"/>
    <numFmt numFmtId="195" formatCode="_(* #,##0.000_);_(* \(#,##0.000\);_(* &quot;-&quot;???_);_(@_)"/>
    <numFmt numFmtId="196" formatCode="0.000"/>
    <numFmt numFmtId="197" formatCode="0.000000"/>
    <numFmt numFmtId="198" formatCode="#,##0;\(#,##0\)"/>
    <numFmt numFmtId="199" formatCode="_-* #,##0.00\ _$_-;\-* #,##0.00\ _$_-;_-* &quot;-&quot;??\ _$_-;_-@_-"/>
    <numFmt numFmtId="200" formatCode="#,##0.000[$р.-419];\-#,##0.000[$р.-419]"/>
    <numFmt numFmtId="201" formatCode="_-* #,##0.0\ _$_-;\-* #,##0.0\ _$_-;_-* &quot;-&quot;??\ _$_-;_-@_-"/>
    <numFmt numFmtId="202" formatCode="#,##0.0_);\(#,##0.0\)"/>
    <numFmt numFmtId="203" formatCode="#,##0_ ;[Red]\-#,##0\ "/>
    <numFmt numFmtId="204" formatCode="#,##0__\ \ \ \ "/>
    <numFmt numFmtId="205" formatCode="_-&quot;£&quot;* #,##0_-;\-&quot;£&quot;* #,##0_-;_-&quot;£&quot;* &quot;-&quot;_-;_-@_-"/>
    <numFmt numFmtId="206" formatCode="_-&quot;£&quot;* #,##0.00_-;\-&quot;£&quot;* #,##0.00_-;_-&quot;£&quot;* &quot;-&quot;??_-;_-@_-"/>
    <numFmt numFmtId="207" formatCode="#,##0.00&quot;т.р.&quot;;\-#,##0.00&quot;т.р.&quot;"/>
    <numFmt numFmtId="208" formatCode="#,##0.0;[Red]#,##0.0"/>
    <numFmt numFmtId="209" formatCode="\(#,##0.0\)"/>
    <numFmt numFmtId="210" formatCode="#,##0\ &quot;?.&quot;;\-#,##0\ &quot;?.&quot;"/>
    <numFmt numFmtId="211" formatCode="#,##0______;;&quot;------------      &quot;"/>
    <numFmt numFmtId="212" formatCode="#,##0.000_ ;\-#,##0.000\ "/>
    <numFmt numFmtId="213" formatCode="#,##0.00_ ;[Red]\-#,##0.00\ "/>
    <numFmt numFmtId="214" formatCode="\$#\.00"/>
    <numFmt numFmtId="215" formatCode="_-* #,##0\ _$_-;\-* #,##0\ _$_-;_-* &quot;-&quot;\ _$_-;_-@_-"/>
    <numFmt numFmtId="216" formatCode="#,##0.00_ ;\-#,##0.00\ "/>
    <numFmt numFmtId="217" formatCode="#,##0.00_);[Red]\(#,##0.00\);\-_)"/>
    <numFmt numFmtId="218" formatCode="_-* #,##0\ _P_t_s_-;\-* #,##0\ _P_t_s_-;_-* &quot;-&quot;\ _P_t_s_-;_-@_-"/>
    <numFmt numFmtId="219" formatCode="_-* #,##0.00\ _P_t_s_-;\-* #,##0.00\ _P_t_s_-;_-* &quot;-&quot;??\ _P_t_s_-;_-@_-"/>
    <numFmt numFmtId="220" formatCode="_-&quot;?&quot;* #,##0_-;\-&quot;?&quot;* #,##0_-;_-&quot;?&quot;* &quot;-&quot;_-;_-@_-"/>
    <numFmt numFmtId="221" formatCode="_-&quot;?&quot;* #,##0.00_-;\-&quot;?&quot;* #,##0.00_-;_-&quot;?&quot;* &quot;-&quot;??_-;_-@_-"/>
    <numFmt numFmtId="222" formatCode="_-* #,##0\ &quot;Pts&quot;_-;\-* #,##0\ &quot;Pts&quot;_-;_-* &quot;-&quot;\ &quot;Pts&quot;_-;_-@_-"/>
    <numFmt numFmtId="223" formatCode="_-* #,##0.00\ &quot;Pts&quot;_-;\-* #,##0.00\ &quot;Pts&quot;_-;_-* &quot;-&quot;??\ &quot;Pts&quot;_-;_-@_-"/>
    <numFmt numFmtId="224" formatCode="_(&quot;р.&quot;* #,##0.00_);_(&quot;р.&quot;* \(#,##0.00\);_(&quot;р.&quot;* &quot;-&quot;??_);_(@_)"/>
    <numFmt numFmtId="225" formatCode="d\ mmm"/>
    <numFmt numFmtId="226" formatCode="%#\.00"/>
    <numFmt numFmtId="227" formatCode="_-* #,##0;\(#,##0\);_-* &quot;-&quot;??;_-@"/>
  </numFmts>
  <fonts count="252">
    <font>
      <sz val="9"/>
      <color indexed="11"/>
      <name val="Tahoma"/>
      <family val="2"/>
      <charset val="204"/>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
      <sz val="9"/>
      <color theme="1"/>
      <name val="Tahoma"/>
      <family val="2"/>
      <charset val="204"/>
    </font>
    <font>
      <u/>
      <sz val="11"/>
      <color theme="10"/>
      <name val="Calibri"/>
      <family val="2"/>
      <charset val="204"/>
    </font>
    <font>
      <sz val="10"/>
      <name val="Arial"/>
      <family val="2"/>
      <charset val="204"/>
    </font>
    <font>
      <b/>
      <sz val="12"/>
      <name val="Arial"/>
      <family val="2"/>
      <charset val="204"/>
    </font>
    <font>
      <b/>
      <i/>
      <sz val="10"/>
      <name val="Arial"/>
      <family val="2"/>
      <charset val="204"/>
    </font>
    <font>
      <sz val="8"/>
      <color indexed="12"/>
      <name val="Arial"/>
      <family val="2"/>
      <charset val="204"/>
    </font>
    <font>
      <sz val="10"/>
      <name val="Arial Cyr"/>
      <family val="2"/>
      <charset val="204"/>
    </font>
    <font>
      <sz val="1"/>
      <color indexed="8"/>
      <name val="Courier"/>
      <family val="1"/>
      <charset val="204"/>
    </font>
    <font>
      <b/>
      <sz val="1"/>
      <color indexed="8"/>
      <name val="Courier"/>
      <family val="1"/>
      <charset val="204"/>
    </font>
    <font>
      <sz val="11"/>
      <color indexed="8"/>
      <name val="Calibri"/>
      <family val="2"/>
    </font>
    <font>
      <sz val="10"/>
      <name val="PragmaticaCTT"/>
    </font>
    <font>
      <sz val="11"/>
      <color indexed="9"/>
      <name val="Calibri"/>
      <family val="2"/>
      <charset val="204"/>
    </font>
    <font>
      <sz val="11"/>
      <color indexed="9"/>
      <name val="Calibri"/>
      <family val="2"/>
    </font>
    <font>
      <u/>
      <sz val="10"/>
      <color indexed="12"/>
      <name val="Courier"/>
      <family val="3"/>
    </font>
    <font>
      <sz val="11"/>
      <color indexed="20"/>
      <name val="Calibri"/>
      <family val="2"/>
      <charset val="204"/>
    </font>
    <font>
      <sz val="10"/>
      <name val="Courier"/>
      <family val="1"/>
      <charset val="204"/>
    </font>
    <font>
      <b/>
      <sz val="10"/>
      <color indexed="8"/>
      <name val="Arial"/>
      <family val="2"/>
    </font>
    <font>
      <b/>
      <sz val="11"/>
      <color indexed="52"/>
      <name val="Calibri"/>
      <family val="2"/>
      <charset val="204"/>
    </font>
    <font>
      <b/>
      <sz val="11"/>
      <color indexed="9"/>
      <name val="Calibri"/>
      <family val="2"/>
      <charset val="204"/>
    </font>
    <font>
      <sz val="10"/>
      <color indexed="24"/>
      <name val="Arial"/>
      <family val="2"/>
      <charset val="204"/>
    </font>
    <font>
      <b/>
      <sz val="10"/>
      <color indexed="12"/>
      <name val="Arial Cyr"/>
      <family val="2"/>
      <charset val="204"/>
    </font>
    <font>
      <u/>
      <sz val="8"/>
      <color indexed="12"/>
      <name val="Arial Cyr"/>
      <charset val="204"/>
    </font>
    <font>
      <sz val="10"/>
      <name val="Times New Roman"/>
      <family val="1"/>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1"/>
      <color indexed="17"/>
      <name val="Calibri"/>
      <family val="2"/>
      <charset val="204"/>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b/>
      <sz val="8"/>
      <name val="Arial Cyr"/>
      <charset val="204"/>
    </font>
    <font>
      <sz val="12"/>
      <name val="Times New Roman CYR"/>
      <charset val="204"/>
    </font>
    <font>
      <sz val="10"/>
      <name val="Courier"/>
      <family val="3"/>
    </font>
    <font>
      <u/>
      <sz val="10"/>
      <color indexed="36"/>
      <name val="Courier"/>
      <family val="3"/>
    </font>
    <font>
      <sz val="11"/>
      <color indexed="52"/>
      <name val="Calibri"/>
      <family val="2"/>
      <charset val="204"/>
    </font>
    <font>
      <sz val="11"/>
      <color indexed="60"/>
      <name val="Calibri"/>
      <family val="2"/>
      <charset val="204"/>
    </font>
    <font>
      <b/>
      <sz val="11"/>
      <color indexed="63"/>
      <name val="Calibri"/>
      <family val="2"/>
      <charset val="204"/>
    </font>
    <font>
      <sz val="8"/>
      <name val="Helv"/>
    </font>
    <font>
      <sz val="10"/>
      <color indexed="8"/>
      <name val="Arial"/>
      <family val="2"/>
    </font>
    <font>
      <sz val="10"/>
      <color indexed="39"/>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b/>
      <sz val="8"/>
      <color indexed="9"/>
      <name val="Arial Cyr"/>
      <charset val="204"/>
    </font>
    <font>
      <b/>
      <sz val="18"/>
      <color indexed="56"/>
      <name val="Cambria"/>
      <family val="2"/>
      <charset val="204"/>
    </font>
    <font>
      <b/>
      <i/>
      <sz val="10"/>
      <color indexed="9"/>
      <name val="Arial"/>
      <family val="2"/>
      <charset val="204"/>
    </font>
    <font>
      <sz val="11"/>
      <color indexed="10"/>
      <name val="Calibri"/>
      <family val="2"/>
      <charset val="204"/>
    </font>
    <font>
      <sz val="11"/>
      <color indexed="62"/>
      <name val="Calibri"/>
      <family val="2"/>
    </font>
    <font>
      <b/>
      <u/>
      <sz val="11"/>
      <color indexed="12"/>
      <name val="Arial"/>
      <family val="2"/>
      <charset val="204"/>
    </font>
    <font>
      <sz val="14"/>
      <name val="Arial Cyr"/>
      <family val="2"/>
      <charset val="204"/>
    </font>
    <font>
      <b/>
      <sz val="14"/>
      <name val="Arial Cyr"/>
      <family val="2"/>
      <charset val="204"/>
    </font>
    <font>
      <b/>
      <sz val="14"/>
      <name val="Arial"/>
      <family val="2"/>
      <charset val="204"/>
    </font>
    <font>
      <b/>
      <sz val="10"/>
      <name val="Arial Cyr"/>
      <charset val="204"/>
    </font>
    <font>
      <sz val="10"/>
      <name val="Times New Roman CYR"/>
      <charset val="204"/>
    </font>
    <font>
      <sz val="8"/>
      <name val="Arial"/>
      <family val="2"/>
    </font>
    <font>
      <sz val="11"/>
      <name val="Times New Roman CYR"/>
      <family val="1"/>
      <charset val="204"/>
    </font>
    <font>
      <u/>
      <sz val="9"/>
      <color theme="10"/>
      <name val="Tahoma"/>
      <family val="2"/>
      <charset val="204"/>
    </font>
    <font>
      <i/>
      <sz val="8"/>
      <name val="Arial"/>
      <family val="2"/>
      <charset val="204"/>
    </font>
    <font>
      <sz val="10"/>
      <name val="Times New Roman"/>
      <family val="1"/>
    </font>
    <font>
      <u/>
      <sz val="10"/>
      <name val="Arial"/>
      <family val="2"/>
      <charset val="204"/>
    </font>
    <font>
      <sz val="11"/>
      <name val="?l?r ?o?S?V?b?N"/>
      <family val="3"/>
    </font>
    <font>
      <sz val="10"/>
      <name val="’†?S?V?b?N‘М"/>
      <family val="3"/>
      <charset val="128"/>
    </font>
    <font>
      <sz val="10"/>
      <name val="Arial Cyr"/>
    </font>
    <font>
      <sz val="9"/>
      <color indexed="56"/>
      <name val="Frutiger 45 Light"/>
      <family val="2"/>
    </font>
    <font>
      <sz val="10"/>
      <color indexed="57"/>
      <name val="Wingdings"/>
      <charset val="2"/>
    </font>
    <font>
      <sz val="12"/>
      <name val="Tms Rmn"/>
      <charset val="204"/>
    </font>
    <font>
      <sz val="7"/>
      <name val="Palatino"/>
      <family val="1"/>
    </font>
    <font>
      <sz val="10"/>
      <name val="Arial"/>
      <family val="2"/>
    </font>
    <font>
      <sz val="9"/>
      <name val="Futura UBS Bk"/>
      <family val="2"/>
    </font>
    <font>
      <sz val="6"/>
      <color indexed="16"/>
      <name val="Palatino"/>
      <family val="1"/>
    </font>
    <font>
      <sz val="8"/>
      <color indexed="13"/>
      <name val="Arial"/>
      <family val="2"/>
    </font>
    <font>
      <b/>
      <i/>
      <sz val="11"/>
      <color indexed="12"/>
      <name val="Arial Cyr"/>
      <family val="2"/>
      <charset val="204"/>
    </font>
    <font>
      <sz val="8"/>
      <color indexed="12"/>
      <name val="Palatino"/>
      <family val="1"/>
    </font>
    <font>
      <sz val="12"/>
      <name val="Gill Sans"/>
    </font>
    <font>
      <i/>
      <sz val="10"/>
      <name val="PragmaticaC"/>
      <charset val="204"/>
    </font>
    <font>
      <sz val="14"/>
      <name val="NewtonC"/>
      <charset val="204"/>
    </font>
    <font>
      <sz val="10"/>
      <name val="Palatino"/>
      <family val="1"/>
    </font>
    <font>
      <sz val="10"/>
      <color indexed="16"/>
      <name val="Helvetica-Black"/>
    </font>
    <font>
      <sz val="22"/>
      <name val="UBSHeadline"/>
      <family val="1"/>
    </font>
    <font>
      <i/>
      <sz val="12"/>
      <name val="Tms Rmn"/>
      <charset val="204"/>
    </font>
    <font>
      <b/>
      <sz val="10"/>
      <color indexed="10"/>
      <name val="Arial Cyr"/>
      <family val="2"/>
      <charset val="204"/>
    </font>
    <font>
      <sz val="9.5"/>
      <color indexed="23"/>
      <name val="Helvetica-Black"/>
    </font>
    <font>
      <sz val="8"/>
      <name val="Arial Cyr"/>
      <family val="2"/>
      <charset val="204"/>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name val="Helvetica-Black"/>
    </font>
    <font>
      <sz val="11"/>
      <color indexed="8"/>
      <name val="Helvetica-Black"/>
    </font>
    <font>
      <b/>
      <sz val="8"/>
      <name val="Palatino"/>
      <family val="1"/>
    </font>
    <font>
      <u/>
      <sz val="8"/>
      <color indexed="8"/>
      <name val="Arial"/>
      <family val="2"/>
    </font>
    <font>
      <b/>
      <i/>
      <sz val="8"/>
      <name val="Helv"/>
    </font>
    <font>
      <b/>
      <sz val="8"/>
      <name val="Arial Cyr"/>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sz val="10"/>
      <color indexed="9"/>
      <name val="Arial Cyr"/>
      <family val="2"/>
      <charset val="204"/>
    </font>
    <font>
      <sz val="12"/>
      <name val="Arial Cyr"/>
      <family val="2"/>
      <charset val="204"/>
    </font>
    <font>
      <b/>
      <i/>
      <sz val="10"/>
      <color indexed="10"/>
      <name val="Arial Cyr"/>
      <family val="2"/>
      <charset val="204"/>
    </font>
    <font>
      <b/>
      <sz val="11"/>
      <name val="Arial Cyr"/>
      <family val="2"/>
      <charset val="204"/>
    </font>
    <font>
      <b/>
      <i/>
      <sz val="14"/>
      <color indexed="57"/>
      <name val="Arial Cyr"/>
      <family val="2"/>
      <charset val="204"/>
    </font>
    <font>
      <sz val="10"/>
      <color indexed="8"/>
      <name val="Times New Roman Cyr"/>
      <family val="1"/>
      <charset val="204"/>
    </font>
    <font>
      <sz val="12"/>
      <name val="Times New Roman"/>
      <family val="1"/>
      <charset val="204"/>
    </font>
    <font>
      <sz val="9"/>
      <name val="Tahoma"/>
      <family val="2"/>
    </font>
    <font>
      <sz val="10"/>
      <color indexed="16"/>
      <name val="Arial Cyr"/>
      <charset val="204"/>
    </font>
    <font>
      <u/>
      <sz val="10"/>
      <color indexed="12"/>
      <name val="Times New Roman Cyr"/>
      <charset val="204"/>
    </font>
    <font>
      <sz val="12"/>
      <name val="Gill Sans"/>
      <charset val="204"/>
    </font>
    <font>
      <u/>
      <sz val="10"/>
      <color indexed="12"/>
      <name val="Arial Cyr"/>
      <family val="2"/>
      <charset val="204"/>
    </font>
    <font>
      <u/>
      <sz val="10"/>
      <color theme="10"/>
      <name val="Times New Roman"/>
      <family val="2"/>
      <charset val="204"/>
    </font>
    <font>
      <b/>
      <sz val="14"/>
      <name val="Franklin Gothic Medium"/>
      <family val="2"/>
    </font>
    <font>
      <b/>
      <sz val="9"/>
      <name val="Tahoma"/>
      <family val="2"/>
    </font>
    <font>
      <b/>
      <i/>
      <sz val="10"/>
      <color indexed="60"/>
      <name val="Arial Cyr"/>
      <family val="2"/>
      <charset val="204"/>
    </font>
    <font>
      <b/>
      <sz val="14"/>
      <name val="Verdana"/>
      <family val="2"/>
      <charset val="204"/>
    </font>
    <font>
      <sz val="10"/>
      <color indexed="64"/>
      <name val="Arial"/>
      <family val="2"/>
      <charset val="204"/>
    </font>
    <font>
      <sz val="12"/>
      <color theme="1"/>
      <name val="Times New Roman"/>
      <family val="2"/>
      <charset val="204"/>
    </font>
    <font>
      <sz val="11"/>
      <color rgb="FF000000"/>
      <name val="Calibri"/>
      <family val="2"/>
      <charset val="204"/>
    </font>
    <font>
      <sz val="10"/>
      <color indexed="8"/>
      <name val="Times New Roman"/>
      <family val="2"/>
      <charset val="204"/>
    </font>
    <font>
      <b/>
      <u/>
      <sz val="9"/>
      <color rgb="FF0000FF"/>
      <name val="Tahoma"/>
      <family val="2"/>
      <charset val="204"/>
    </font>
    <font>
      <u/>
      <sz val="11"/>
      <color indexed="12"/>
      <name val="Calibri"/>
      <family val="2"/>
      <charset val="204"/>
    </font>
    <font>
      <b/>
      <sz val="10"/>
      <color indexed="62"/>
      <name val="Tahoma"/>
      <family val="2"/>
      <charset val="204"/>
    </font>
    <font>
      <sz val="13"/>
      <name val="Tahoma"/>
      <family val="2"/>
      <charset val="204"/>
    </font>
    <font>
      <u/>
      <sz val="9.35"/>
      <color theme="10"/>
      <name val="Calibri"/>
      <family val="2"/>
      <charset val="204"/>
    </font>
    <font>
      <u/>
      <sz val="7"/>
      <color theme="10"/>
      <name val="Arial Cyr"/>
      <charset val="204"/>
    </font>
    <font>
      <sz val="11"/>
      <color theme="1"/>
      <name val="Times New Roman"/>
      <family val="2"/>
      <charset val="204"/>
    </font>
    <font>
      <sz val="10"/>
      <name val="Arial Narrow"/>
      <family val="2"/>
      <charset val="204"/>
    </font>
    <font>
      <i/>
      <sz val="10"/>
      <color theme="0" tint="-0.499984740745262"/>
      <name val="Arial"/>
      <family val="2"/>
      <charset val="204"/>
    </font>
    <font>
      <b/>
      <sz val="10"/>
      <color theme="1"/>
      <name val="Arial"/>
      <family val="2"/>
      <charset val="204"/>
    </font>
    <font>
      <sz val="12"/>
      <color indexed="0"/>
      <name val="Arial"/>
      <family val="2"/>
      <charset val="204"/>
    </font>
    <font>
      <u/>
      <sz val="11"/>
      <color theme="10"/>
      <name val="Calibri"/>
      <family val="2"/>
      <scheme val="minor"/>
    </font>
    <font>
      <sz val="1"/>
      <color indexed="8"/>
      <name val="Courier"/>
      <family val="3"/>
    </font>
    <font>
      <b/>
      <sz val="1"/>
      <color indexed="8"/>
      <name val="Courier"/>
      <family val="3"/>
    </font>
    <font>
      <u/>
      <sz val="10"/>
      <color theme="10"/>
      <name val="Arial Cyr"/>
      <charset val="204"/>
    </font>
    <font>
      <sz val="10"/>
      <color theme="1"/>
      <name val="Arial Cyr"/>
      <family val="2"/>
      <charset val="204"/>
    </font>
  </fonts>
  <fills count="100">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1"/>
        <bgColor indexed="11"/>
      </patternFill>
    </fill>
    <fill>
      <patternFill patternType="solid">
        <fgColor indexed="55"/>
      </patternFill>
    </fill>
    <fill>
      <patternFill patternType="solid">
        <fgColor indexed="27"/>
        <bgColor indexed="64"/>
      </patternFill>
    </fill>
    <fill>
      <patternFill patternType="solid">
        <fgColor indexed="26"/>
        <bgColor indexed="26"/>
      </patternFill>
    </fill>
    <fill>
      <patternFill patternType="solid">
        <fgColor indexed="33"/>
        <bgColor indexed="33"/>
      </patternFill>
    </fill>
    <fill>
      <patternFill patternType="solid">
        <fgColor indexed="22"/>
        <bgColor indexed="8"/>
      </patternFill>
    </fill>
    <fill>
      <patternFill patternType="solid">
        <fgColor indexed="31"/>
        <bgColor indexed="64"/>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6"/>
        <bgColor indexed="64"/>
      </patternFill>
    </fill>
    <fill>
      <patternFill patternType="solid">
        <fgColor indexed="65"/>
        <bgColor indexed="8"/>
      </patternFill>
    </fill>
    <fill>
      <patternFill patternType="solid">
        <fgColor indexed="18"/>
        <bgColor indexed="64"/>
      </patternFill>
    </fill>
    <fill>
      <patternFill patternType="solid">
        <fgColor indexed="43"/>
        <bgColor indexed="8"/>
      </patternFill>
    </fill>
    <fill>
      <patternFill patternType="solid">
        <fgColor indexed="47"/>
        <bgColor indexed="64"/>
      </patternFill>
    </fill>
    <fill>
      <patternFill patternType="lightGray">
        <fgColor indexed="22"/>
      </patternFill>
    </fill>
    <fill>
      <patternFill patternType="solid">
        <fgColor indexed="32"/>
        <bgColor indexed="64"/>
      </patternFill>
    </fill>
    <fill>
      <patternFill patternType="solid">
        <fgColor indexed="16"/>
        <bgColor indexed="64"/>
      </patternFill>
    </fill>
    <fill>
      <patternFill patternType="solid">
        <fgColor indexed="8"/>
        <bgColor indexed="64"/>
      </patternFill>
    </fill>
    <fill>
      <patternFill patternType="solid">
        <fgColor indexed="40"/>
        <bgColor indexed="64"/>
      </patternFill>
    </fill>
    <fill>
      <patternFill patternType="solid">
        <fgColor indexed="15"/>
        <bgColor indexed="64"/>
      </patternFill>
    </fill>
    <fill>
      <patternFill patternType="solid">
        <fgColor indexed="23"/>
        <bgColor indexed="24"/>
      </patternFill>
    </fill>
    <fill>
      <patternFill patternType="lightUp">
        <fgColor indexed="55"/>
      </patternFill>
    </fill>
    <fill>
      <patternFill patternType="lightUp">
        <fgColor theme="0" tint="-0.24994659260841701"/>
        <bgColor indexed="65"/>
      </patternFill>
    </fill>
    <fill>
      <patternFill patternType="lightDown">
        <fgColor indexed="42"/>
      </patternFill>
    </fill>
    <fill>
      <patternFill patternType="lightUp">
        <fgColor indexed="22"/>
      </patternFill>
    </fill>
  </fills>
  <borders count="77">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double">
        <color indexed="64"/>
      </left>
      <right style="double">
        <color indexed="64"/>
      </right>
      <top style="double">
        <color indexed="64"/>
      </top>
      <bottom style="double">
        <color indexed="64"/>
      </bottom>
      <diagonal/>
    </border>
    <border>
      <left style="hair">
        <color indexed="64"/>
      </left>
      <right/>
      <top style="hair">
        <color indexed="64"/>
      </top>
      <bottom style="hair">
        <color indexed="64"/>
      </bottom>
      <diagonal/>
    </border>
    <border>
      <left style="thick">
        <color indexed="23"/>
      </left>
      <right style="thick">
        <color indexed="23"/>
      </right>
      <top style="thick">
        <color indexed="23"/>
      </top>
      <bottom style="thin">
        <color indexed="23"/>
      </bottom>
      <diagonal/>
    </border>
    <border>
      <left/>
      <right/>
      <top style="dotted">
        <color theme="1" tint="0.499984740745262"/>
      </top>
      <bottom/>
      <diagonal/>
    </border>
    <border>
      <left/>
      <right/>
      <top style="double">
        <color theme="1" tint="0.499984740745262"/>
      </top>
      <bottom style="thin">
        <color theme="1" tint="0.499984740745262"/>
      </bottom>
      <diagonal/>
    </border>
  </borders>
  <cellStyleXfs count="4678">
    <xf numFmtId="49" fontId="0" fillId="0" borderId="0" applyBorder="0">
      <alignment vertical="top"/>
    </xf>
    <xf numFmtId="0" fontId="4" fillId="0" borderId="0"/>
    <xf numFmtId="166" fontId="4" fillId="0" borderId="0"/>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64" fontId="5" fillId="0" borderId="0" applyFont="0" applyFill="0" applyBorder="0" applyAlignment="0" applyProtection="0"/>
    <xf numFmtId="168" fontId="7" fillId="2" borderId="0">
      <protection locked="0"/>
    </xf>
    <xf numFmtId="0" fontId="16" fillId="0" borderId="0" applyFill="0" applyBorder="0" applyProtection="0">
      <alignment vertical="center"/>
    </xf>
    <xf numFmtId="165" fontId="7" fillId="2" borderId="0">
      <protection locked="0"/>
    </xf>
    <xf numFmtId="169" fontId="7" fillId="2" borderId="0">
      <protection locked="0"/>
    </xf>
    <xf numFmtId="0" fontId="17" fillId="0" borderId="0" applyNumberFormat="0" applyFill="0" applyBorder="0" applyAlignment="0" applyProtection="0">
      <alignment vertical="top"/>
      <protection locked="0"/>
    </xf>
    <xf numFmtId="0" fontId="19" fillId="3" borderId="1" applyNumberFormat="0" applyAlignment="0"/>
    <xf numFmtId="0" fontId="18" fillId="0" borderId="0" applyNumberFormat="0" applyFill="0" applyBorder="0" applyAlignment="0" applyProtection="0">
      <alignment vertical="top"/>
      <protection locked="0"/>
    </xf>
    <xf numFmtId="0" fontId="8" fillId="0" borderId="0" applyNumberFormat="0" applyFill="0" applyBorder="0" applyAlignment="0" applyProtection="0"/>
    <xf numFmtId="0" fontId="6" fillId="0" borderId="0"/>
    <xf numFmtId="0" fontId="16" fillId="0" borderId="0" applyFill="0" applyBorder="0" applyProtection="0">
      <alignment vertical="center"/>
    </xf>
    <xf numFmtId="0" fontId="16" fillId="0" borderId="0" applyFill="0" applyBorder="0" applyProtection="0">
      <alignment vertical="center"/>
    </xf>
    <xf numFmtId="49" fontId="39" fillId="4" borderId="2" applyNumberFormat="0">
      <alignment horizontal="center" vertical="center"/>
    </xf>
    <xf numFmtId="0" fontId="14" fillId="5" borderId="1" applyNumberFormat="0" applyAlignment="0" applyProtection="0"/>
    <xf numFmtId="0" fontId="7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8" fillId="0" borderId="0" applyBorder="0">
      <alignment horizontal="center" vertical="center" wrapText="1"/>
    </xf>
    <xf numFmtId="0" fontId="9" fillId="0" borderId="3" applyBorder="0">
      <alignment horizontal="center" vertical="center" wrapText="1"/>
    </xf>
    <xf numFmtId="4" fontId="7" fillId="2" borderId="4" applyBorder="0">
      <alignment horizontal="right"/>
    </xf>
    <xf numFmtId="49" fontId="7" fillId="0" borderId="0" applyBorder="0">
      <alignment vertical="top"/>
    </xf>
    <xf numFmtId="0" fontId="22" fillId="0" borderId="0"/>
    <xf numFmtId="0" fontId="71" fillId="0" borderId="0"/>
    <xf numFmtId="0" fontId="72" fillId="0" borderId="0"/>
    <xf numFmtId="0" fontId="3" fillId="0" borderId="0"/>
    <xf numFmtId="0" fontId="38" fillId="6" borderId="0" applyNumberFormat="0" applyBorder="0" applyAlignment="0">
      <alignment horizontal="left" vertical="center"/>
    </xf>
    <xf numFmtId="49" fontId="7" fillId="0" borderId="0" applyBorder="0">
      <alignment vertical="top"/>
    </xf>
    <xf numFmtId="49" fontId="38" fillId="0" borderId="0" applyBorder="0">
      <alignment vertical="top"/>
    </xf>
    <xf numFmtId="49" fontId="7" fillId="6" borderId="0" applyBorder="0">
      <alignment vertical="top"/>
    </xf>
    <xf numFmtId="49" fontId="35" fillId="7" borderId="0" applyBorder="0">
      <alignment vertical="top"/>
    </xf>
    <xf numFmtId="0" fontId="3" fillId="0" borderId="0"/>
    <xf numFmtId="49" fontId="7" fillId="0" borderId="0" applyBorder="0">
      <alignment vertical="top"/>
    </xf>
    <xf numFmtId="0" fontId="22" fillId="0" borderId="0"/>
    <xf numFmtId="49" fontId="7" fillId="0" borderId="0" applyBorder="0">
      <alignment vertical="top"/>
    </xf>
    <xf numFmtId="0" fontId="3" fillId="0" borderId="0"/>
    <xf numFmtId="49" fontId="7" fillId="0" borderId="0" applyBorder="0">
      <alignment vertical="top"/>
    </xf>
    <xf numFmtId="0" fontId="3" fillId="0" borderId="0"/>
    <xf numFmtId="0" fontId="7" fillId="0" borderId="0">
      <alignment horizontal="left" vertical="center"/>
    </xf>
    <xf numFmtId="0" fontId="3" fillId="0" borderId="0"/>
    <xf numFmtId="0" fontId="3" fillId="0" borderId="0"/>
    <xf numFmtId="0" fontId="22" fillId="0" borderId="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102" fillId="44" borderId="0" applyNumberFormat="0" applyBorder="0" applyAlignment="0" applyProtection="0"/>
    <xf numFmtId="43" fontId="38" fillId="0" borderId="0" applyFont="0" applyFill="0" applyBorder="0" applyAlignment="0" applyProtection="0"/>
    <xf numFmtId="41" fontId="38" fillId="0" borderId="0" applyFont="0" applyFill="0" applyBorder="0" applyAlignment="0" applyProtection="0"/>
    <xf numFmtId="44" fontId="38" fillId="0" borderId="0" applyFont="0" applyFill="0" applyBorder="0" applyAlignment="0" applyProtection="0"/>
    <xf numFmtId="42" fontId="38" fillId="0" borderId="0" applyFont="0" applyFill="0" applyBorder="0" applyAlignment="0" applyProtection="0"/>
    <xf numFmtId="9" fontId="38" fillId="0" borderId="0" applyFont="0" applyFill="0" applyBorder="0" applyAlignment="0" applyProtection="0"/>
    <xf numFmtId="0" fontId="2" fillId="0" borderId="0"/>
    <xf numFmtId="0" fontId="1" fillId="0" borderId="0"/>
    <xf numFmtId="0" fontId="110" fillId="0" borderId="0" applyNumberFormat="0" applyFill="0" applyBorder="0" applyAlignment="0" applyProtection="0">
      <alignment vertical="top"/>
      <protection locked="0"/>
    </xf>
    <xf numFmtId="178" fontId="31" fillId="0" borderId="0">
      <alignment vertical="top"/>
    </xf>
    <xf numFmtId="178" fontId="114" fillId="0" borderId="0">
      <alignment vertical="top"/>
    </xf>
    <xf numFmtId="179" fontId="114" fillId="14" borderId="0">
      <alignment vertical="top"/>
    </xf>
    <xf numFmtId="178" fontId="114" fillId="8" borderId="0">
      <alignment vertical="top"/>
    </xf>
    <xf numFmtId="0" fontId="4" fillId="0" borderId="0"/>
    <xf numFmtId="0" fontId="115" fillId="0" borderId="0"/>
    <xf numFmtId="38" fontId="31" fillId="0" borderId="0">
      <alignment vertical="top"/>
    </xf>
    <xf numFmtId="38" fontId="31" fillId="0" borderId="0">
      <alignment vertical="top"/>
    </xf>
    <xf numFmtId="0" fontId="40" fillId="0" borderId="0"/>
    <xf numFmtId="0" fontId="40" fillId="0" borderId="0"/>
    <xf numFmtId="0" fontId="40" fillId="0" borderId="0"/>
    <xf numFmtId="0" fontId="4" fillId="0" borderId="0"/>
    <xf numFmtId="0" fontId="40" fillId="0" borderId="0"/>
    <xf numFmtId="0" fontId="40" fillId="0" borderId="0"/>
    <xf numFmtId="0" fontId="4" fillId="0" borderId="0"/>
    <xf numFmtId="38" fontId="31" fillId="0" borderId="0">
      <alignment vertical="top"/>
    </xf>
    <xf numFmtId="0" fontId="4" fillId="0" borderId="0"/>
    <xf numFmtId="0" fontId="4" fillId="0" borderId="0"/>
    <xf numFmtId="0" fontId="40" fillId="0" borderId="0"/>
    <xf numFmtId="0" fontId="40" fillId="0" borderId="0"/>
    <xf numFmtId="0" fontId="40" fillId="0" borderId="0"/>
    <xf numFmtId="38" fontId="31" fillId="0" borderId="0">
      <alignment vertical="top"/>
    </xf>
    <xf numFmtId="0" fontId="40" fillId="0" borderId="0"/>
    <xf numFmtId="0" fontId="40" fillId="0" borderId="0"/>
    <xf numFmtId="0" fontId="40" fillId="0" borderId="0"/>
    <xf numFmtId="38" fontId="31" fillId="0" borderId="0">
      <alignment vertical="top"/>
    </xf>
    <xf numFmtId="38" fontId="31" fillId="0" borderId="0">
      <alignment vertical="top"/>
    </xf>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116" fillId="0" borderId="50">
      <protection locked="0"/>
    </xf>
    <xf numFmtId="180" fontId="116" fillId="0" borderId="0">
      <protection locked="0"/>
    </xf>
    <xf numFmtId="181" fontId="116" fillId="0" borderId="0">
      <protection locked="0"/>
    </xf>
    <xf numFmtId="175" fontId="116" fillId="0" borderId="0">
      <protection locked="0"/>
    </xf>
    <xf numFmtId="175" fontId="116" fillId="0" borderId="0">
      <protection locked="0"/>
    </xf>
    <xf numFmtId="175" fontId="116" fillId="0" borderId="0">
      <protection locked="0"/>
    </xf>
    <xf numFmtId="0" fontId="117" fillId="0" borderId="0">
      <protection locked="0"/>
    </xf>
    <xf numFmtId="0" fontId="117" fillId="0" borderId="0">
      <protection locked="0"/>
    </xf>
    <xf numFmtId="182" fontId="116" fillId="0" borderId="50">
      <protection locked="0"/>
    </xf>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18" fillId="51"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118" fillId="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18" fillId="52"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18" fillId="51"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118"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18"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118" fillId="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118"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118" fillId="57"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118" fillId="3"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118"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118" fillId="5"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4" fontId="119" fillId="0" borderId="4">
      <alignment horizontal="right" vertical="top"/>
    </xf>
    <xf numFmtId="0" fontId="120" fillId="58" borderId="0" applyNumberFormat="0" applyBorder="0" applyAlignment="0" applyProtection="0"/>
    <xf numFmtId="0" fontId="120" fillId="54" borderId="0" applyNumberFormat="0" applyBorder="0" applyAlignment="0" applyProtection="0"/>
    <xf numFmtId="0" fontId="120" fillId="55" borderId="0" applyNumberFormat="0" applyBorder="0" applyAlignment="0" applyProtection="0"/>
    <xf numFmtId="0" fontId="120" fillId="59" borderId="0" applyNumberFormat="0" applyBorder="0" applyAlignment="0" applyProtection="0"/>
    <xf numFmtId="0" fontId="120" fillId="60" borderId="0" applyNumberFormat="0" applyBorder="0" applyAlignment="0" applyProtection="0"/>
    <xf numFmtId="0" fontId="120" fillId="61" borderId="0" applyNumberFormat="0" applyBorder="0" applyAlignment="0" applyProtection="0"/>
    <xf numFmtId="0" fontId="121" fillId="60"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1"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1" fillId="57"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1" fillId="3"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1"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1" fillId="5"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4" fontId="119" fillId="0" borderId="4">
      <alignment horizontal="right" vertical="top"/>
    </xf>
    <xf numFmtId="0" fontId="120" fillId="62" borderId="0" applyNumberFormat="0" applyBorder="0" applyAlignment="0" applyProtection="0"/>
    <xf numFmtId="0" fontId="120" fillId="63" borderId="0" applyNumberFormat="0" applyBorder="0" applyAlignment="0" applyProtection="0"/>
    <xf numFmtId="0" fontId="120" fillId="64" borderId="0" applyNumberFormat="0" applyBorder="0" applyAlignment="0" applyProtection="0"/>
    <xf numFmtId="0" fontId="120" fillId="59" borderId="0" applyNumberFormat="0" applyBorder="0" applyAlignment="0" applyProtection="0"/>
    <xf numFmtId="0" fontId="120" fillId="60" borderId="0" applyNumberFormat="0" applyBorder="0" applyAlignment="0" applyProtection="0"/>
    <xf numFmtId="0" fontId="120" fillId="65" borderId="0" applyNumberFormat="0" applyBorder="0" applyAlignment="0" applyProtection="0"/>
    <xf numFmtId="0" fontId="122" fillId="0" borderId="0" applyNumberFormat="0" applyFill="0" applyBorder="0" applyAlignment="0" applyProtection="0">
      <alignment vertical="top"/>
      <protection locked="0"/>
    </xf>
    <xf numFmtId="183" fontId="115" fillId="0" borderId="51">
      <protection locked="0"/>
    </xf>
    <xf numFmtId="184" fontId="3" fillId="0" borderId="0" applyFont="0" applyFill="0" applyBorder="0" applyAlignment="0" applyProtection="0"/>
    <xf numFmtId="185" fontId="3" fillId="0" borderId="0" applyFont="0" applyFill="0" applyBorder="0" applyAlignment="0" applyProtection="0"/>
    <xf numFmtId="0" fontId="123" fillId="47" borderId="0" applyNumberFormat="0" applyBorder="0" applyAlignment="0" applyProtection="0"/>
    <xf numFmtId="0" fontId="124" fillId="66" borderId="0"/>
    <xf numFmtId="0" fontId="125" fillId="66" borderId="0"/>
    <xf numFmtId="0" fontId="126" fillId="3" borderId="1" applyNumberFormat="0" applyAlignment="0" applyProtection="0"/>
    <xf numFmtId="0" fontId="127" fillId="67" borderId="52" applyNumberFormat="0" applyAlignment="0" applyProtection="0"/>
    <xf numFmtId="3" fontId="128" fillId="0" borderId="0" applyFont="0" applyFill="0" applyBorder="0" applyAlignment="0" applyProtection="0"/>
    <xf numFmtId="183" fontId="129" fillId="68" borderId="51"/>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8" fontId="128" fillId="0" borderId="0" applyFont="0" applyFill="0" applyBorder="0" applyAlignment="0" applyProtection="0"/>
    <xf numFmtId="0" fontId="124" fillId="69" borderId="0"/>
    <xf numFmtId="0" fontId="125" fillId="70" borderId="0"/>
    <xf numFmtId="0" fontId="128" fillId="0" borderId="0" applyFont="0" applyFill="0" applyBorder="0" applyAlignment="0" applyProtection="0"/>
    <xf numFmtId="14" fontId="11" fillId="0" borderId="0">
      <alignment vertical="top"/>
    </xf>
    <xf numFmtId="38" fontId="130" fillId="0" borderId="0">
      <alignment vertical="top"/>
    </xf>
    <xf numFmtId="166" fontId="131" fillId="0" borderId="0" applyFont="0" applyFill="0" applyBorder="0" applyAlignment="0" applyProtection="0"/>
    <xf numFmtId="0" fontId="132" fillId="0" borderId="0" applyNumberFormat="0" applyFill="0" applyBorder="0" applyAlignment="0" applyProtection="0"/>
    <xf numFmtId="177" fontId="133" fillId="0" borderId="0" applyFill="0" applyBorder="0" applyAlignment="0" applyProtection="0"/>
    <xf numFmtId="177" fontId="31" fillId="0" borderId="0" applyFill="0" applyBorder="0" applyAlignment="0" applyProtection="0"/>
    <xf numFmtId="177" fontId="134" fillId="0" borderId="0" applyFill="0" applyBorder="0" applyAlignment="0" applyProtection="0"/>
    <xf numFmtId="177" fontId="135" fillId="0" borderId="0" applyFill="0" applyBorder="0" applyAlignment="0" applyProtection="0"/>
    <xf numFmtId="177" fontId="136" fillId="0" borderId="0" applyFill="0" applyBorder="0" applyAlignment="0" applyProtection="0"/>
    <xf numFmtId="177" fontId="137" fillId="0" borderId="0" applyFill="0" applyBorder="0" applyAlignment="0" applyProtection="0"/>
    <xf numFmtId="177" fontId="138" fillId="0" borderId="0" applyFill="0" applyBorder="0" applyAlignment="0" applyProtection="0"/>
    <xf numFmtId="2" fontId="128" fillId="0" borderId="0" applyFont="0" applyFill="0" applyBorder="0" applyAlignment="0" applyProtection="0"/>
    <xf numFmtId="0" fontId="139" fillId="48" borderId="0" applyNumberFormat="0" applyBorder="0" applyAlignment="0" applyProtection="0"/>
    <xf numFmtId="0" fontId="140" fillId="0" borderId="0">
      <alignment vertical="top"/>
    </xf>
    <xf numFmtId="0" fontId="141" fillId="0" borderId="53" applyNumberFormat="0" applyFill="0" applyAlignment="0" applyProtection="0"/>
    <xf numFmtId="0" fontId="142" fillId="0" borderId="54" applyNumberFormat="0" applyFill="0" applyAlignment="0" applyProtection="0"/>
    <xf numFmtId="0" fontId="143" fillId="0" borderId="55" applyNumberFormat="0" applyFill="0" applyAlignment="0" applyProtection="0"/>
    <xf numFmtId="0" fontId="143" fillId="0" borderId="0" applyNumberFormat="0" applyFill="0" applyBorder="0" applyAlignment="0" applyProtection="0"/>
    <xf numFmtId="38" fontId="144" fillId="0" borderId="0">
      <alignment vertical="top"/>
    </xf>
    <xf numFmtId="0" fontId="145" fillId="0" borderId="0">
      <alignment vertical="center" wrapText="1"/>
    </xf>
    <xf numFmtId="183" fontId="146" fillId="0" borderId="0"/>
    <xf numFmtId="0" fontId="147" fillId="0" borderId="0" applyNumberFormat="0" applyFill="0" applyBorder="0" applyAlignment="0" applyProtection="0">
      <alignment vertical="top"/>
      <protection locked="0"/>
    </xf>
    <xf numFmtId="0" fontId="14" fillId="5" borderId="1" applyNumberFormat="0" applyAlignment="0" applyProtection="0"/>
    <xf numFmtId="38" fontId="114" fillId="0" borderId="0">
      <alignment vertical="top"/>
    </xf>
    <xf numFmtId="38" fontId="114" fillId="14" borderId="0">
      <alignment vertical="top"/>
    </xf>
    <xf numFmtId="189" fontId="114" fillId="8" borderId="0">
      <alignment vertical="top"/>
    </xf>
    <xf numFmtId="0" fontId="148" fillId="0" borderId="56" applyNumberFormat="0" applyFill="0" applyAlignment="0" applyProtection="0"/>
    <xf numFmtId="0" fontId="149" fillId="57" borderId="0" applyNumberFormat="0" applyBorder="0" applyAlignment="0" applyProtection="0"/>
    <xf numFmtId="0" fontId="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 fillId="0" borderId="0"/>
    <xf numFmtId="0" fontId="4" fillId="0" borderId="0"/>
    <xf numFmtId="0" fontId="7" fillId="52" borderId="5" applyNumberFormat="0" applyFont="0" applyAlignment="0" applyProtection="0"/>
    <xf numFmtId="190" fontId="3" fillId="0" borderId="0" applyFont="0" applyFill="0" applyBorder="0" applyAlignment="0" applyProtection="0"/>
    <xf numFmtId="191" fontId="3" fillId="0" borderId="0" applyFont="0" applyFill="0" applyBorder="0" applyAlignment="0" applyProtection="0"/>
    <xf numFmtId="192" fontId="3" fillId="0" borderId="0" applyFont="0" applyFill="0" applyBorder="0" applyAlignment="0" applyProtection="0"/>
    <xf numFmtId="193" fontId="3" fillId="0" borderId="0" applyFont="0" applyFill="0" applyBorder="0" applyAlignment="0" applyProtection="0"/>
    <xf numFmtId="0" fontId="150" fillId="3" borderId="57" applyNumberFormat="0" applyAlignment="0" applyProtection="0"/>
    <xf numFmtId="0" fontId="151" fillId="0" borderId="0" applyNumberFormat="0">
      <alignment horizontal="left"/>
    </xf>
    <xf numFmtId="194" fontId="113" fillId="71" borderId="4">
      <alignment horizontal="center" vertical="center" wrapText="1"/>
      <protection locked="0"/>
    </xf>
    <xf numFmtId="0" fontId="111" fillId="0" borderId="0">
      <alignment vertical="center"/>
    </xf>
    <xf numFmtId="4" fontId="152" fillId="2" borderId="57" applyNumberFormat="0" applyProtection="0">
      <alignment vertical="center"/>
    </xf>
    <xf numFmtId="4" fontId="153" fillId="2" borderId="57" applyNumberFormat="0" applyProtection="0">
      <alignment vertical="center"/>
    </xf>
    <xf numFmtId="4" fontId="152" fillId="2" borderId="57" applyNumberFormat="0" applyProtection="0">
      <alignment horizontal="left" vertical="center" indent="1"/>
    </xf>
    <xf numFmtId="4" fontId="152" fillId="2" borderId="57" applyNumberFormat="0" applyProtection="0">
      <alignment horizontal="left" vertical="center" indent="1"/>
    </xf>
    <xf numFmtId="0" fontId="111" fillId="72" borderId="57" applyNumberFormat="0" applyProtection="0">
      <alignment horizontal="left" vertical="center" indent="1"/>
    </xf>
    <xf numFmtId="4" fontId="152" fillId="73" borderId="57" applyNumberFormat="0" applyProtection="0">
      <alignment horizontal="right" vertical="center"/>
    </xf>
    <xf numFmtId="4" fontId="152" fillId="10" borderId="57" applyNumberFormat="0" applyProtection="0">
      <alignment horizontal="right" vertical="center"/>
    </xf>
    <xf numFmtId="4" fontId="152" fillId="74" borderId="57" applyNumberFormat="0" applyProtection="0">
      <alignment horizontal="right" vertical="center"/>
    </xf>
    <xf numFmtId="4" fontId="152" fillId="75" borderId="57" applyNumberFormat="0" applyProtection="0">
      <alignment horizontal="right" vertical="center"/>
    </xf>
    <xf numFmtId="4" fontId="152" fillId="76" borderId="57" applyNumberFormat="0" applyProtection="0">
      <alignment horizontal="right" vertical="center"/>
    </xf>
    <xf numFmtId="4" fontId="152" fillId="77" borderId="57" applyNumberFormat="0" applyProtection="0">
      <alignment horizontal="right" vertical="center"/>
    </xf>
    <xf numFmtId="4" fontId="152" fillId="78" borderId="57" applyNumberFormat="0" applyProtection="0">
      <alignment horizontal="right" vertical="center"/>
    </xf>
    <xf numFmtId="4" fontId="152" fillId="79" borderId="57" applyNumberFormat="0" applyProtection="0">
      <alignment horizontal="right" vertical="center"/>
    </xf>
    <xf numFmtId="4" fontId="152" fillId="6" borderId="57" applyNumberFormat="0" applyProtection="0">
      <alignment horizontal="right" vertical="center"/>
    </xf>
    <xf numFmtId="4" fontId="125" fillId="80" borderId="57" applyNumberFormat="0" applyProtection="0">
      <alignment horizontal="left" vertical="center" indent="1"/>
    </xf>
    <xf numFmtId="4" fontId="152" fillId="81" borderId="58" applyNumberFormat="0" applyProtection="0">
      <alignment horizontal="left" vertical="center" indent="1"/>
    </xf>
    <xf numFmtId="4" fontId="154" fillId="82" borderId="0" applyNumberFormat="0" applyProtection="0">
      <alignment horizontal="left" vertical="center" indent="1"/>
    </xf>
    <xf numFmtId="0" fontId="111" fillId="72" borderId="57" applyNumberFormat="0" applyProtection="0">
      <alignment horizontal="left" vertical="center" indent="1"/>
    </xf>
    <xf numFmtId="4" fontId="155" fillId="81" borderId="57" applyNumberFormat="0" applyProtection="0">
      <alignment horizontal="left" vertical="center" indent="1"/>
    </xf>
    <xf numFmtId="4" fontId="155" fillId="83" borderId="57" applyNumberFormat="0" applyProtection="0">
      <alignment horizontal="left" vertical="center" indent="1"/>
    </xf>
    <xf numFmtId="0" fontId="111" fillId="83" borderId="57" applyNumberFormat="0" applyProtection="0">
      <alignment horizontal="left" vertical="center" indent="1"/>
    </xf>
    <xf numFmtId="0" fontId="111" fillId="83" borderId="57" applyNumberFormat="0" applyProtection="0">
      <alignment horizontal="left" vertical="center" indent="1"/>
    </xf>
    <xf numFmtId="0" fontId="111" fillId="4" borderId="57" applyNumberFormat="0" applyProtection="0">
      <alignment horizontal="left" vertical="center" indent="1"/>
    </xf>
    <xf numFmtId="0" fontId="111" fillId="4" borderId="57" applyNumberFormat="0" applyProtection="0">
      <alignment horizontal="left" vertical="center" indent="1"/>
    </xf>
    <xf numFmtId="0" fontId="111" fillId="14" borderId="57" applyNumberFormat="0" applyProtection="0">
      <alignment horizontal="left" vertical="center" indent="1"/>
    </xf>
    <xf numFmtId="0" fontId="111" fillId="14" borderId="57" applyNumberFormat="0" applyProtection="0">
      <alignment horizontal="left" vertical="center" indent="1"/>
    </xf>
    <xf numFmtId="0" fontId="111" fillId="72" borderId="57" applyNumberFormat="0" applyProtection="0">
      <alignment horizontal="left" vertical="center" indent="1"/>
    </xf>
    <xf numFmtId="0" fontId="111" fillId="72" borderId="57" applyNumberFormat="0" applyProtection="0">
      <alignment horizontal="left" vertical="center" indent="1"/>
    </xf>
    <xf numFmtId="0" fontId="3" fillId="0" borderId="0"/>
    <xf numFmtId="4" fontId="152" fillId="84" borderId="57" applyNumberFormat="0" applyProtection="0">
      <alignment vertical="center"/>
    </xf>
    <xf numFmtId="4" fontId="153" fillId="84" borderId="57" applyNumberFormat="0" applyProtection="0">
      <alignment vertical="center"/>
    </xf>
    <xf numFmtId="4" fontId="152" fillId="84" borderId="57" applyNumberFormat="0" applyProtection="0">
      <alignment horizontal="left" vertical="center" indent="1"/>
    </xf>
    <xf numFmtId="4" fontId="152" fillId="84" borderId="57" applyNumberFormat="0" applyProtection="0">
      <alignment horizontal="left" vertical="center" indent="1"/>
    </xf>
    <xf numFmtId="4" fontId="152" fillId="81" borderId="57" applyNumberFormat="0" applyProtection="0">
      <alignment horizontal="right" vertical="center"/>
    </xf>
    <xf numFmtId="4" fontId="153" fillId="81" borderId="57" applyNumberFormat="0" applyProtection="0">
      <alignment horizontal="right" vertical="center"/>
    </xf>
    <xf numFmtId="0" fontId="111" fillId="72" borderId="57" applyNumberFormat="0" applyProtection="0">
      <alignment horizontal="left" vertical="center" indent="1"/>
    </xf>
    <xf numFmtId="0" fontId="111" fillId="72" borderId="57" applyNumberFormat="0" applyProtection="0">
      <alignment horizontal="left" vertical="center" indent="1"/>
    </xf>
    <xf numFmtId="0" fontId="156" fillId="0" borderId="0"/>
    <xf numFmtId="4" fontId="157" fillId="81" borderId="57" applyNumberFormat="0" applyProtection="0">
      <alignment horizontal="right" vertical="center"/>
    </xf>
    <xf numFmtId="195" fontId="111" fillId="85" borderId="4">
      <alignment vertical="center"/>
    </xf>
    <xf numFmtId="0" fontId="4" fillId="0" borderId="0"/>
    <xf numFmtId="38" fontId="158" fillId="86" borderId="0">
      <alignment horizontal="right" vertical="top"/>
    </xf>
    <xf numFmtId="0" fontId="159" fillId="0" borderId="0" applyNumberFormat="0" applyFill="0" applyBorder="0" applyAlignment="0" applyProtection="0"/>
    <xf numFmtId="0" fontId="47" fillId="0" borderId="59" applyNumberFormat="0" applyFill="0" applyAlignment="0" applyProtection="0"/>
    <xf numFmtId="194" fontId="160" fillId="74" borderId="48">
      <alignment horizontal="center" vertical="center"/>
    </xf>
    <xf numFmtId="0" fontId="161" fillId="0" borderId="0" applyNumberFormat="0" applyFill="0" applyBorder="0" applyAlignment="0" applyProtection="0"/>
    <xf numFmtId="194" fontId="111" fillId="87" borderId="4" applyNumberFormat="0" applyFill="0" applyBorder="0" applyProtection="0">
      <alignment vertical="center"/>
      <protection locked="0"/>
    </xf>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183" fontId="115" fillId="0" borderId="51">
      <protection locked="0"/>
    </xf>
    <xf numFmtId="0" fontId="162"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63"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5" fontId="3" fillId="0" borderId="0" applyFont="0" applyFill="0" applyBorder="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64" fillId="0" borderId="0"/>
    <xf numFmtId="0" fontId="112" fillId="0" borderId="0" applyNumberFormat="0" applyFill="0" applyBorder="0" applyAlignment="0" applyProtection="0"/>
    <xf numFmtId="0" fontId="3" fillId="52" borderId="5" applyNumberFormat="0" applyFont="0" applyAlignment="0" applyProtection="0"/>
    <xf numFmtId="183" fontId="129" fillId="68" borderId="51"/>
    <xf numFmtId="49" fontId="165" fillId="0" borderId="0" applyBorder="0">
      <alignment vertical="center"/>
    </xf>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3" fontId="129" fillId="0" borderId="4" applyBorder="0">
      <alignment vertical="center"/>
    </xf>
    <xf numFmtId="0" fontId="8" fillId="0" borderId="50" applyNumberFormat="0" applyFill="0" applyAlignment="0" applyProtection="0"/>
    <xf numFmtId="0" fontId="8" fillId="0" borderId="50" applyNumberFormat="0" applyFill="0" applyAlignment="0" applyProtection="0"/>
    <xf numFmtId="0" fontId="8" fillId="0" borderId="50" applyNumberFormat="0" applyFill="0" applyAlignment="0" applyProtection="0"/>
    <xf numFmtId="0" fontId="8" fillId="0" borderId="50" applyNumberFormat="0" applyFill="0" applyAlignment="0" applyProtection="0"/>
    <xf numFmtId="0" fontId="8" fillId="0" borderId="50" applyNumberFormat="0" applyFill="0" applyAlignment="0" applyProtection="0"/>
    <xf numFmtId="0" fontId="8" fillId="0" borderId="50" applyNumberFormat="0" applyFill="0" applyAlignment="0" applyProtection="0"/>
    <xf numFmtId="0" fontId="8" fillId="0" borderId="50" applyNumberFormat="0" applyFill="0" applyAlignment="0" applyProtection="0"/>
    <xf numFmtId="0" fontId="8" fillId="0" borderId="50" applyNumberFormat="0" applyFill="0" applyAlignment="0" applyProtection="0"/>
    <xf numFmtId="0" fontId="8" fillId="0" borderId="50" applyNumberFormat="0" applyFill="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112" fillId="0" borderId="0">
      <alignment horizontal="center" vertical="top" wrapText="1"/>
    </xf>
    <xf numFmtId="0" fontId="166" fillId="0" borderId="0">
      <alignment horizontal="centerContinuous" vertical="center" wrapText="1"/>
    </xf>
    <xf numFmtId="165" fontId="167" fillId="8" borderId="4">
      <alignment wrapText="1"/>
    </xf>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22" fillId="0" borderId="0"/>
    <xf numFmtId="0" fontId="168"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69" fillId="0" borderId="0"/>
    <xf numFmtId="0" fontId="3" fillId="0" borderId="0"/>
    <xf numFmtId="0" fontId="22" fillId="0" borderId="0"/>
    <xf numFmtId="0" fontId="1" fillId="0" borderId="0"/>
    <xf numFmtId="0" fontId="168" fillId="0" borderId="0"/>
    <xf numFmtId="49" fontId="7" fillId="0" borderId="0" applyBorder="0">
      <alignment vertical="top"/>
    </xf>
    <xf numFmtId="49" fontId="7" fillId="0" borderId="0" applyBorder="0">
      <alignment vertical="top"/>
    </xf>
    <xf numFmtId="49" fontId="7" fillId="0" borderId="0" applyBorder="0">
      <alignment vertical="top"/>
    </xf>
    <xf numFmtId="0" fontId="145" fillId="0" borderId="0">
      <alignment vertical="center" wrapText="1"/>
    </xf>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3" fillId="0" borderId="0" applyFont="0" applyFill="0" applyBorder="0" applyProtection="0">
      <alignment horizontal="center" vertical="center" wrapText="1"/>
    </xf>
    <xf numFmtId="0" fontId="3" fillId="0" borderId="0" applyNumberFormat="0" applyFont="0" applyFill="0" applyBorder="0" applyProtection="0">
      <alignment horizontal="justify" vertical="center" wrapText="1"/>
    </xf>
    <xf numFmtId="177" fontId="170" fillId="2" borderId="60" applyNumberFormat="0" applyBorder="0" applyAlignment="0">
      <alignment vertical="center"/>
      <protection locked="0"/>
    </xf>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9" fontId="16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15" fillId="0" borderId="0"/>
    <xf numFmtId="38" fontId="31" fillId="0" borderId="0">
      <alignment vertical="top"/>
    </xf>
    <xf numFmtId="177" fontId="8" fillId="0" borderId="0" applyFill="0" applyBorder="0" applyAlignment="0" applyProtection="0"/>
    <xf numFmtId="177" fontId="8" fillId="0" borderId="0" applyFill="0" applyBorder="0" applyAlignment="0" applyProtection="0"/>
    <xf numFmtId="177" fontId="8" fillId="0" borderId="0" applyFill="0" applyBorder="0" applyAlignment="0" applyProtection="0"/>
    <xf numFmtId="177" fontId="8" fillId="0" borderId="0" applyFill="0" applyBorder="0" applyAlignment="0" applyProtection="0"/>
    <xf numFmtId="177" fontId="8" fillId="0" borderId="0" applyFill="0" applyBorder="0" applyAlignment="0" applyProtection="0"/>
    <xf numFmtId="177" fontId="8" fillId="0" borderId="0" applyFill="0" applyBorder="0" applyAlignment="0" applyProtection="0"/>
    <xf numFmtId="177" fontId="8" fillId="0" borderId="0" applyFill="0" applyBorder="0" applyAlignment="0" applyProtection="0"/>
    <xf numFmtId="177" fontId="8" fillId="0" borderId="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170" fontId="3" fillId="0" borderId="0" applyFont="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174" fontId="168" fillId="0" borderId="0" applyFont="0" applyFill="0" applyBorder="0" applyAlignment="0" applyProtection="0"/>
    <xf numFmtId="176" fontId="168" fillId="0" borderId="0" applyFont="0" applyFill="0" applyBorder="0" applyAlignment="0" applyProtection="0"/>
    <xf numFmtId="176" fontId="22" fillId="0" borderId="0" applyFont="0" applyFill="0" applyBorder="0" applyAlignment="0" applyProtection="0"/>
    <xf numFmtId="176" fontId="3" fillId="0" borderId="0" applyFont="0" applyFill="0" applyBorder="0" applyAlignment="0" applyProtection="0"/>
    <xf numFmtId="4" fontId="7" fillId="8" borderId="0" applyBorder="0">
      <alignment horizontal="right"/>
    </xf>
    <xf numFmtId="4" fontId="7" fillId="8" borderId="0" applyBorder="0">
      <alignment horizontal="right"/>
    </xf>
    <xf numFmtId="4" fontId="7" fillId="8" borderId="0" applyBorder="0">
      <alignment horizontal="right"/>
    </xf>
    <xf numFmtId="4" fontId="7" fillId="88" borderId="61" applyBorder="0">
      <alignment horizontal="right"/>
    </xf>
    <xf numFmtId="4" fontId="7" fillId="8" borderId="4" applyFont="0" applyBorder="0">
      <alignment horizontal="right"/>
    </xf>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168" fontId="3" fillId="0" borderId="4" applyFont="0" applyFill="0" applyBorder="0" applyProtection="0">
      <alignment horizontal="center" vertical="center"/>
    </xf>
    <xf numFmtId="175" fontId="116" fillId="0" borderId="0">
      <protection locked="0"/>
    </xf>
    <xf numFmtId="0" fontId="115" fillId="0" borderId="4" applyBorder="0">
      <alignment horizontal="center" vertical="center" wrapText="1"/>
    </xf>
    <xf numFmtId="9" fontId="1" fillId="0" borderId="0" applyFont="0" applyFill="0" applyBorder="0" applyAlignment="0" applyProtection="0"/>
    <xf numFmtId="0" fontId="171" fillId="0" borderId="0" applyNumberFormat="0" applyFill="0" applyBorder="0" applyAlignment="0" applyProtection="0">
      <alignment vertical="top"/>
      <protection locked="0"/>
    </xf>
    <xf numFmtId="0" fontId="109" fillId="0" borderId="0"/>
    <xf numFmtId="0" fontId="72" fillId="0" borderId="0"/>
    <xf numFmtId="0" fontId="3" fillId="0" borderId="0"/>
    <xf numFmtId="0" fontId="3" fillId="0" borderId="0"/>
    <xf numFmtId="0" fontId="3" fillId="0" borderId="0"/>
    <xf numFmtId="0" fontId="3" fillId="0" borderId="0"/>
    <xf numFmtId="0" fontId="1" fillId="0" borderId="0"/>
    <xf numFmtId="9" fontId="3" fillId="0" borderId="0" applyFont="0" applyFill="0" applyBorder="0" applyAlignment="0" applyProtection="0"/>
    <xf numFmtId="9"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0" fontId="111" fillId="0" borderId="0"/>
    <xf numFmtId="40" fontId="175" fillId="0" borderId="0" applyFont="0" applyFill="0" applyBorder="0" applyAlignment="0" applyProtection="0"/>
    <xf numFmtId="0" fontId="176" fillId="0" borderId="0"/>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98" fontId="111" fillId="2" borderId="63">
      <alignment wrapText="1"/>
      <protection locked="0"/>
    </xf>
    <xf numFmtId="0" fontId="4" fillId="0" borderId="0"/>
    <xf numFmtId="0" fontId="177" fillId="0" borderId="0"/>
    <xf numFmtId="0" fontId="4"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0" fontId="40" fillId="0" borderId="0"/>
    <xf numFmtId="0" fontId="3" fillId="0" borderId="0"/>
    <xf numFmtId="0" fontId="3" fillId="0" borderId="0"/>
    <xf numFmtId="0" fontId="3" fillId="0" borderId="0"/>
    <xf numFmtId="0" fontId="3" fillId="0" borderId="0"/>
    <xf numFmtId="199" fontId="3" fillId="0" borderId="0" applyFont="0" applyFill="0" applyBorder="0" applyAlignment="0" applyProtection="0"/>
    <xf numFmtId="0" fontId="5" fillId="89" borderId="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177" fillId="0" borderId="0"/>
    <xf numFmtId="10" fontId="178" fillId="0" borderId="0" applyNumberFormat="0" applyFill="0" applyBorder="0" applyAlignment="0"/>
    <xf numFmtId="0" fontId="173" fillId="0" borderId="0"/>
    <xf numFmtId="0" fontId="179" fillId="0" borderId="4">
      <alignment horizontal="left" vertical="center"/>
    </xf>
    <xf numFmtId="41" fontId="111" fillId="0" borderId="0" applyFont="0" applyFill="0" applyBorder="0" applyAlignment="0" applyProtection="0"/>
    <xf numFmtId="0" fontId="16" fillId="0" borderId="0" applyFont="0" applyFill="0" applyBorder="0" applyAlignment="0" applyProtection="0">
      <alignment horizontal="right"/>
    </xf>
    <xf numFmtId="0" fontId="16" fillId="0" borderId="0" applyFont="0" applyFill="0" applyBorder="0" applyAlignment="0" applyProtection="0"/>
    <xf numFmtId="0" fontId="16" fillId="0" borderId="0" applyFont="0" applyFill="0" applyBorder="0" applyAlignment="0" applyProtection="0">
      <alignment horizontal="right"/>
    </xf>
    <xf numFmtId="0" fontId="16" fillId="0" borderId="0" applyFont="0" applyFill="0" applyBorder="0" applyAlignment="0" applyProtection="0"/>
    <xf numFmtId="43" fontId="11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175" fontId="3" fillId="0" borderId="0" applyFont="0" applyFill="0" applyBorder="0" applyAlignment="0" applyProtection="0"/>
    <xf numFmtId="0" fontId="16" fillId="0" borderId="0" applyFont="0" applyFill="0" applyBorder="0" applyAlignment="0" applyProtection="0"/>
    <xf numFmtId="200" fontId="3" fillId="0" borderId="0" applyFont="0" applyFill="0" applyBorder="0" applyAlignment="0" applyProtection="0"/>
    <xf numFmtId="201" fontId="3" fillId="0" borderId="0" applyFont="0" applyFill="0" applyBorder="0" applyAlignment="0" applyProtection="0"/>
    <xf numFmtId="0" fontId="16" fillId="0" borderId="66" applyNumberFormat="0" applyFont="0" applyFill="0" applyAlignment="0" applyProtection="0"/>
    <xf numFmtId="0" fontId="180" fillId="0" borderId="0" applyNumberFormat="0" applyFill="0" applyBorder="0" applyAlignment="0" applyProtection="0"/>
    <xf numFmtId="38" fontId="130" fillId="0" borderId="0">
      <alignment vertical="top"/>
    </xf>
    <xf numFmtId="37" fontId="111" fillId="0" borderId="0"/>
    <xf numFmtId="0" fontId="124" fillId="0" borderId="0">
      <alignment vertical="center"/>
    </xf>
    <xf numFmtId="0" fontId="181" fillId="0" borderId="0" applyFill="0" applyBorder="0" applyProtection="0">
      <alignment horizontal="left"/>
    </xf>
    <xf numFmtId="178" fontId="182" fillId="8" borderId="4" applyNumberFormat="0" applyFont="0" applyBorder="0" applyAlignment="0" applyProtection="0"/>
    <xf numFmtId="0" fontId="16" fillId="0" borderId="0" applyFont="0" applyFill="0" applyBorder="0" applyAlignment="0" applyProtection="0">
      <alignment horizontal="right"/>
    </xf>
    <xf numFmtId="202" fontId="183" fillId="8" borderId="0" applyNumberFormat="0" applyFont="0" applyAlignment="0"/>
    <xf numFmtId="0" fontId="184" fillId="0" borderId="0" applyProtection="0">
      <alignment horizontal="right"/>
    </xf>
    <xf numFmtId="2" fontId="185" fillId="90" borderId="0" applyAlignment="0">
      <alignment horizontal="right"/>
      <protection locked="0"/>
    </xf>
    <xf numFmtId="38" fontId="144" fillId="0" borderId="0">
      <alignment vertical="top"/>
    </xf>
    <xf numFmtId="0" fontId="111" fillId="0" borderId="0"/>
    <xf numFmtId="203" fontId="186" fillId="0" borderId="4">
      <alignment horizontal="center" vertical="center" wrapText="1"/>
    </xf>
    <xf numFmtId="0" fontId="187" fillId="0" borderId="0" applyFill="0" applyBorder="0" applyProtection="0">
      <alignment vertical="center"/>
    </xf>
    <xf numFmtId="0" fontId="187" fillId="0" borderId="0" applyFill="0" applyBorder="0" applyProtection="0">
      <alignment vertical="center"/>
    </xf>
    <xf numFmtId="0" fontId="187" fillId="0" borderId="0" applyFill="0" applyBorder="0" applyProtection="0">
      <alignment vertical="center"/>
    </xf>
    <xf numFmtId="0" fontId="187" fillId="0" borderId="0" applyFill="0" applyBorder="0" applyProtection="0">
      <alignment vertical="center"/>
    </xf>
    <xf numFmtId="38" fontId="114" fillId="14" borderId="0">
      <alignment vertical="top"/>
    </xf>
    <xf numFmtId="38" fontId="114" fillId="0" borderId="0">
      <alignment vertical="top"/>
    </xf>
    <xf numFmtId="38" fontId="114" fillId="0" borderId="0">
      <alignment vertical="top"/>
    </xf>
    <xf numFmtId="186" fontId="188" fillId="0" borderId="0" applyFont="0" applyFill="0" applyBorder="0" applyAlignment="0" applyProtection="0"/>
    <xf numFmtId="187" fontId="188" fillId="0" borderId="0" applyFont="0" applyFill="0" applyBorder="0" applyAlignment="0" applyProtection="0"/>
    <xf numFmtId="204" fontId="189" fillId="0" borderId="4">
      <alignment horizontal="right"/>
      <protection locked="0"/>
    </xf>
    <xf numFmtId="205" fontId="188" fillId="0" borderId="0" applyFont="0" applyFill="0" applyBorder="0" applyAlignment="0" applyProtection="0"/>
    <xf numFmtId="206" fontId="188" fillId="0" borderId="0" applyFont="0" applyFill="0" applyBorder="0" applyAlignment="0" applyProtection="0"/>
    <xf numFmtId="0" fontId="16" fillId="0" borderId="0" applyFont="0" applyFill="0" applyBorder="0" applyAlignment="0" applyProtection="0">
      <alignment horizontal="right"/>
    </xf>
    <xf numFmtId="0" fontId="16" fillId="0" borderId="0" applyFill="0" applyBorder="0" applyProtection="0">
      <alignment vertical="center"/>
    </xf>
    <xf numFmtId="0" fontId="16" fillId="0" borderId="0" applyFont="0" applyFill="0" applyBorder="0" applyAlignment="0" applyProtection="0">
      <alignment horizontal="right"/>
    </xf>
    <xf numFmtId="3" fontId="3" fillId="0" borderId="65" applyFont="0" applyBorder="0">
      <alignment horizontal="center" vertical="center"/>
    </xf>
    <xf numFmtId="0" fontId="5" fillId="0" borderId="67"/>
    <xf numFmtId="207" fontId="3" fillId="0" borderId="0"/>
    <xf numFmtId="0" fontId="8" fillId="0" borderId="0" applyNumberFormat="0" applyFill="0" applyBorder="0" applyAlignment="0" applyProtection="0"/>
    <xf numFmtId="0" fontId="3" fillId="0" borderId="0"/>
    <xf numFmtId="0" fontId="3" fillId="0" borderId="0"/>
    <xf numFmtId="0" fontId="3" fillId="0" borderId="0"/>
    <xf numFmtId="0" fontId="190" fillId="0" borderId="0">
      <alignment horizontal="right"/>
    </xf>
    <xf numFmtId="0" fontId="3" fillId="0" borderId="0"/>
    <xf numFmtId="0" fontId="191" fillId="0" borderId="0"/>
    <xf numFmtId="0" fontId="111" fillId="0" borderId="0"/>
    <xf numFmtId="208" fontId="3" fillId="0" borderId="0" applyFont="0" applyAlignment="0">
      <alignment horizontal="center"/>
    </xf>
    <xf numFmtId="0" fontId="182" fillId="0" borderId="0"/>
    <xf numFmtId="209" fontId="182" fillId="0" borderId="0" applyFont="0" applyFill="0" applyBorder="0" applyAlignment="0" applyProtection="0"/>
    <xf numFmtId="210" fontId="182" fillId="0" borderId="0" applyFont="0" applyFill="0" applyBorder="0" applyAlignment="0" applyProtection="0"/>
    <xf numFmtId="1" fontId="192" fillId="0" borderId="0" applyProtection="0">
      <alignment horizontal="right" vertical="center"/>
    </xf>
    <xf numFmtId="49" fontId="193" fillId="0" borderId="49" applyFill="0" applyProtection="0">
      <alignment vertical="center"/>
    </xf>
    <xf numFmtId="37" fontId="174" fillId="2" borderId="60"/>
    <xf numFmtId="37" fontId="174" fillId="2" borderId="60"/>
    <xf numFmtId="211" fontId="194" fillId="0" borderId="68" applyBorder="0">
      <alignment horizontal="right"/>
      <protection locked="0"/>
    </xf>
    <xf numFmtId="49" fontId="195" fillId="0" borderId="4" applyNumberFormat="0">
      <alignment horizontal="left" vertical="center"/>
    </xf>
    <xf numFmtId="0" fontId="196" fillId="0" borderId="69">
      <alignment vertical="center"/>
    </xf>
    <xf numFmtId="0" fontId="197" fillId="0" borderId="0">
      <alignment horizontal="left" vertical="center" wrapText="1"/>
    </xf>
    <xf numFmtId="0" fontId="111" fillId="0" borderId="0"/>
    <xf numFmtId="0" fontId="198" fillId="0" borderId="0" applyBorder="0" applyProtection="0">
      <alignment vertical="center"/>
    </xf>
    <xf numFmtId="0" fontId="198" fillId="0" borderId="49" applyBorder="0" applyProtection="0">
      <alignment horizontal="right" vertical="center"/>
    </xf>
    <xf numFmtId="0" fontId="199" fillId="91" borderId="0" applyBorder="0" applyProtection="0">
      <alignment horizontal="centerContinuous" vertical="center"/>
    </xf>
    <xf numFmtId="0" fontId="199" fillId="92" borderId="49" applyBorder="0" applyProtection="0">
      <alignment horizontal="centerContinuous" vertical="center"/>
    </xf>
    <xf numFmtId="0" fontId="200" fillId="0" borderId="0"/>
    <xf numFmtId="38" fontId="158" fillId="86" borderId="0">
      <alignment horizontal="right" vertical="top"/>
    </xf>
    <xf numFmtId="0" fontId="191" fillId="0" borderId="0"/>
    <xf numFmtId="0" fontId="201" fillId="0" borderId="0" applyFill="0" applyBorder="0" applyProtection="0">
      <alignment horizontal="left"/>
    </xf>
    <xf numFmtId="0" fontId="181" fillId="0" borderId="62" applyFill="0" applyBorder="0" applyProtection="0">
      <alignment horizontal="left" vertical="top"/>
    </xf>
    <xf numFmtId="0" fontId="202" fillId="0" borderId="0">
      <alignment horizontal="centerContinuous"/>
    </xf>
    <xf numFmtId="0" fontId="203" fillId="0" borderId="62" applyFill="0" applyBorder="0" applyProtection="0"/>
    <xf numFmtId="0" fontId="203" fillId="0" borderId="0"/>
    <xf numFmtId="0" fontId="204" fillId="0" borderId="0" applyFill="0" applyBorder="0" applyProtection="0"/>
    <xf numFmtId="0" fontId="205" fillId="0" borderId="0"/>
    <xf numFmtId="0" fontId="206" fillId="0" borderId="66" applyFill="0" applyBorder="0" applyProtection="0">
      <alignment vertical="center"/>
    </xf>
    <xf numFmtId="0" fontId="207" fillId="0" borderId="0">
      <alignment horizontal="fill"/>
    </xf>
    <xf numFmtId="0" fontId="182" fillId="0" borderId="0"/>
    <xf numFmtId="0" fontId="208" fillId="0" borderId="49" applyBorder="0" applyProtection="0">
      <alignment horizontal="right"/>
    </xf>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3" fontId="209" fillId="0" borderId="0">
      <alignment horizontal="center" vertical="center" textRotation="90" wrapText="1"/>
    </xf>
    <xf numFmtId="212" fontId="115" fillId="0" borderId="4">
      <alignment vertical="top" wrapText="1"/>
    </xf>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213" fontId="210" fillId="0" borderId="4">
      <alignment vertical="top" wrapText="1"/>
    </xf>
    <xf numFmtId="4" fontId="211" fillId="0" borderId="4">
      <alignment horizontal="left" vertical="center"/>
    </xf>
    <xf numFmtId="4" fontId="211" fillId="0" borderId="4"/>
    <xf numFmtId="4" fontId="211" fillId="93" borderId="4"/>
    <xf numFmtId="4" fontId="211" fillId="94" borderId="4"/>
    <xf numFmtId="4" fontId="212" fillId="9" borderId="4"/>
    <xf numFmtId="4" fontId="213" fillId="14" borderId="4"/>
    <xf numFmtId="4" fontId="214" fillId="0" borderId="4">
      <alignment horizontal="center" wrapText="1"/>
    </xf>
    <xf numFmtId="213" fontId="211" fillId="0" borderId="4"/>
    <xf numFmtId="213" fontId="210" fillId="0" borderId="4">
      <alignment horizontal="center" vertical="center" wrapText="1"/>
    </xf>
    <xf numFmtId="0" fontId="8" fillId="0" borderId="0" applyNumberFormat="0" applyFill="0" applyBorder="0" applyAlignment="0" applyProtection="0"/>
    <xf numFmtId="175" fontId="22" fillId="0" borderId="0" applyFont="0" applyFill="0" applyBorder="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8" fillId="0" borderId="50" applyNumberFormat="0" applyFill="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3" fillId="0" borderId="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172" fontId="215" fillId="0" borderId="0"/>
    <xf numFmtId="49" fontId="209" fillId="0" borderId="4">
      <alignment horizontal="right" vertical="top" wrapText="1"/>
    </xf>
    <xf numFmtId="177" fontId="216" fillId="0" borderId="0">
      <alignment horizontal="right" vertical="top" wrapText="1"/>
    </xf>
    <xf numFmtId="0" fontId="1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169" fillId="0" borderId="0"/>
    <xf numFmtId="0" fontId="22" fillId="0" borderId="0"/>
    <xf numFmtId="0" fontId="3" fillId="0" borderId="0"/>
    <xf numFmtId="1" fontId="217" fillId="0" borderId="4">
      <alignment horizontal="left" vertical="center"/>
    </xf>
    <xf numFmtId="213" fontId="218" fillId="0" borderId="4">
      <alignment vertical="top"/>
    </xf>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49" fontId="212" fillId="0" borderId="63">
      <alignment horizontal="left" vertical="center"/>
    </xf>
    <xf numFmtId="9" fontId="3" fillId="0" borderId="0" applyFont="0" applyFill="0" applyBorder="0" applyAlignment="0" applyProtection="0"/>
    <xf numFmtId="9" fontId="3" fillId="0" borderId="0" applyFont="0" applyFill="0" applyBorder="0" applyAlignment="0" applyProtection="0"/>
    <xf numFmtId="196" fontId="219" fillId="0" borderId="4"/>
    <xf numFmtId="0" fontId="3" fillId="0" borderId="4" applyNumberFormat="0" applyFont="0" applyFill="0" applyAlignment="0" applyProtection="0"/>
    <xf numFmtId="3" fontId="220" fillId="95" borderId="63">
      <alignment horizontal="justify" vertical="center"/>
    </xf>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38" fontId="31" fillId="0" borderId="0">
      <alignment vertical="top"/>
    </xf>
    <xf numFmtId="0" fontId="115" fillId="0" borderId="0"/>
    <xf numFmtId="49" fontId="13" fillId="96" borderId="64" applyBorder="0" applyProtection="0">
      <alignment horizontal="left" vertical="center"/>
    </xf>
    <xf numFmtId="49" fontId="216" fillId="0" borderId="0"/>
    <xf numFmtId="49" fontId="164" fillId="0" borderId="0">
      <alignment vertical="top"/>
    </xf>
    <xf numFmtId="177" fontId="8" fillId="0" borderId="0" applyFill="0" applyBorder="0" applyAlignment="0" applyProtection="0"/>
    <xf numFmtId="49" fontId="8" fillId="0" borderId="0">
      <alignment horizontal="center"/>
    </xf>
    <xf numFmtId="2" fontId="8" fillId="0" borderId="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1" fontId="111" fillId="0" borderId="0" applyFont="0" applyFill="0" applyBorder="0" applyAlignment="0" applyProtection="0"/>
    <xf numFmtId="176" fontId="3" fillId="0" borderId="0" applyFont="0" applyFill="0" applyBorder="0" applyAlignment="0" applyProtection="0"/>
    <xf numFmtId="214" fontId="111" fillId="0" borderId="0" applyFont="0" applyFill="0" applyBorder="0" applyAlignment="0" applyProtection="0"/>
    <xf numFmtId="215" fontId="3" fillId="0" borderId="0" applyFont="0" applyFill="0" applyBorder="0" applyAlignment="0" applyProtection="0"/>
    <xf numFmtId="216" fontId="115" fillId="0" borderId="63">
      <alignment vertical="top" wrapText="1"/>
    </xf>
    <xf numFmtId="3" fontId="3" fillId="0" borderId="0" applyFont="0" applyBorder="0">
      <alignment horizontal="center"/>
    </xf>
    <xf numFmtId="49" fontId="210" fillId="0" borderId="4">
      <alignment horizontal="center" vertical="center" wrapText="1"/>
    </xf>
    <xf numFmtId="49" fontId="197" fillId="0" borderId="4" applyNumberFormat="0" applyFill="0" applyAlignment="0" applyProtection="0"/>
    <xf numFmtId="165" fontId="3" fillId="0" borderId="0"/>
    <xf numFmtId="0" fontId="111" fillId="0" borderId="0"/>
    <xf numFmtId="0" fontId="3" fillId="0" borderId="0"/>
    <xf numFmtId="0" fontId="22" fillId="46"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49" borderId="0" applyNumberFormat="0" applyBorder="0" applyAlignment="0" applyProtection="0"/>
    <xf numFmtId="0" fontId="22" fillId="53" borderId="0" applyNumberFormat="0" applyBorder="0" applyAlignment="0" applyProtection="0"/>
    <xf numFmtId="0" fontId="22" fillId="56" borderId="0" applyNumberFormat="0" applyBorder="0" applyAlignment="0" applyProtection="0"/>
    <xf numFmtId="0" fontId="120" fillId="58" borderId="0" applyNumberFormat="0" applyBorder="0" applyAlignment="0" applyProtection="0"/>
    <xf numFmtId="0" fontId="120" fillId="54" borderId="0" applyNumberFormat="0" applyBorder="0" applyAlignment="0" applyProtection="0"/>
    <xf numFmtId="0" fontId="120" fillId="55" borderId="0" applyNumberFormat="0" applyBorder="0" applyAlignment="0" applyProtection="0"/>
    <xf numFmtId="0" fontId="120" fillId="59" borderId="0" applyNumberFormat="0" applyBorder="0" applyAlignment="0" applyProtection="0"/>
    <xf numFmtId="0" fontId="120" fillId="60" borderId="0" applyNumberFormat="0" applyBorder="0" applyAlignment="0" applyProtection="0"/>
    <xf numFmtId="0" fontId="120" fillId="61" borderId="0" applyNumberFormat="0" applyBorder="0" applyAlignment="0" applyProtection="0"/>
    <xf numFmtId="0" fontId="115" fillId="0" borderId="0"/>
    <xf numFmtId="176" fontId="3" fillId="0" borderId="0" applyFont="0" applyFill="0" applyBorder="0" applyAlignment="0" applyProtection="0"/>
    <xf numFmtId="176" fontId="3" fillId="0" borderId="0" applyFont="0" applyFill="0" applyBorder="0" applyAlignment="0" applyProtection="0"/>
    <xf numFmtId="0" fontId="168" fillId="0" borderId="0"/>
    <xf numFmtId="0" fontId="168" fillId="0" borderId="0"/>
    <xf numFmtId="0" fontId="31" fillId="0" borderId="0"/>
    <xf numFmtId="0" fontId="3" fillId="0" borderId="0"/>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9" fontId="1" fillId="0" borderId="0" applyFont="0" applyFill="0" applyBorder="0" applyAlignment="0" applyProtection="0"/>
    <xf numFmtId="176" fontId="3" fillId="0" borderId="0" applyFont="0" applyFill="0" applyBorder="0" applyAlignment="0" applyProtection="0"/>
    <xf numFmtId="0" fontId="1" fillId="0" borderId="0"/>
    <xf numFmtId="0" fontId="31" fillId="0" borderId="0"/>
    <xf numFmtId="0" fontId="31" fillId="0" borderId="0"/>
    <xf numFmtId="0" fontId="1" fillId="0" borderId="0"/>
    <xf numFmtId="0" fontId="1" fillId="0" borderId="0"/>
    <xf numFmtId="0" fontId="1" fillId="0" borderId="0"/>
    <xf numFmtId="0" fontId="111" fillId="0" borderId="0"/>
    <xf numFmtId="0" fontId="3" fillId="0" borderId="0"/>
    <xf numFmtId="9" fontId="111" fillId="0" borderId="0" applyFont="0" applyFill="0" applyBorder="0" applyAlignment="0" applyProtection="0"/>
    <xf numFmtId="0" fontId="4" fillId="0" borderId="0"/>
    <xf numFmtId="0" fontId="3" fillId="0" borderId="0"/>
    <xf numFmtId="0" fontId="3" fillId="0" borderId="0"/>
    <xf numFmtId="0" fontId="3" fillId="0" borderId="0"/>
    <xf numFmtId="0" fontId="40" fillId="0" borderId="0"/>
    <xf numFmtId="0" fontId="40" fillId="0" borderId="0"/>
    <xf numFmtId="0" fontId="40" fillId="0" borderId="0"/>
    <xf numFmtId="0" fontId="40" fillId="0" borderId="0"/>
    <xf numFmtId="0" fontId="40" fillId="0" borderId="0"/>
    <xf numFmtId="0" fontId="4" fillId="0" borderId="0"/>
    <xf numFmtId="0" fontId="4" fillId="0" borderId="0"/>
    <xf numFmtId="0" fontId="4" fillId="0" borderId="0"/>
    <xf numFmtId="0" fontId="40" fillId="0" borderId="0"/>
    <xf numFmtId="0" fontId="40" fillId="0" borderId="0"/>
    <xf numFmtId="0" fontId="40" fillId="0" borderId="0"/>
    <xf numFmtId="0" fontId="40" fillId="0" borderId="0"/>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0" fontId="4" fillId="0" borderId="0"/>
    <xf numFmtId="0" fontId="40" fillId="0" borderId="0"/>
    <xf numFmtId="0" fontId="4" fillId="0" borderId="0"/>
    <xf numFmtId="0" fontId="40" fillId="0" borderId="0"/>
    <xf numFmtId="0" fontId="3" fillId="0" borderId="0"/>
    <xf numFmtId="0" fontId="40"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0" fillId="0" borderId="0"/>
    <xf numFmtId="0" fontId="40" fillId="0" borderId="0"/>
    <xf numFmtId="0" fontId="4" fillId="0" borderId="0"/>
    <xf numFmtId="0" fontId="4" fillId="0" borderId="0"/>
    <xf numFmtId="0" fontId="40" fillId="0" borderId="0"/>
    <xf numFmtId="0" fontId="3" fillId="0" borderId="0"/>
    <xf numFmtId="0" fontId="3" fillId="0" borderId="0"/>
    <xf numFmtId="0" fontId="40" fillId="0" borderId="0"/>
    <xf numFmtId="0" fontId="3" fillId="0" borderId="0"/>
    <xf numFmtId="0" fontId="3" fillId="0" borderId="0"/>
    <xf numFmtId="0" fontId="40" fillId="0" borderId="0"/>
    <xf numFmtId="0" fontId="40" fillId="0" borderId="0"/>
    <xf numFmtId="0" fontId="3" fillId="0" borderId="0"/>
    <xf numFmtId="0" fontId="3" fillId="0" borderId="0"/>
    <xf numFmtId="0" fontId="3" fillId="0" borderId="0"/>
    <xf numFmtId="0" fontId="40" fillId="0" borderId="0"/>
    <xf numFmtId="0" fontId="40" fillId="0" borderId="0"/>
    <xf numFmtId="0" fontId="3" fillId="0" borderId="0"/>
    <xf numFmtId="0" fontId="3" fillId="0" borderId="0"/>
    <xf numFmtId="0" fontId="4" fillId="0" borderId="0"/>
    <xf numFmtId="0" fontId="3"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 fillId="0" borderId="0"/>
    <xf numFmtId="0" fontId="40" fillId="0" borderId="0"/>
    <xf numFmtId="0" fontId="40" fillId="0" borderId="0"/>
    <xf numFmtId="0" fontId="40" fillId="0" borderId="0"/>
    <xf numFmtId="38" fontId="31" fillId="0" borderId="0">
      <alignment vertical="top"/>
    </xf>
    <xf numFmtId="38"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0" fillId="0" borderId="0"/>
    <xf numFmtId="0" fontId="4" fillId="0" borderId="0"/>
    <xf numFmtId="0" fontId="3" fillId="0" borderId="0"/>
    <xf numFmtId="0" fontId="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 fillId="0" borderId="0"/>
    <xf numFmtId="0" fontId="40" fillId="0" borderId="0"/>
    <xf numFmtId="0" fontId="40" fillId="0" borderId="0"/>
    <xf numFmtId="0" fontId="40" fillId="0" borderId="0"/>
    <xf numFmtId="0" fontId="40" fillId="0" borderId="0"/>
    <xf numFmtId="0" fontId="40" fillId="0" borderId="0"/>
    <xf numFmtId="0" fontId="40"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38" fontId="31" fillId="0" borderId="0">
      <alignment vertical="top"/>
    </xf>
    <xf numFmtId="38" fontId="31" fillId="0" borderId="0">
      <alignment vertical="top"/>
    </xf>
    <xf numFmtId="0" fontId="3" fillId="0" borderId="0"/>
    <xf numFmtId="0" fontId="40" fillId="0" borderId="0"/>
    <xf numFmtId="0" fontId="4" fillId="0" borderId="0"/>
    <xf numFmtId="0" fontId="4" fillId="0" borderId="0"/>
    <xf numFmtId="0" fontId="4" fillId="0" borderId="0"/>
    <xf numFmtId="0" fontId="3" fillId="0" borderId="0"/>
    <xf numFmtId="0" fontId="3" fillId="0" borderId="0"/>
    <xf numFmtId="0" fontId="4" fillId="0" borderId="0"/>
    <xf numFmtId="0" fontId="40" fillId="0" borderId="0"/>
    <xf numFmtId="0" fontId="4" fillId="0" borderId="0"/>
    <xf numFmtId="0" fontId="40" fillId="0" borderId="0"/>
    <xf numFmtId="0" fontId="3" fillId="0" borderId="0"/>
    <xf numFmtId="0" fontId="4" fillId="0" borderId="0"/>
    <xf numFmtId="0" fontId="4" fillId="0" borderId="0"/>
    <xf numFmtId="0" fontId="4" fillId="0" borderId="0"/>
    <xf numFmtId="0" fontId="40" fillId="0" borderId="0"/>
    <xf numFmtId="0" fontId="40" fillId="0" borderId="0"/>
    <xf numFmtId="0" fontId="3" fillId="0" borderId="0"/>
    <xf numFmtId="0" fontId="3" fillId="0" borderId="0"/>
    <xf numFmtId="0" fontId="40" fillId="0" borderId="0"/>
    <xf numFmtId="0" fontId="40" fillId="0" borderId="0"/>
    <xf numFmtId="0" fontId="4" fillId="0" borderId="0"/>
    <xf numFmtId="0" fontId="40" fillId="0" borderId="0"/>
    <xf numFmtId="0" fontId="40" fillId="0" borderId="0"/>
    <xf numFmtId="0" fontId="4" fillId="0" borderId="0"/>
    <xf numFmtId="0" fontId="4" fillId="0" borderId="0"/>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0" fontId="3" fillId="0" borderId="0"/>
    <xf numFmtId="0" fontId="4" fillId="0" borderId="0"/>
    <xf numFmtId="0" fontId="40"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xf numFmtId="0" fontId="40" fillId="0" borderId="0"/>
    <xf numFmtId="0" fontId="3" fillId="0" borderId="0"/>
    <xf numFmtId="0" fontId="3" fillId="0" borderId="0"/>
    <xf numFmtId="0" fontId="4" fillId="0" borderId="0"/>
    <xf numFmtId="0" fontId="40" fillId="0" borderId="0"/>
    <xf numFmtId="0" fontId="3" fillId="0" borderId="0"/>
    <xf numFmtId="0" fontId="3" fillId="0" borderId="0"/>
    <xf numFmtId="0" fontId="3" fillId="0" borderId="0"/>
    <xf numFmtId="0" fontId="4" fillId="0" borderId="0"/>
    <xf numFmtId="0" fontId="40" fillId="0" borderId="0"/>
    <xf numFmtId="0" fontId="4" fillId="0" borderId="0"/>
    <xf numFmtId="0" fontId="40" fillId="0" borderId="0"/>
    <xf numFmtId="217" fontId="111" fillId="0" borderId="67" applyFont="0">
      <alignment shrinkToFit="1"/>
    </xf>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3" fillId="0" borderId="0"/>
    <xf numFmtId="0" fontId="3" fillId="0" borderId="0"/>
    <xf numFmtId="0" fontId="4" fillId="0" borderId="0"/>
    <xf numFmtId="0" fontId="40" fillId="0" borderId="0"/>
    <xf numFmtId="0" fontId="4" fillId="0" borderId="0"/>
    <xf numFmtId="0" fontId="40" fillId="0" borderId="0"/>
    <xf numFmtId="0" fontId="3" fillId="0" borderId="0"/>
    <xf numFmtId="0" fontId="4" fillId="0" borderId="0"/>
    <xf numFmtId="0" fontId="40" fillId="0" borderId="0"/>
    <xf numFmtId="0" fontId="4" fillId="0" borderId="0"/>
    <xf numFmtId="0" fontId="40" fillId="0" borderId="0"/>
    <xf numFmtId="0" fontId="4" fillId="0" borderId="0"/>
    <xf numFmtId="0" fontId="40" fillId="0" borderId="0"/>
    <xf numFmtId="0"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0" fillId="0" borderId="0"/>
    <xf numFmtId="0" fontId="3" fillId="0" borderId="0"/>
    <xf numFmtId="0" fontId="3" fillId="0" borderId="0"/>
    <xf numFmtId="0" fontId="3" fillId="0" borderId="0"/>
    <xf numFmtId="0" fontId="40" fillId="0" borderId="0"/>
    <xf numFmtId="175" fontId="3" fillId="0" borderId="0">
      <protection locked="0"/>
    </xf>
    <xf numFmtId="175" fontId="3" fillId="0" borderId="0">
      <protection locked="0"/>
    </xf>
    <xf numFmtId="175" fontId="3" fillId="0" borderId="0">
      <protection locked="0"/>
    </xf>
    <xf numFmtId="0" fontId="3" fillId="0" borderId="0">
      <protection locked="0"/>
    </xf>
    <xf numFmtId="0" fontId="3" fillId="0" borderId="0">
      <protection locked="0"/>
    </xf>
    <xf numFmtId="0" fontId="3" fillId="0" borderId="50">
      <protection locked="0"/>
    </xf>
    <xf numFmtId="0" fontId="3" fillId="0" borderId="0"/>
    <xf numFmtId="0" fontId="3" fillId="0" borderId="0"/>
    <xf numFmtId="0" fontId="120" fillId="62" borderId="0" applyNumberFormat="0" applyBorder="0" applyAlignment="0" applyProtection="0"/>
    <xf numFmtId="0" fontId="120" fillId="63" borderId="0" applyNumberFormat="0" applyBorder="0" applyAlignment="0" applyProtection="0"/>
    <xf numFmtId="0" fontId="120" fillId="64" borderId="0" applyNumberFormat="0" applyBorder="0" applyAlignment="0" applyProtection="0"/>
    <xf numFmtId="0" fontId="120" fillId="59" borderId="0" applyNumberFormat="0" applyBorder="0" applyAlignment="0" applyProtection="0"/>
    <xf numFmtId="0" fontId="120" fillId="60" borderId="0" applyNumberFormat="0" applyBorder="0" applyAlignment="0" applyProtection="0"/>
    <xf numFmtId="0" fontId="120" fillId="65" borderId="0" applyNumberFormat="0" applyBorder="0" applyAlignment="0" applyProtection="0"/>
    <xf numFmtId="0" fontId="14" fillId="5" borderId="1" applyNumberFormat="0" applyAlignment="0" applyProtection="0"/>
    <xf numFmtId="0" fontId="150" fillId="3" borderId="57" applyNumberFormat="0" applyAlignment="0" applyProtection="0"/>
    <xf numFmtId="0" fontId="126" fillId="3" borderId="1" applyNumberFormat="0" applyAlignment="0" applyProtection="0"/>
    <xf numFmtId="0" fontId="141" fillId="0" borderId="53" applyNumberFormat="0" applyFill="0" applyAlignment="0" applyProtection="0"/>
    <xf numFmtId="0" fontId="142" fillId="0" borderId="54" applyNumberFormat="0" applyFill="0" applyAlignment="0" applyProtection="0"/>
    <xf numFmtId="0" fontId="143" fillId="0" borderId="55" applyNumberFormat="0" applyFill="0" applyAlignment="0" applyProtection="0"/>
    <xf numFmtId="0" fontId="143" fillId="0" borderId="0" applyNumberFormat="0" applyFill="0" applyBorder="0" applyAlignment="0" applyProtection="0"/>
    <xf numFmtId="0" fontId="47" fillId="0" borderId="59" applyNumberFormat="0" applyFill="0" applyAlignment="0" applyProtection="0"/>
    <xf numFmtId="0" fontId="127" fillId="67" borderId="52" applyNumberFormat="0" applyAlignment="0" applyProtection="0"/>
    <xf numFmtId="0" fontId="159" fillId="0" borderId="0" applyNumberFormat="0" applyFill="0" applyBorder="0" applyAlignment="0" applyProtection="0"/>
    <xf numFmtId="0" fontId="149" fillId="57" borderId="0" applyNumberFormat="0" applyBorder="0" applyAlignment="0" applyProtection="0"/>
    <xf numFmtId="0" fontId="3" fillId="0" borderId="0"/>
    <xf numFmtId="0" fontId="1" fillId="0" borderId="0"/>
    <xf numFmtId="0" fontId="111" fillId="0" borderId="0"/>
    <xf numFmtId="166" fontId="111" fillId="0" borderId="0"/>
    <xf numFmtId="0" fontId="1" fillId="0" borderId="0"/>
    <xf numFmtId="0" fontId="111" fillId="0" borderId="0" applyNumberFormat="0" applyFont="0" applyFill="0" applyBorder="0" applyAlignment="0" applyProtection="0">
      <alignment vertical="top"/>
    </xf>
    <xf numFmtId="0" fontId="123" fillId="47" borderId="0" applyNumberFormat="0" applyBorder="0" applyAlignment="0" applyProtection="0"/>
    <xf numFmtId="0" fontId="132" fillId="0" borderId="0" applyNumberForma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0" fontId="148" fillId="0" borderId="56" applyNumberFormat="0" applyFill="0" applyAlignment="0" applyProtection="0"/>
    <xf numFmtId="0" fontId="4" fillId="0" borderId="0"/>
    <xf numFmtId="0" fontId="161" fillId="0" borderId="0" applyNumberForma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0" fontId="139" fillId="48" borderId="0" applyNumberFormat="0" applyBorder="0" applyAlignment="0" applyProtection="0"/>
    <xf numFmtId="175" fontId="3" fillId="0" borderId="0">
      <protection locked="0"/>
    </xf>
    <xf numFmtId="0" fontId="1" fillId="0" borderId="0"/>
    <xf numFmtId="49" fontId="7" fillId="0" borderId="0" applyBorder="0">
      <alignment vertical="top"/>
    </xf>
    <xf numFmtId="0" fontId="3" fillId="0" borderId="0"/>
    <xf numFmtId="0" fontId="1" fillId="0" borderId="0"/>
    <xf numFmtId="9" fontId="111" fillId="0" borderId="0" applyFont="0" applyFill="0" applyBorder="0" applyAlignment="0" applyProtection="0"/>
    <xf numFmtId="49" fontId="7" fillId="0" borderId="0" applyBorder="0">
      <alignment vertical="top"/>
    </xf>
    <xf numFmtId="0" fontId="109" fillId="0" borderId="0"/>
    <xf numFmtId="0" fontId="1" fillId="0" borderId="0"/>
    <xf numFmtId="0" fontId="1" fillId="0" borderId="0"/>
    <xf numFmtId="0" fontId="1" fillId="0" borderId="0"/>
    <xf numFmtId="0" fontId="111" fillId="0" borderId="0"/>
    <xf numFmtId="166" fontId="111" fillId="0" borderId="0"/>
    <xf numFmtId="209" fontId="111" fillId="0" borderId="0" applyFont="0" applyFill="0" applyBorder="0" applyAlignment="0" applyProtection="0"/>
    <xf numFmtId="166" fontId="3" fillId="0" borderId="0"/>
    <xf numFmtId="210" fontId="111" fillId="0" borderId="0" applyFont="0" applyFill="0" applyBorder="0" applyAlignment="0" applyProtection="0"/>
    <xf numFmtId="165" fontId="3" fillId="0" borderId="0"/>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98" fontId="111" fillId="2" borderId="63">
      <alignment wrapText="1"/>
      <protection locked="0"/>
    </xf>
    <xf numFmtId="166" fontId="4" fillId="0" borderId="0"/>
    <xf numFmtId="166" fontId="40" fillId="0" borderId="0"/>
    <xf numFmtId="166" fontId="40" fillId="0" borderId="0"/>
    <xf numFmtId="166" fontId="4" fillId="0" borderId="0"/>
    <xf numFmtId="166" fontId="4" fillId="0" borderId="0"/>
    <xf numFmtId="166" fontId="40" fillId="0" borderId="0"/>
    <xf numFmtId="166" fontId="40" fillId="0" borderId="0"/>
    <xf numFmtId="166" fontId="40" fillId="0" borderId="0"/>
    <xf numFmtId="166" fontId="40" fillId="0" borderId="0"/>
    <xf numFmtId="166" fontId="40" fillId="0" borderId="0"/>
    <xf numFmtId="166" fontId="40" fillId="0" borderId="0"/>
    <xf numFmtId="166" fontId="3" fillId="0" borderId="0"/>
    <xf numFmtId="166" fontId="3" fillId="0" borderId="0"/>
    <xf numFmtId="166" fontId="3" fillId="0" borderId="0"/>
    <xf numFmtId="166" fontId="3" fillId="0" borderId="0"/>
    <xf numFmtId="0" fontId="4" fillId="0" borderId="0"/>
    <xf numFmtId="166" fontId="40" fillId="0" borderId="0"/>
    <xf numFmtId="166" fontId="4" fillId="0" borderId="0"/>
    <xf numFmtId="166" fontId="40" fillId="0" borderId="0"/>
    <xf numFmtId="166" fontId="4" fillId="0" borderId="0"/>
    <xf numFmtId="166" fontId="40" fillId="0" borderId="0"/>
    <xf numFmtId="166" fontId="40" fillId="0" borderId="0"/>
    <xf numFmtId="166" fontId="40" fillId="0" borderId="0"/>
    <xf numFmtId="166" fontId="40" fillId="0" borderId="0"/>
    <xf numFmtId="166" fontId="40" fillId="0" borderId="0"/>
    <xf numFmtId="166" fontId="40" fillId="0" borderId="0"/>
    <xf numFmtId="166" fontId="40" fillId="0" borderId="0"/>
    <xf numFmtId="0" fontId="40" fillId="0" borderId="0"/>
    <xf numFmtId="166" fontId="40" fillId="0" borderId="0"/>
    <xf numFmtId="166" fontId="40" fillId="0" borderId="0"/>
    <xf numFmtId="166" fontId="40" fillId="0" borderId="0"/>
    <xf numFmtId="0" fontId="177" fillId="0" borderId="0"/>
    <xf numFmtId="166" fontId="3" fillId="0" borderId="0"/>
    <xf numFmtId="166" fontId="3" fillId="0" borderId="0"/>
    <xf numFmtId="166" fontId="40" fillId="0" borderId="0"/>
    <xf numFmtId="166" fontId="40" fillId="0" borderId="0"/>
    <xf numFmtId="166" fontId="40" fillId="0" borderId="0"/>
    <xf numFmtId="166" fontId="4" fillId="0" borderId="0"/>
    <xf numFmtId="166" fontId="4" fillId="0" borderId="0"/>
    <xf numFmtId="166" fontId="4" fillId="0" borderId="0"/>
    <xf numFmtId="166" fontId="40" fillId="0" borderId="0"/>
    <xf numFmtId="0" fontId="4" fillId="0" borderId="0"/>
    <xf numFmtId="166" fontId="40" fillId="0" borderId="0"/>
    <xf numFmtId="166" fontId="40" fillId="0" borderId="0"/>
    <xf numFmtId="166" fontId="4" fillId="0" borderId="0"/>
    <xf numFmtId="166" fontId="4"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66" fontId="4" fillId="0" borderId="0"/>
    <xf numFmtId="166" fontId="4" fillId="0" borderId="0"/>
    <xf numFmtId="166" fontId="40" fillId="0" borderId="0"/>
    <xf numFmtId="166" fontId="40" fillId="0" borderId="0"/>
    <xf numFmtId="166" fontId="40" fillId="0" borderId="0"/>
    <xf numFmtId="166" fontId="40" fillId="0" borderId="0"/>
    <xf numFmtId="166" fontId="40" fillId="0" borderId="0"/>
    <xf numFmtId="166"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66" fontId="40" fillId="0" borderId="0"/>
    <xf numFmtId="166" fontId="40" fillId="0" borderId="0"/>
    <xf numFmtId="166" fontId="40" fillId="0" borderId="0"/>
    <xf numFmtId="166" fontId="4" fillId="0" borderId="0"/>
    <xf numFmtId="166" fontId="40" fillId="0" borderId="0"/>
    <xf numFmtId="0" fontId="40" fillId="0" borderId="0"/>
    <xf numFmtId="0" fontId="40" fillId="0" borderId="0"/>
    <xf numFmtId="166" fontId="40" fillId="0" borderId="0"/>
    <xf numFmtId="0" fontId="40" fillId="0" borderId="0"/>
    <xf numFmtId="166" fontId="40" fillId="0" borderId="0"/>
    <xf numFmtId="166" fontId="40" fillId="0" borderId="0"/>
    <xf numFmtId="166" fontId="40" fillId="0" borderId="0"/>
    <xf numFmtId="166"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66" fontId="40" fillId="0" borderId="0"/>
    <xf numFmtId="166" fontId="40" fillId="0" borderId="0"/>
    <xf numFmtId="166" fontId="40" fillId="0" borderId="0"/>
    <xf numFmtId="0" fontId="40" fillId="0" borderId="0"/>
    <xf numFmtId="166" fontId="40" fillId="0" borderId="0"/>
    <xf numFmtId="166" fontId="4" fillId="0" borderId="0"/>
    <xf numFmtId="166" fontId="4" fillId="0" borderId="0"/>
    <xf numFmtId="166" fontId="4" fillId="0" borderId="0"/>
    <xf numFmtId="0" fontId="40" fillId="0" borderId="0"/>
    <xf numFmtId="166" fontId="40" fillId="0" borderId="0"/>
    <xf numFmtId="166" fontId="4" fillId="0" borderId="0"/>
    <xf numFmtId="166" fontId="4" fillId="0" borderId="0"/>
    <xf numFmtId="166" fontId="4" fillId="0" borderId="0"/>
    <xf numFmtId="166" fontId="4" fillId="0" borderId="0"/>
    <xf numFmtId="166" fontId="4" fillId="0" borderId="0"/>
    <xf numFmtId="166" fontId="4" fillId="0" borderId="0"/>
    <xf numFmtId="0" fontId="3" fillId="0" borderId="0"/>
    <xf numFmtId="166" fontId="3" fillId="0" borderId="0"/>
    <xf numFmtId="166" fontId="3" fillId="0" borderId="0"/>
    <xf numFmtId="166" fontId="40" fillId="0" borderId="0"/>
    <xf numFmtId="180" fontId="116" fillId="0" borderId="0">
      <protection locked="0"/>
    </xf>
    <xf numFmtId="181" fontId="116" fillId="0" borderId="0">
      <protection locked="0"/>
    </xf>
    <xf numFmtId="180" fontId="116" fillId="0" borderId="0">
      <protection locked="0"/>
    </xf>
    <xf numFmtId="181" fontId="116" fillId="0" borderId="0">
      <protection locked="0"/>
    </xf>
    <xf numFmtId="214" fontId="116" fillId="0" borderId="0">
      <protection locked="0"/>
    </xf>
    <xf numFmtId="182" fontId="116" fillId="0" borderId="50">
      <protection locked="0"/>
    </xf>
    <xf numFmtId="182" fontId="117" fillId="0" borderId="0">
      <protection locked="0"/>
    </xf>
    <xf numFmtId="182" fontId="117" fillId="0" borderId="0">
      <protection locked="0"/>
    </xf>
    <xf numFmtId="182" fontId="116" fillId="0" borderId="50">
      <protection locked="0"/>
    </xf>
    <xf numFmtId="0" fontId="5" fillId="89" borderId="0"/>
    <xf numFmtId="0" fontId="22" fillId="46"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49" borderId="0" applyNumberFormat="0" applyBorder="0" applyAlignment="0" applyProtection="0"/>
    <xf numFmtId="0" fontId="22" fillId="53" borderId="0" applyNumberFormat="0" applyBorder="0" applyAlignment="0" applyProtection="0"/>
    <xf numFmtId="0" fontId="22" fillId="56" borderId="0" applyNumberFormat="0" applyBorder="0" applyAlignment="0" applyProtection="0"/>
    <xf numFmtId="0" fontId="120" fillId="58" borderId="0" applyNumberFormat="0" applyBorder="0" applyAlignment="0" applyProtection="0"/>
    <xf numFmtId="0" fontId="120" fillId="54" borderId="0" applyNumberFormat="0" applyBorder="0" applyAlignment="0" applyProtection="0"/>
    <xf numFmtId="0" fontId="120" fillId="55" borderId="0" applyNumberFormat="0" applyBorder="0" applyAlignment="0" applyProtection="0"/>
    <xf numFmtId="0" fontId="120" fillId="59" borderId="0" applyNumberFormat="0" applyBorder="0" applyAlignment="0" applyProtection="0"/>
    <xf numFmtId="0" fontId="120" fillId="60" borderId="0" applyNumberFormat="0" applyBorder="0" applyAlignment="0" applyProtection="0"/>
    <xf numFmtId="0" fontId="120" fillId="61" borderId="0" applyNumberFormat="0" applyBorder="0" applyAlignment="0" applyProtection="0"/>
    <xf numFmtId="166" fontId="223" fillId="0" borderId="70"/>
    <xf numFmtId="0" fontId="120" fillId="62" borderId="0" applyNumberFormat="0" applyBorder="0" applyAlignment="0" applyProtection="0"/>
    <xf numFmtId="0" fontId="120" fillId="63" borderId="0" applyNumberFormat="0" applyBorder="0" applyAlignment="0" applyProtection="0"/>
    <xf numFmtId="0" fontId="120" fillId="64" borderId="0" applyNumberFormat="0" applyBorder="0" applyAlignment="0" applyProtection="0"/>
    <xf numFmtId="0" fontId="120" fillId="59" borderId="0" applyNumberFormat="0" applyBorder="0" applyAlignment="0" applyProtection="0"/>
    <xf numFmtId="0" fontId="120" fillId="60" borderId="0" applyNumberFormat="0" applyBorder="0" applyAlignment="0" applyProtection="0"/>
    <xf numFmtId="0" fontId="120" fillId="65" borderId="0" applyNumberFormat="0" applyBorder="0" applyAlignment="0" applyProtection="0"/>
    <xf numFmtId="0" fontId="177" fillId="0" borderId="0"/>
    <xf numFmtId="0" fontId="123" fillId="47" borderId="0" applyNumberFormat="0" applyBorder="0" applyAlignment="0" applyProtection="0"/>
    <xf numFmtId="0" fontId="126" fillId="3" borderId="1" applyNumberFormat="0" applyAlignment="0" applyProtection="0"/>
    <xf numFmtId="0" fontId="127" fillId="67" borderId="52" applyNumberFormat="0" applyAlignment="0" applyProtection="0"/>
    <xf numFmtId="0" fontId="179" fillId="0" borderId="4">
      <alignment horizontal="left" vertical="center"/>
    </xf>
    <xf numFmtId="0" fontId="16" fillId="0" borderId="0" applyFont="0" applyFill="0" applyBorder="0" applyAlignment="0" applyProtection="0">
      <alignment horizontal="right"/>
    </xf>
    <xf numFmtId="0" fontId="16" fillId="0" borderId="0" applyFont="0" applyFill="0" applyBorder="0" applyAlignment="0" applyProtection="0"/>
    <xf numFmtId="0" fontId="16" fillId="0" borderId="0" applyFont="0" applyFill="0" applyBorder="0" applyAlignment="0" applyProtection="0">
      <alignment horizontal="right"/>
    </xf>
    <xf numFmtId="0" fontId="1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3" fontId="3" fillId="0" borderId="0" applyFont="0" applyFill="0" applyBorder="0" applyAlignment="0" applyProtection="0"/>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0" fontId="16" fillId="0" borderId="0" applyFill="0" applyBorder="0" applyProtection="0">
      <alignment vertical="center"/>
    </xf>
    <xf numFmtId="0" fontId="128" fillId="0" borderId="0" applyFont="0" applyFill="0" applyBorder="0" applyAlignment="0" applyProtection="0"/>
    <xf numFmtId="0" fontId="16" fillId="0" borderId="0" applyFont="0" applyFill="0" applyBorder="0" applyAlignment="0" applyProtection="0"/>
    <xf numFmtId="0" fontId="16" fillId="0" borderId="66" applyNumberFormat="0" applyFont="0" applyFill="0" applyAlignment="0" applyProtection="0"/>
    <xf numFmtId="0" fontId="180" fillId="0" borderId="0" applyNumberFormat="0" applyFill="0" applyBorder="0" applyAlignment="0" applyProtection="0"/>
    <xf numFmtId="38" fontId="130" fillId="0" borderId="0">
      <alignment vertical="top"/>
    </xf>
    <xf numFmtId="166" fontId="131" fillId="0" borderId="0" applyFont="0" applyFill="0" applyBorder="0" applyAlignment="0" applyProtection="0"/>
    <xf numFmtId="166" fontId="11" fillId="0" borderId="0" applyFont="0" applyFill="0" applyBorder="0" applyAlignment="0" applyProtection="0"/>
    <xf numFmtId="0" fontId="132" fillId="0" borderId="0" applyNumberFormat="0" applyFill="0" applyBorder="0" applyAlignment="0" applyProtection="0"/>
    <xf numFmtId="0" fontId="124" fillId="0" borderId="0">
      <alignment vertical="center"/>
    </xf>
    <xf numFmtId="0" fontId="17" fillId="0" borderId="0" applyNumberFormat="0" applyFill="0" applyBorder="0" applyAlignment="0" applyProtection="0">
      <alignment vertical="top"/>
      <protection locked="0"/>
    </xf>
    <xf numFmtId="0" fontId="181" fillId="0" borderId="0" applyFill="0" applyBorder="0" applyProtection="0">
      <alignment horizontal="left"/>
    </xf>
    <xf numFmtId="0" fontId="139" fillId="48" borderId="0" applyNumberFormat="0" applyBorder="0" applyAlignment="0" applyProtection="0"/>
    <xf numFmtId="0" fontId="16" fillId="0" borderId="0" applyFont="0" applyFill="0" applyBorder="0" applyAlignment="0" applyProtection="0">
      <alignment horizontal="right"/>
    </xf>
    <xf numFmtId="0" fontId="184" fillId="0" borderId="0" applyProtection="0">
      <alignment horizontal="right"/>
    </xf>
    <xf numFmtId="0" fontId="141" fillId="0" borderId="53" applyNumberFormat="0" applyFill="0" applyAlignment="0" applyProtection="0"/>
    <xf numFmtId="0" fontId="141" fillId="0" borderId="53"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3" fillId="0" borderId="55" applyNumberFormat="0" applyFill="0" applyAlignment="0" applyProtection="0"/>
    <xf numFmtId="0" fontId="143" fillId="0" borderId="0" applyNumberFormat="0" applyFill="0" applyBorder="0" applyAlignment="0" applyProtection="0"/>
    <xf numFmtId="0" fontId="140" fillId="0" borderId="0">
      <alignment vertical="top"/>
    </xf>
    <xf numFmtId="38" fontId="144" fillId="0" borderId="0">
      <alignment vertical="top"/>
    </xf>
    <xf numFmtId="0" fontId="18" fillId="0" borderId="0" applyNumberFormat="0" applyFill="0" applyBorder="0" applyAlignment="0" applyProtection="0">
      <alignment vertical="top"/>
      <protection locked="0"/>
    </xf>
    <xf numFmtId="0" fontId="224" fillId="0" borderId="0" applyNumberFormat="0" applyFill="0" applyBorder="0" applyAlignment="0" applyProtection="0">
      <alignment vertical="top"/>
      <protection locked="0"/>
    </xf>
    <xf numFmtId="0" fontId="14" fillId="5" borderId="1" applyNumberFormat="0" applyAlignment="0" applyProtection="0"/>
    <xf numFmtId="0" fontId="187" fillId="0" borderId="0" applyFill="0" applyBorder="0" applyProtection="0">
      <alignment vertical="center"/>
    </xf>
    <xf numFmtId="0" fontId="187" fillId="0" borderId="0" applyFill="0" applyBorder="0" applyProtection="0">
      <alignment vertical="center"/>
    </xf>
    <xf numFmtId="0" fontId="187" fillId="0" borderId="0" applyFill="0" applyBorder="0" applyProtection="0">
      <alignment vertical="center"/>
    </xf>
    <xf numFmtId="0" fontId="187" fillId="0" borderId="0" applyFill="0" applyBorder="0" applyProtection="0">
      <alignment vertical="center"/>
    </xf>
    <xf numFmtId="38" fontId="114" fillId="14" borderId="0">
      <alignment vertical="top"/>
    </xf>
    <xf numFmtId="38" fontId="114" fillId="0" borderId="0">
      <alignment vertical="top"/>
    </xf>
    <xf numFmtId="0" fontId="148" fillId="0" borderId="56" applyNumberFormat="0" applyFill="0" applyAlignment="0" applyProtection="0"/>
    <xf numFmtId="218" fontId="111" fillId="0" borderId="0" applyFont="0" applyFill="0" applyBorder="0" applyAlignment="0" applyProtection="0"/>
    <xf numFmtId="219" fontId="111" fillId="0" borderId="0" applyFont="0" applyFill="0" applyBorder="0" applyAlignment="0" applyProtection="0"/>
    <xf numFmtId="220" fontId="225" fillId="0" borderId="0" applyFont="0" applyFill="0" applyBorder="0" applyAlignment="0" applyProtection="0"/>
    <xf numFmtId="221" fontId="225" fillId="0" borderId="0" applyFont="0" applyFill="0" applyBorder="0" applyAlignment="0" applyProtection="0"/>
    <xf numFmtId="222" fontId="111" fillId="0" borderId="0" applyFont="0" applyFill="0" applyBorder="0" applyAlignment="0" applyProtection="0"/>
    <xf numFmtId="223" fontId="111" fillId="0" borderId="0" applyFont="0" applyFill="0" applyBorder="0" applyAlignment="0" applyProtection="0"/>
    <xf numFmtId="0" fontId="16" fillId="0" borderId="0" applyFont="0" applyFill="0" applyBorder="0" applyAlignment="0" applyProtection="0">
      <alignment horizontal="right"/>
    </xf>
    <xf numFmtId="0" fontId="16" fillId="0" borderId="0" applyFill="0" applyBorder="0" applyProtection="0">
      <alignment vertical="center"/>
    </xf>
    <xf numFmtId="0" fontId="16" fillId="0" borderId="0" applyFont="0" applyFill="0" applyBorder="0" applyAlignment="0" applyProtection="0">
      <alignment horizontal="right"/>
    </xf>
    <xf numFmtId="0" fontId="149" fillId="57" borderId="0" applyNumberFormat="0" applyBorder="0" applyAlignment="0" applyProtection="0"/>
    <xf numFmtId="0" fontId="5" fillId="0" borderId="67"/>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90" fillId="0" borderId="0">
      <alignment horizontal="right"/>
    </xf>
    <xf numFmtId="0" fontId="16" fillId="0" borderId="0" applyFill="0" applyBorder="0" applyProtection="0">
      <alignment vertical="center"/>
    </xf>
    <xf numFmtId="0" fontId="191" fillId="0" borderId="0"/>
    <xf numFmtId="0" fontId="7" fillId="52" borderId="5" applyNumberFormat="0" applyFont="0" applyAlignment="0" applyProtection="0"/>
    <xf numFmtId="0" fontId="182" fillId="0" borderId="0"/>
    <xf numFmtId="0" fontId="150" fillId="3" borderId="57" applyNumberFormat="0" applyAlignment="0" applyProtection="0"/>
    <xf numFmtId="9" fontId="111" fillId="0" borderId="0" applyNumberFormat="0" applyFill="0" applyBorder="0" applyAlignment="0" applyProtection="0"/>
    <xf numFmtId="0" fontId="16" fillId="0" borderId="0" applyFill="0" applyBorder="0" applyProtection="0">
      <alignment vertical="center"/>
    </xf>
    <xf numFmtId="0" fontId="196" fillId="0" borderId="69">
      <alignment vertical="center"/>
    </xf>
    <xf numFmtId="0" fontId="3" fillId="0" borderId="0"/>
    <xf numFmtId="0" fontId="3" fillId="0" borderId="0"/>
    <xf numFmtId="0" fontId="3" fillId="0" borderId="0"/>
    <xf numFmtId="0" fontId="197" fillId="0" borderId="0">
      <alignment horizontal="left" vertical="center" wrapText="1"/>
    </xf>
    <xf numFmtId="0" fontId="198" fillId="0" borderId="0" applyBorder="0" applyProtection="0">
      <alignment vertical="center"/>
    </xf>
    <xf numFmtId="0" fontId="198" fillId="0" borderId="49" applyBorder="0" applyProtection="0">
      <alignment horizontal="right" vertical="center"/>
    </xf>
    <xf numFmtId="0" fontId="199" fillId="91" borderId="0" applyBorder="0" applyProtection="0">
      <alignment horizontal="centerContinuous" vertical="center"/>
    </xf>
    <xf numFmtId="0" fontId="199" fillId="92" borderId="49" applyBorder="0" applyProtection="0">
      <alignment horizontal="centerContinuous" vertical="center"/>
    </xf>
    <xf numFmtId="38" fontId="158" fillId="86" borderId="0">
      <alignment horizontal="right" vertical="top"/>
    </xf>
    <xf numFmtId="38" fontId="158" fillId="86" borderId="0">
      <alignment horizontal="right" vertical="top"/>
    </xf>
    <xf numFmtId="0" fontId="191" fillId="0" borderId="0"/>
    <xf numFmtId="0" fontId="201" fillId="0" borderId="0" applyFill="0" applyBorder="0" applyProtection="0">
      <alignment horizontal="left"/>
    </xf>
    <xf numFmtId="0" fontId="181" fillId="0" borderId="62" applyFill="0" applyBorder="0" applyProtection="0">
      <alignment horizontal="left" vertical="top"/>
    </xf>
    <xf numFmtId="0" fontId="203" fillId="0" borderId="0"/>
    <xf numFmtId="0" fontId="203" fillId="0" borderId="62" applyFill="0" applyBorder="0" applyProtection="0"/>
    <xf numFmtId="0" fontId="205" fillId="0" borderId="0"/>
    <xf numFmtId="0" fontId="204" fillId="0" borderId="0" applyFill="0" applyBorder="0" applyProtection="0"/>
    <xf numFmtId="166" fontId="204" fillId="0" borderId="0" applyFill="0" applyBorder="0" applyProtection="0"/>
    <xf numFmtId="166" fontId="203" fillId="0" borderId="62" applyFill="0" applyBorder="0" applyProtection="0"/>
    <xf numFmtId="0" fontId="159" fillId="0" borderId="0" applyNumberFormat="0" applyFill="0" applyBorder="0" applyAlignment="0" applyProtection="0"/>
    <xf numFmtId="0" fontId="47" fillId="0" borderId="59" applyNumberFormat="0" applyFill="0" applyAlignment="0" applyProtection="0"/>
    <xf numFmtId="0" fontId="47" fillId="0" borderId="59" applyNumberFormat="0" applyFill="0" applyAlignment="0" applyProtection="0"/>
    <xf numFmtId="0" fontId="206" fillId="0" borderId="66" applyFill="0" applyBorder="0" applyProtection="0">
      <alignment vertical="center"/>
    </xf>
    <xf numFmtId="0" fontId="182" fillId="0" borderId="0"/>
    <xf numFmtId="0" fontId="161" fillId="0" borderId="0" applyNumberFormat="0" applyFill="0" applyBorder="0" applyAlignment="0" applyProtection="0"/>
    <xf numFmtId="0" fontId="208" fillId="0" borderId="49" applyBorder="0" applyProtection="0">
      <alignment horizontal="right"/>
    </xf>
    <xf numFmtId="0" fontId="163" fillId="0" borderId="0" applyNumberFormat="0" applyFill="0" applyBorder="0" applyAlignment="0" applyProtection="0">
      <alignment vertical="top"/>
      <protection locked="0"/>
    </xf>
    <xf numFmtId="0" fontId="37" fillId="0" borderId="0" applyNumberFormat="0" applyFill="0" applyBorder="0" applyAlignment="0" applyProtection="0"/>
    <xf numFmtId="0" fontId="226" fillId="0" borderId="0" applyNumberFormat="0" applyFill="0" applyBorder="0" applyAlignment="0" applyProtection="0"/>
    <xf numFmtId="0" fontId="18" fillId="0" borderId="0" applyNumberFormat="0" applyFill="0" applyBorder="0" applyAlignment="0" applyProtection="0">
      <alignment vertical="top"/>
      <protection locked="0"/>
    </xf>
    <xf numFmtId="166" fontId="227" fillId="0" borderId="0" applyNumberFormat="0" applyFill="0" applyBorder="0" applyAlignment="0" applyProtection="0">
      <alignment vertical="top"/>
      <protection locked="0"/>
    </xf>
    <xf numFmtId="0" fontId="224"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66" fontId="3" fillId="0" borderId="0" applyBorder="0"/>
    <xf numFmtId="213" fontId="210" fillId="0" borderId="4">
      <alignment vertical="top" wrapText="1"/>
    </xf>
    <xf numFmtId="166" fontId="31" fillId="0" borderId="71" applyNumberFormat="0" applyFont="0" applyFill="0" applyBorder="0" applyAlignment="0" applyProtection="0">
      <alignment horizontal="center"/>
    </xf>
    <xf numFmtId="0" fontId="8" fillId="0" borderId="0" applyNumberFormat="0" applyFill="0" applyBorder="0" applyAlignment="0" applyProtection="0"/>
    <xf numFmtId="224" fontId="22" fillId="0" borderId="0" applyFont="0" applyFill="0" applyBorder="0" applyAlignment="0" applyProtection="0"/>
    <xf numFmtId="225" fontId="111"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3" fillId="0" borderId="0" applyFont="0" applyFill="0" applyBorder="0" applyAlignment="0" applyProtection="0"/>
    <xf numFmtId="166" fontId="141" fillId="0" borderId="53" applyNumberFormat="0" applyFill="0" applyAlignment="0" applyProtection="0"/>
    <xf numFmtId="0" fontId="228" fillId="0" borderId="0" applyBorder="0">
      <alignment horizontal="center" vertical="center" wrapText="1"/>
    </xf>
    <xf numFmtId="0" fontId="28" fillId="0" borderId="0" applyBorder="0">
      <alignment horizontal="center" vertical="center" wrapText="1"/>
    </xf>
    <xf numFmtId="0" fontId="229" fillId="0" borderId="3" applyBorder="0">
      <alignment horizontal="center" vertical="center" wrapText="1"/>
    </xf>
    <xf numFmtId="0" fontId="9" fillId="0" borderId="3" applyBorder="0">
      <alignment horizontal="center" vertical="center" wrapText="1"/>
    </xf>
    <xf numFmtId="3" fontId="129" fillId="0" borderId="4" applyBorder="0">
      <alignment vertical="center"/>
    </xf>
    <xf numFmtId="0" fontId="3" fillId="0" borderId="0">
      <alignment wrapText="1"/>
    </xf>
    <xf numFmtId="166" fontId="230" fillId="14" borderId="72" applyNumberFormat="0">
      <alignment vertical="top"/>
    </xf>
    <xf numFmtId="0" fontId="112" fillId="0" borderId="0">
      <alignment horizontal="center" vertical="top" wrapText="1"/>
    </xf>
    <xf numFmtId="0" fontId="166" fillId="0" borderId="0">
      <alignment horizontal="centerContinuous" vertical="center" wrapText="1"/>
    </xf>
    <xf numFmtId="0" fontId="166" fillId="0" borderId="0">
      <alignment horizontal="centerContinuous" vertical="center" wrapText="1"/>
    </xf>
    <xf numFmtId="166" fontId="112" fillId="0" borderId="0">
      <alignment horizontal="center" vertical="top"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166" fontId="231" fillId="7" borderId="49">
      <alignment vertical="center"/>
    </xf>
    <xf numFmtId="166" fontId="3" fillId="0" borderId="0" applyNumberFormat="0" applyFont="0" applyFill="0" applyBorder="0" applyAlignment="0" applyProtection="0"/>
    <xf numFmtId="49" fontId="7" fillId="0" borderId="0" applyBorder="0">
      <alignment vertical="top"/>
    </xf>
    <xf numFmtId="49" fontId="7" fillId="0" borderId="0" applyBorder="0">
      <alignment vertical="top"/>
    </xf>
    <xf numFmtId="0" fontId="1" fillId="0" borderId="0"/>
    <xf numFmtId="0" fontId="1" fillId="0" borderId="0"/>
    <xf numFmtId="0" fontId="1" fillId="0" borderId="0"/>
    <xf numFmtId="0" fontId="232" fillId="0" borderId="0"/>
    <xf numFmtId="0" fontId="1" fillId="0" borderId="0"/>
    <xf numFmtId="49" fontId="7" fillId="0" borderId="0" applyBorder="0">
      <alignment vertical="top"/>
    </xf>
    <xf numFmtId="0" fontId="3" fillId="0" borderId="0"/>
    <xf numFmtId="0" fontId="109" fillId="0" borderId="0"/>
    <xf numFmtId="0" fontId="1" fillId="0" borderId="0"/>
    <xf numFmtId="0" fontId="72" fillId="0" borderId="0"/>
    <xf numFmtId="0" fontId="3" fillId="0" borderId="0"/>
    <xf numFmtId="166" fontId="1" fillId="0" borderId="0"/>
    <xf numFmtId="0" fontId="1" fillId="0" borderId="0"/>
    <xf numFmtId="0" fontId="233" fillId="0" borderId="0"/>
    <xf numFmtId="0" fontId="3" fillId="0" borderId="0"/>
    <xf numFmtId="0" fontId="233" fillId="0" borderId="0"/>
    <xf numFmtId="0" fontId="233" fillId="0" borderId="0"/>
    <xf numFmtId="166" fontId="111" fillId="0" borderId="0"/>
    <xf numFmtId="0" fontId="1" fillId="0" borderId="0"/>
    <xf numFmtId="166" fontId="3" fillId="0" borderId="0"/>
    <xf numFmtId="0" fontId="3" fillId="0" borderId="0"/>
    <xf numFmtId="166" fontId="168" fillId="0" borderId="0"/>
    <xf numFmtId="0" fontId="168" fillId="0" borderId="0"/>
    <xf numFmtId="0" fontId="1" fillId="0" borderId="0"/>
    <xf numFmtId="0" fontId="1" fillId="0" borderId="0"/>
    <xf numFmtId="0" fontId="111" fillId="0" borderId="0"/>
    <xf numFmtId="0" fontId="1" fillId="0" borderId="0"/>
    <xf numFmtId="0" fontId="3" fillId="0" borderId="0"/>
    <xf numFmtId="0" fontId="22" fillId="0" borderId="0"/>
    <xf numFmtId="0" fontId="22" fillId="0" borderId="0"/>
    <xf numFmtId="0" fontId="22" fillId="0" borderId="0"/>
    <xf numFmtId="0" fontId="3" fillId="0" borderId="0"/>
    <xf numFmtId="166" fontId="111" fillId="0" borderId="0"/>
    <xf numFmtId="166" fontId="111" fillId="0" borderId="0"/>
    <xf numFmtId="0" fontId="234" fillId="0" borderId="0"/>
    <xf numFmtId="0" fontId="234" fillId="0" borderId="0"/>
    <xf numFmtId="0" fontId="22" fillId="0" borderId="0"/>
    <xf numFmtId="0" fontId="22" fillId="0" borderId="0"/>
    <xf numFmtId="0" fontId="22" fillId="0" borderId="0"/>
    <xf numFmtId="0" fontId="22" fillId="0" borderId="0"/>
    <xf numFmtId="0" fontId="3" fillId="0" borderId="0"/>
    <xf numFmtId="0" fontId="3" fillId="0" borderId="0"/>
    <xf numFmtId="0" fontId="22" fillId="0" borderId="0"/>
    <xf numFmtId="166" fontId="3" fillId="0" borderId="0"/>
    <xf numFmtId="0" fontId="22" fillId="0" borderId="0"/>
    <xf numFmtId="0" fontId="1" fillId="0" borderId="0"/>
    <xf numFmtId="0" fontId="1" fillId="0" borderId="0"/>
    <xf numFmtId="49" fontId="7" fillId="0" borderId="0">
      <alignment vertical="top"/>
    </xf>
    <xf numFmtId="0" fontId="1" fillId="0" borderId="0"/>
    <xf numFmtId="166" fontId="3" fillId="0" borderId="0"/>
    <xf numFmtId="0" fontId="1" fillId="0" borderId="0"/>
    <xf numFmtId="0" fontId="131" fillId="0" borderId="0"/>
    <xf numFmtId="0" fontId="1" fillId="0" borderId="0"/>
    <xf numFmtId="0" fontId="1"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234" fillId="0" borderId="0"/>
    <xf numFmtId="0" fontId="1" fillId="0" borderId="0"/>
    <xf numFmtId="0" fontId="1" fillId="0" borderId="0"/>
    <xf numFmtId="0" fontId="1" fillId="0" borderId="0"/>
    <xf numFmtId="0" fontId="1" fillId="0" borderId="0"/>
    <xf numFmtId="0" fontId="111" fillId="0" borderId="0"/>
    <xf numFmtId="0" fontId="111" fillId="0" borderId="0"/>
    <xf numFmtId="0" fontId="3" fillId="0" borderId="0"/>
    <xf numFmtId="0" fontId="111" fillId="0" borderId="0"/>
    <xf numFmtId="0" fontId="1" fillId="0" borderId="0"/>
    <xf numFmtId="0" fontId="1" fillId="0" borderId="0"/>
    <xf numFmtId="0" fontId="1" fillId="0" borderId="0"/>
    <xf numFmtId="166" fontId="111" fillId="0" borderId="0"/>
    <xf numFmtId="0" fontId="1" fillId="0" borderId="0"/>
    <xf numFmtId="166" fontId="111" fillId="0" borderId="0"/>
    <xf numFmtId="0" fontId="1" fillId="0" borderId="0"/>
    <xf numFmtId="166" fontId="111" fillId="0" borderId="0"/>
    <xf numFmtId="0" fontId="111" fillId="0" borderId="0"/>
    <xf numFmtId="166" fontId="111" fillId="0" borderId="0"/>
    <xf numFmtId="0" fontId="111" fillId="0" borderId="0"/>
    <xf numFmtId="166" fontId="111" fillId="0" borderId="0"/>
    <xf numFmtId="0" fontId="111" fillId="0" borderId="0"/>
    <xf numFmtId="166" fontId="111" fillId="0" borderId="0"/>
    <xf numFmtId="0" fontId="111" fillId="0" borderId="0"/>
    <xf numFmtId="166" fontId="111" fillId="0" borderId="0"/>
    <xf numFmtId="0" fontId="111" fillId="0" borderId="0"/>
    <xf numFmtId="0" fontId="111" fillId="0" borderId="0" applyNumberFormat="0" applyFont="0" applyFill="0" applyBorder="0" applyAlignment="0" applyProtection="0">
      <alignment vertical="top"/>
    </xf>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166" fontId="1" fillId="0" borderId="0"/>
    <xf numFmtId="49" fontId="7" fillId="0" borderId="0" applyBorder="0">
      <alignment vertical="top"/>
    </xf>
    <xf numFmtId="166" fontId="22" fillId="0" borderId="0"/>
    <xf numFmtId="166" fontId="1" fillId="0" borderId="0"/>
    <xf numFmtId="0" fontId="1" fillId="0" borderId="0"/>
    <xf numFmtId="49" fontId="7" fillId="0" borderId="0" applyBorder="0">
      <alignment vertical="top"/>
    </xf>
    <xf numFmtId="49" fontId="7" fillId="0" borderId="0" applyBorder="0">
      <alignment vertical="top"/>
    </xf>
    <xf numFmtId="49" fontId="7" fillId="0" borderId="0" applyBorder="0">
      <alignment vertical="top"/>
    </xf>
    <xf numFmtId="49" fontId="7" fillId="0" borderId="0" applyBorder="0">
      <alignment vertical="top"/>
    </xf>
    <xf numFmtId="49" fontId="7" fillId="0" borderId="0" applyBorder="0">
      <alignment vertical="top"/>
    </xf>
    <xf numFmtId="0" fontId="3" fillId="0" borderId="0"/>
    <xf numFmtId="49" fontId="7" fillId="0" borderId="0" applyBorder="0">
      <alignment vertical="top"/>
    </xf>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0" fontId="111" fillId="52" borderId="5" applyNumberFormat="0" applyFont="0" applyAlignment="0" applyProtection="0"/>
    <xf numFmtId="9" fontId="3"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5" fillId="0" borderId="0" applyFont="0" applyFill="0" applyBorder="0" applyAlignment="0" applyProtection="0"/>
    <xf numFmtId="9" fontId="3" fillId="0" borderId="0" applyFont="0" applyFill="0" applyBorder="0" applyAlignment="0" applyProtection="0"/>
    <xf numFmtId="9" fontId="233" fillId="0" borderId="0" applyFont="0" applyFill="0" applyBorder="0" applyAlignment="0" applyProtection="0"/>
    <xf numFmtId="9" fontId="1" fillId="0" borderId="0" applyFont="0" applyFill="0" applyBorder="0" applyAlignment="0" applyProtection="0"/>
    <xf numFmtId="9" fontId="234" fillId="0" borderId="0" applyFont="0" applyFill="0" applyBorder="0" applyAlignment="0" applyProtection="0"/>
    <xf numFmtId="9" fontId="3" fillId="0" borderId="0" applyFont="0" applyFill="0" applyBorder="0" applyAlignment="0" applyProtection="0"/>
    <xf numFmtId="166" fontId="172" fillId="0" borderId="73" applyNumberFormat="0" applyFont="0" applyFill="0" applyBorder="0" applyAlignment="0" applyProtection="0"/>
    <xf numFmtId="0" fontId="3" fillId="0" borderId="4" applyNumberFormat="0" applyFont="0" applyFill="0" applyAlignment="0" applyProtection="0"/>
    <xf numFmtId="207" fontId="169" fillId="0" borderId="0">
      <alignment vertical="top"/>
    </xf>
    <xf numFmtId="197" fontId="169" fillId="0" borderId="0">
      <alignment vertical="top"/>
    </xf>
    <xf numFmtId="38" fontId="169" fillId="0" borderId="0">
      <alignment vertical="top"/>
    </xf>
    <xf numFmtId="38" fontId="31" fillId="0" borderId="0">
      <alignment vertical="top"/>
    </xf>
    <xf numFmtId="38" fontId="31" fillId="0" borderId="0">
      <alignment vertical="top"/>
    </xf>
    <xf numFmtId="0" fontId="40" fillId="0" borderId="0"/>
    <xf numFmtId="0" fontId="4" fillId="0" borderId="0"/>
    <xf numFmtId="49" fontId="236" fillId="97" borderId="64" applyBorder="0" applyProtection="0">
      <alignment horizontal="left" vertical="center"/>
    </xf>
    <xf numFmtId="4" fontId="1" fillId="0" borderId="0">
      <alignment horizontal="center" vertical="center"/>
    </xf>
    <xf numFmtId="4" fontId="1" fillId="0" borderId="0" applyProtection="0">
      <alignment horizontal="center" vertical="center"/>
    </xf>
    <xf numFmtId="4" fontId="1" fillId="0" borderId="0">
      <alignment horizontal="center" vertical="center"/>
    </xf>
    <xf numFmtId="177" fontId="8" fillId="0" borderId="0" applyFill="0" applyBorder="0" applyAlignment="0" applyProtection="0"/>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3" fontId="3"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33" fillId="0" borderId="0" applyFont="0" applyFill="0" applyBorder="0" applyAlignment="0" applyProtection="0"/>
    <xf numFmtId="171" fontId="111" fillId="0" borderId="0" applyFont="0" applyFill="0" applyBorder="0" applyAlignment="0" applyProtection="0"/>
    <xf numFmtId="214" fontId="111" fillId="0" borderId="0" applyFont="0" applyFill="0" applyBorder="0" applyAlignment="0" applyProtection="0"/>
    <xf numFmtId="176" fontId="3" fillId="0" borderId="0" applyFont="0" applyFill="0" applyBorder="0" applyAlignment="0" applyProtection="0"/>
    <xf numFmtId="176" fontId="22" fillId="0" borderId="0" applyFont="0" applyFill="0" applyBorder="0" applyAlignment="0" applyProtection="0"/>
    <xf numFmtId="176" fontId="3" fillId="0" borderId="0" applyFont="0" applyFill="0" applyBorder="0" applyAlignment="0" applyProtection="0"/>
    <xf numFmtId="171" fontId="1"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176" fontId="118" fillId="0" borderId="0" applyFont="0" applyFill="0" applyBorder="0" applyAlignment="0" applyProtection="0"/>
    <xf numFmtId="171" fontId="1" fillId="0" borderId="0" applyFont="0" applyFill="0" applyBorder="0" applyAlignment="0" applyProtection="0"/>
    <xf numFmtId="4" fontId="7" fillId="8" borderId="0" applyBorder="0">
      <alignment horizontal="right"/>
    </xf>
    <xf numFmtId="4" fontId="222" fillId="8" borderId="0" applyBorder="0">
      <alignment horizontal="right"/>
    </xf>
    <xf numFmtId="4" fontId="7" fillId="88" borderId="61" applyBorder="0">
      <alignment horizontal="right"/>
    </xf>
    <xf numFmtId="4" fontId="7" fillId="8" borderId="4" applyFont="0" applyBorder="0">
      <alignment horizontal="right"/>
    </xf>
    <xf numFmtId="4" fontId="7" fillId="8" borderId="4" applyFont="0" applyBorder="0">
      <alignment horizontal="right"/>
    </xf>
    <xf numFmtId="168" fontId="3" fillId="0" borderId="4" applyFont="0" applyFill="0" applyBorder="0" applyProtection="0">
      <alignment horizontal="center" vertical="center"/>
    </xf>
    <xf numFmtId="168" fontId="3" fillId="0" borderId="4" applyFont="0" applyFill="0" applyBorder="0" applyProtection="0">
      <alignment horizontal="center" vertical="center"/>
    </xf>
    <xf numFmtId="168" fontId="3" fillId="0" borderId="4" applyFont="0" applyFill="0" applyBorder="0" applyProtection="0">
      <alignment horizontal="center" vertical="center"/>
    </xf>
    <xf numFmtId="226" fontId="116" fillId="0" borderId="0">
      <protection locked="0"/>
    </xf>
    <xf numFmtId="0" fontId="115" fillId="0" borderId="4" applyBorder="0">
      <alignment horizontal="center" vertical="center" wrapText="1"/>
    </xf>
    <xf numFmtId="49" fontId="210" fillId="0" borderId="4">
      <alignment horizontal="center" vertical="center" wrapText="1"/>
    </xf>
    <xf numFmtId="0" fontId="47" fillId="0" borderId="59" applyNumberFormat="0" applyFill="0" applyAlignment="0" applyProtection="0"/>
    <xf numFmtId="0" fontId="123" fillId="47" borderId="0" applyNumberFormat="0" applyBorder="0" applyAlignment="0" applyProtection="0"/>
    <xf numFmtId="0" fontId="139" fillId="48" borderId="0" applyNumberFormat="0" applyBorder="0" applyAlignment="0" applyProtection="0"/>
    <xf numFmtId="0" fontId="132" fillId="0" borderId="0" applyNumberFormat="0" applyFill="0" applyBorder="0" applyAlignment="0" applyProtection="0"/>
    <xf numFmtId="0" fontId="22" fillId="52" borderId="5" applyNumberFormat="0" applyFont="0" applyAlignment="0" applyProtection="0"/>
    <xf numFmtId="0" fontId="22" fillId="52" borderId="5" applyNumberFormat="0" applyFont="0" applyAlignment="0" applyProtection="0"/>
    <xf numFmtId="0" fontId="3" fillId="52" borderId="5" applyNumberFormat="0" applyFont="0" applyAlignment="0" applyProtection="0"/>
    <xf numFmtId="0" fontId="3" fillId="0" borderId="0"/>
    <xf numFmtId="0" fontId="149" fillId="57" borderId="0" applyNumberFormat="0" applyBorder="0" applyAlignment="0" applyProtection="0"/>
    <xf numFmtId="0" fontId="22" fillId="0" borderId="0"/>
    <xf numFmtId="0" fontId="22" fillId="0" borderId="0"/>
    <xf numFmtId="0" fontId="120" fillId="61" borderId="0" applyNumberFormat="0" applyBorder="0" applyAlignment="0" applyProtection="0"/>
    <xf numFmtId="0" fontId="148" fillId="0" borderId="56" applyNumberFormat="0" applyFill="0" applyAlignment="0" applyProtection="0"/>
    <xf numFmtId="0" fontId="127" fillId="67" borderId="52" applyNumberFormat="0" applyAlignment="0" applyProtection="0"/>
    <xf numFmtId="0" fontId="161" fillId="0" borderId="0" applyNumberFormat="0" applyFill="0" applyBorder="0" applyAlignment="0" applyProtection="0"/>
    <xf numFmtId="0" fontId="111" fillId="0" borderId="0"/>
    <xf numFmtId="0" fontId="118" fillId="0" borderId="0"/>
    <xf numFmtId="0" fontId="237" fillId="0" borderId="0" applyNumberFormat="0" applyFill="0" applyBorder="0" applyAlignment="0" applyProtection="0">
      <alignment vertical="top"/>
      <protection locked="0"/>
    </xf>
    <xf numFmtId="0" fontId="1" fillId="0" borderId="0"/>
    <xf numFmtId="0" fontId="115" fillId="0" borderId="0"/>
    <xf numFmtId="0" fontId="115" fillId="0" borderId="0"/>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238" fillId="98" borderId="1" applyNumberFormat="0" applyAlignment="0"/>
    <xf numFmtId="0" fontId="146" fillId="66" borderId="0"/>
    <xf numFmtId="0" fontId="19" fillId="0" borderId="1" applyNumberFormat="0" applyAlignment="0">
      <protection locked="0"/>
    </xf>
    <xf numFmtId="0" fontId="146" fillId="69" borderId="0"/>
    <xf numFmtId="0" fontId="239" fillId="7" borderId="74" applyNumberFormat="0">
      <alignment horizontal="center" vertical="center"/>
    </xf>
    <xf numFmtId="0" fontId="240"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0" fontId="168" fillId="0" borderId="0"/>
    <xf numFmtId="166" fontId="111" fillId="0" borderId="0"/>
    <xf numFmtId="0" fontId="1" fillId="0" borderId="0"/>
    <xf numFmtId="0" fontId="9" fillId="0" borderId="3" applyBorder="0">
      <alignment horizontal="center" vertical="center" wrapText="1"/>
    </xf>
    <xf numFmtId="0" fontId="1" fillId="0" borderId="0"/>
    <xf numFmtId="176" fontId="19" fillId="0" borderId="0" applyFont="0" applyFill="0" applyBorder="0" applyAlignment="0" applyProtection="0"/>
    <xf numFmtId="0" fontId="19" fillId="0" borderId="0"/>
    <xf numFmtId="9" fontId="1" fillId="0" borderId="0" applyFont="0" applyFill="0" applyBorder="0" applyAlignment="0" applyProtection="0"/>
    <xf numFmtId="0" fontId="1" fillId="0" borderId="0"/>
    <xf numFmtId="171" fontId="1" fillId="0" borderId="0" applyFont="0" applyFill="0" applyBorder="0" applyAlignment="0" applyProtection="0"/>
    <xf numFmtId="0" fontId="4" fillId="0" borderId="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5"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194" fontId="111" fillId="87" borderId="4" applyNumberFormat="0" applyFill="0" applyBorder="0" applyProtection="0">
      <alignment vertical="center"/>
      <protection locked="0"/>
    </xf>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59"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20" fillId="65" borderId="0" applyNumberFormat="0" applyBorder="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50" fillId="3" borderId="57"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26" fillId="3" borderId="1" applyNumberFormat="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1" fillId="0" borderId="53"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55"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47" fillId="0" borderId="59" applyNumberFormat="0" applyFill="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27" fillId="67" borderId="52" applyNumberFormat="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68" fillId="0" borderId="0"/>
    <xf numFmtId="0" fontId="168" fillId="0" borderId="0"/>
    <xf numFmtId="0" fontId="168" fillId="0" borderId="0"/>
    <xf numFmtId="0" fontId="168" fillId="0" borderId="0"/>
    <xf numFmtId="0" fontId="168"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23" fillId="47" borderId="0" applyNumberFormat="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48" fillId="0" borderId="56" applyNumberFormat="0" applyFill="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 fillId="0" borderId="0"/>
    <xf numFmtId="0" fontId="111" fillId="0" borderId="0"/>
    <xf numFmtId="0" fontId="1" fillId="0" borderId="0"/>
    <xf numFmtId="9" fontId="1" fillId="0" borderId="0" applyFont="0" applyFill="0" applyBorder="0" applyAlignment="0" applyProtection="0"/>
    <xf numFmtId="0" fontId="1" fillId="0" borderId="0"/>
    <xf numFmtId="0" fontId="242" fillId="0" borderId="0"/>
    <xf numFmtId="0" fontId="1" fillId="0" borderId="0"/>
    <xf numFmtId="0" fontId="1" fillId="0" borderId="0"/>
    <xf numFmtId="0" fontId="1" fillId="0" borderId="0"/>
    <xf numFmtId="0" fontId="1" fillId="0" borderId="0"/>
    <xf numFmtId="166"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4" fillId="0" borderId="0"/>
    <xf numFmtId="0" fontId="4" fillId="0" borderId="0"/>
    <xf numFmtId="176" fontId="3" fillId="0" borderId="0" applyFont="0" applyFill="0" applyBorder="0" applyAlignment="0" applyProtection="0"/>
    <xf numFmtId="176" fontId="1" fillId="0" borderId="0" applyFont="0" applyFill="0" applyBorder="0" applyAlignment="0" applyProtection="0"/>
    <xf numFmtId="175"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1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69" fillId="0" borderId="0"/>
    <xf numFmtId="0" fontId="1" fillId="0" borderId="0"/>
    <xf numFmtId="0" fontId="1" fillId="0" borderId="0"/>
    <xf numFmtId="0" fontId="115" fillId="0" borderId="0"/>
    <xf numFmtId="0" fontId="115"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0" borderId="0"/>
    <xf numFmtId="0" fontId="1" fillId="0" borderId="0"/>
    <xf numFmtId="0" fontId="1" fillId="0" borderId="0"/>
    <xf numFmtId="0" fontId="11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0" fontId="4" fillId="0" borderId="0"/>
    <xf numFmtId="0" fontId="4" fillId="0" borderId="0"/>
    <xf numFmtId="176" fontId="168" fillId="0" borderId="0" applyFont="0" applyFill="0" applyBorder="0" applyAlignment="0" applyProtection="0"/>
    <xf numFmtId="43" fontId="11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69" fillId="0" borderId="0"/>
    <xf numFmtId="0" fontId="169"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9" fontId="3" fillId="0" borderId="0" applyFont="0" applyFill="0" applyBorder="0" applyAlignment="0" applyProtection="0"/>
    <xf numFmtId="38" fontId="130" fillId="0" borderId="0">
      <alignment vertical="top"/>
    </xf>
    <xf numFmtId="38" fontId="144" fillId="0" borderId="0">
      <alignment vertical="top"/>
    </xf>
    <xf numFmtId="38" fontId="114" fillId="14" borderId="0">
      <alignment vertical="top"/>
    </xf>
    <xf numFmtId="38" fontId="114" fillId="0" borderId="0">
      <alignment vertical="top"/>
    </xf>
    <xf numFmtId="3" fontId="3" fillId="0" borderId="65" applyFont="0" applyBorder="0">
      <alignment horizontal="center" vertical="center"/>
    </xf>
    <xf numFmtId="207" fontId="3" fillId="0" borderId="0"/>
    <xf numFmtId="0" fontId="3" fillId="0" borderId="0"/>
    <xf numFmtId="0" fontId="3" fillId="0" borderId="0"/>
    <xf numFmtId="0" fontId="3" fillId="0" borderId="0"/>
    <xf numFmtId="0" fontId="8" fillId="0" borderId="0" applyNumberFormat="0" applyFill="0" applyBorder="0" applyAlignment="0" applyProtection="0"/>
    <xf numFmtId="208" fontId="3" fillId="0" borderId="0" applyFont="0" applyAlignment="0">
      <alignment horizontal="center"/>
    </xf>
    <xf numFmtId="0" fontId="3" fillId="0" borderId="0"/>
    <xf numFmtId="0" fontId="3" fillId="0" borderId="0"/>
    <xf numFmtId="38" fontId="158" fillId="86" borderId="0">
      <alignment horizontal="right" vertical="top"/>
    </xf>
    <xf numFmtId="0" fontId="22" fillId="0" borderId="0"/>
    <xf numFmtId="0" fontId="22" fillId="0" borderId="0"/>
    <xf numFmtId="0" fontId="3" fillId="0" borderId="0"/>
    <xf numFmtId="0" fontId="3" fillId="0" borderId="0"/>
    <xf numFmtId="0" fontId="3" fillId="0" borderId="0"/>
    <xf numFmtId="0" fontId="31" fillId="0" borderId="0"/>
    <xf numFmtId="0" fontId="31" fillId="0" borderId="0"/>
    <xf numFmtId="0" fontId="31" fillId="0" borderId="0"/>
    <xf numFmtId="0" fontId="3" fillId="0" borderId="0" applyFont="0" applyFill="0" applyBorder="0" applyProtection="0">
      <alignment horizontal="center" vertical="center" wrapText="1"/>
    </xf>
    <xf numFmtId="0" fontId="3" fillId="0" borderId="0" applyNumberFormat="0" applyFont="0" applyFill="0" applyBorder="0" applyProtection="0">
      <alignment horizontal="justify" vertical="center" wrapText="1"/>
    </xf>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3" fillId="52" borderId="5" applyNumberFormat="0" applyFont="0" applyAlignment="0" applyProtection="0"/>
    <xf numFmtId="0" fontId="111" fillId="52" borderId="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2"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8" fontId="3" fillId="0" borderId="4" applyFont="0" applyFill="0" applyBorder="0" applyProtection="0">
      <alignment horizontal="center" vertical="center"/>
    </xf>
    <xf numFmtId="3" fontId="3" fillId="0" borderId="0" applyFont="0" applyBorder="0">
      <alignment horizontal="center"/>
    </xf>
    <xf numFmtId="0" fontId="244" fillId="45" borderId="0"/>
    <xf numFmtId="227" fontId="101" fillId="45" borderId="75"/>
    <xf numFmtId="227" fontId="245" fillId="45" borderId="76"/>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6" fillId="0" borderId="0">
      <alignment horizontal="lef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0" borderId="0"/>
    <xf numFmtId="0" fontId="247" fillId="0" borderId="0" applyNumberFormat="0" applyFill="0" applyBorder="0" applyAlignment="0" applyProtection="0"/>
    <xf numFmtId="0" fontId="1" fillId="0" borderId="0"/>
    <xf numFmtId="0" fontId="19" fillId="0" borderId="0"/>
    <xf numFmtId="0" fontId="3" fillId="0" borderId="0"/>
    <xf numFmtId="176" fontId="3" fillId="0" borderId="0" applyFont="0" applyFill="0" applyBorder="0" applyAlignment="0" applyProtection="0"/>
    <xf numFmtId="0" fontId="118" fillId="51" borderId="0" applyNumberFormat="0" applyBorder="0" applyAlignment="0" applyProtection="0"/>
    <xf numFmtId="0" fontId="118" fillId="5" borderId="0" applyNumberFormat="0" applyBorder="0" applyAlignment="0" applyProtection="0"/>
    <xf numFmtId="0" fontId="118" fillId="52" borderId="0" applyNumberFormat="0" applyBorder="0" applyAlignment="0" applyProtection="0"/>
    <xf numFmtId="0" fontId="118" fillId="51" borderId="0" applyNumberFormat="0" applyBorder="0" applyAlignment="0" applyProtection="0"/>
    <xf numFmtId="0" fontId="118" fillId="50" borderId="0" applyNumberFormat="0" applyBorder="0" applyAlignment="0" applyProtection="0"/>
    <xf numFmtId="0" fontId="118" fillId="5" borderId="0" applyNumberFormat="0" applyBorder="0" applyAlignment="0" applyProtection="0"/>
    <xf numFmtId="0" fontId="118" fillId="3" borderId="0" applyNumberFormat="0" applyBorder="0" applyAlignment="0" applyProtection="0"/>
    <xf numFmtId="0" fontId="118" fillId="54" borderId="0" applyNumberFormat="0" applyBorder="0" applyAlignment="0" applyProtection="0"/>
    <xf numFmtId="0" fontId="118" fillId="57" borderId="0" applyNumberFormat="0" applyBorder="0" applyAlignment="0" applyProtection="0"/>
    <xf numFmtId="0" fontId="118" fillId="3" borderId="0" applyNumberFormat="0" applyBorder="0" applyAlignment="0" applyProtection="0"/>
    <xf numFmtId="0" fontId="118" fillId="53" borderId="0" applyNumberFormat="0" applyBorder="0" applyAlignment="0" applyProtection="0"/>
    <xf numFmtId="0" fontId="118" fillId="5" borderId="0" applyNumberFormat="0" applyBorder="0" applyAlignment="0" applyProtection="0"/>
    <xf numFmtId="0" fontId="121" fillId="60" borderId="0" applyNumberFormat="0" applyBorder="0" applyAlignment="0" applyProtection="0"/>
    <xf numFmtId="0" fontId="121" fillId="54" borderId="0" applyNumberFormat="0" applyBorder="0" applyAlignment="0" applyProtection="0"/>
    <xf numFmtId="0" fontId="121" fillId="57" borderId="0" applyNumberFormat="0" applyBorder="0" applyAlignment="0" applyProtection="0"/>
    <xf numFmtId="0" fontId="121" fillId="3" borderId="0" applyNumberFormat="0" applyBorder="0" applyAlignment="0" applyProtection="0"/>
    <xf numFmtId="0" fontId="121" fillId="60" borderId="0" applyNumberFormat="0" applyBorder="0" applyAlignment="0" applyProtection="0"/>
    <xf numFmtId="0" fontId="121" fillId="5" borderId="0" applyNumberFormat="0" applyBorder="0" applyAlignment="0" applyProtection="0"/>
    <xf numFmtId="0" fontId="115" fillId="0" borderId="0"/>
    <xf numFmtId="0" fontId="115" fillId="0" borderId="0"/>
    <xf numFmtId="0" fontId="115" fillId="0" borderId="0"/>
    <xf numFmtId="0" fontId="115" fillId="0" borderId="0"/>
    <xf numFmtId="0" fontId="168" fillId="0" borderId="0"/>
    <xf numFmtId="0" fontId="168" fillId="0" borderId="0"/>
    <xf numFmtId="0" fontId="168" fillId="0" borderId="0"/>
    <xf numFmtId="0" fontId="168" fillId="0" borderId="0"/>
    <xf numFmtId="0" fontId="115" fillId="0" borderId="0"/>
    <xf numFmtId="0" fontId="3" fillId="52" borderId="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5" fontId="248" fillId="0" borderId="0">
      <protection locked="0"/>
    </xf>
    <xf numFmtId="175" fontId="248" fillId="0" borderId="0">
      <protection locked="0"/>
    </xf>
    <xf numFmtId="175" fontId="248" fillId="0" borderId="0">
      <protection locked="0"/>
    </xf>
    <xf numFmtId="0" fontId="249" fillId="0" borderId="0">
      <protection locked="0"/>
    </xf>
    <xf numFmtId="0" fontId="249" fillId="0" borderId="0">
      <protection locked="0"/>
    </xf>
    <xf numFmtId="0" fontId="248" fillId="0" borderId="50">
      <protection locked="0"/>
    </xf>
    <xf numFmtId="0" fontId="111" fillId="0" borderId="0"/>
    <xf numFmtId="0" fontId="3" fillId="0" borderId="0"/>
    <xf numFmtId="0" fontId="3" fillId="0" borderId="0"/>
    <xf numFmtId="0" fontId="111" fillId="0" borderId="0"/>
    <xf numFmtId="0" fontId="111" fillId="0" borderId="0"/>
    <xf numFmtId="0" fontId="169" fillId="0" borderId="0"/>
    <xf numFmtId="0" fontId="169" fillId="0" borderId="0"/>
    <xf numFmtId="0" fontId="168" fillId="0" borderId="0"/>
    <xf numFmtId="0" fontId="3" fillId="52" borderId="5" applyNumberFormat="0" applyFont="0" applyAlignment="0" applyProtection="0"/>
    <xf numFmtId="176" fontId="221" fillId="0" borderId="0" applyFont="0" applyFill="0" applyBorder="0" applyAlignment="0" applyProtection="0"/>
    <xf numFmtId="176" fontId="221" fillId="0" borderId="0" applyFont="0" applyFill="0" applyBorder="0" applyAlignment="0" applyProtection="0"/>
    <xf numFmtId="176" fontId="221"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5" fontId="248" fillId="0" borderId="0">
      <protection locked="0"/>
    </xf>
    <xf numFmtId="0" fontId="168" fillId="0" borderId="0"/>
    <xf numFmtId="9" fontId="168" fillId="0" borderId="0" applyFont="0" applyFill="0" applyBorder="0" applyAlignment="0" applyProtection="0"/>
    <xf numFmtId="0" fontId="111" fillId="0" borderId="0"/>
    <xf numFmtId="0" fontId="110" fillId="0" borderId="0" applyNumberFormat="0" applyFill="0" applyBorder="0" applyAlignment="0" applyProtection="0">
      <alignment vertical="top"/>
      <protection locked="0"/>
    </xf>
    <xf numFmtId="0" fontId="31" fillId="0" borderId="0"/>
    <xf numFmtId="0" fontId="22" fillId="0" borderId="0"/>
    <xf numFmtId="0" fontId="13" fillId="0" borderId="0" applyNumberFormat="0" applyFill="0" applyBorder="0" applyAlignment="0" applyProtection="0">
      <alignment vertical="top"/>
      <protection locked="0"/>
    </xf>
    <xf numFmtId="0" fontId="72" fillId="0" borderId="0"/>
    <xf numFmtId="0" fontId="22" fillId="0" borderId="0"/>
    <xf numFmtId="0" fontId="169" fillId="0" borderId="0"/>
    <xf numFmtId="0" fontId="109" fillId="0" borderId="0"/>
    <xf numFmtId="0" fontId="31" fillId="0" borderId="0"/>
    <xf numFmtId="0" fontId="31" fillId="0" borderId="0"/>
    <xf numFmtId="0" fontId="1" fillId="0" borderId="0"/>
    <xf numFmtId="0" fontId="31" fillId="0" borderId="0"/>
    <xf numFmtId="0" fontId="31" fillId="0" borderId="0"/>
    <xf numFmtId="0" fontId="31" fillId="0" borderId="0"/>
    <xf numFmtId="0" fontId="1" fillId="0" borderId="0"/>
    <xf numFmtId="0" fontId="1" fillId="0" borderId="0"/>
    <xf numFmtId="9" fontId="1" fillId="0" borderId="0" applyFont="0" applyFill="0" applyBorder="0" applyAlignment="0" applyProtection="0"/>
    <xf numFmtId="0" fontId="250" fillId="0" borderId="0" applyNumberFormat="0" applyFill="0" applyBorder="0" applyAlignment="0" applyProtection="0"/>
    <xf numFmtId="171" fontId="72" fillId="0" borderId="0" applyFont="0" applyFill="0" applyBorder="0" applyAlignment="0" applyProtection="0"/>
    <xf numFmtId="0" fontId="19" fillId="3" borderId="1" applyNumberFormat="0" applyAlignment="0"/>
    <xf numFmtId="0" fontId="18"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0" fontId="1" fillId="0" borderId="0"/>
    <xf numFmtId="0" fontId="38" fillId="6" borderId="0" applyNumberFormat="0" applyBorder="0" applyAlignment="0">
      <alignment horizontal="left" vertical="center"/>
    </xf>
    <xf numFmtId="0" fontId="3" fillId="0" borderId="0"/>
    <xf numFmtId="49" fontId="7" fillId="6" borderId="0" applyBorder="0">
      <alignment vertical="top"/>
    </xf>
    <xf numFmtId="0" fontId="31" fillId="0" borderId="0"/>
    <xf numFmtId="0" fontId="3" fillId="0" borderId="0"/>
    <xf numFmtId="0" fontId="7" fillId="20" borderId="43" applyNumberFormat="0" applyFont="0" applyAlignment="0" applyProtection="0"/>
    <xf numFmtId="0" fontId="7" fillId="20" borderId="43" applyNumberFormat="0" applyFont="0" applyAlignment="0" applyProtection="0"/>
    <xf numFmtId="0" fontId="7" fillId="20" borderId="43" applyNumberFormat="0" applyFont="0" applyAlignment="0" applyProtection="0"/>
    <xf numFmtId="0" fontId="7" fillId="20" borderId="43" applyNumberFormat="0" applyFont="0" applyAlignment="0" applyProtection="0"/>
    <xf numFmtId="0" fontId="7" fillId="20" borderId="43" applyNumberFormat="0" applyFont="0" applyAlignment="0" applyProtection="0"/>
    <xf numFmtId="0" fontId="7" fillId="20" borderId="43" applyNumberFormat="0" applyFont="0" applyAlignment="0" applyProtection="0"/>
    <xf numFmtId="0" fontId="7" fillId="20" borderId="43" applyNumberFormat="0" applyFont="0" applyAlignment="0" applyProtection="0"/>
    <xf numFmtId="0" fontId="7" fillId="20" borderId="43" applyNumberFormat="0" applyFont="0" applyAlignment="0" applyProtection="0"/>
    <xf numFmtId="0" fontId="7" fillId="20" borderId="43" applyNumberFormat="0" applyFont="0" applyAlignment="0" applyProtection="0"/>
    <xf numFmtId="0" fontId="7" fillId="20" borderId="43" applyNumberFormat="0" applyFont="0" applyAlignment="0" applyProtection="0"/>
    <xf numFmtId="0" fontId="7" fillId="20" borderId="43" applyNumberFormat="0" applyFont="0" applyAlignment="0" applyProtection="0"/>
    <xf numFmtId="0" fontId="7" fillId="20" borderId="43" applyNumberFormat="0" applyFont="0" applyAlignment="0" applyProtection="0"/>
    <xf numFmtId="0" fontId="7" fillId="20" borderId="43" applyNumberFormat="0" applyFont="0" applyAlignment="0" applyProtection="0"/>
    <xf numFmtId="0" fontId="7" fillId="20" borderId="43" applyNumberFormat="0" applyFont="0" applyAlignment="0" applyProtection="0"/>
    <xf numFmtId="0" fontId="7" fillId="20" borderId="43" applyNumberFormat="0" applyFont="0" applyAlignment="0" applyProtection="0"/>
    <xf numFmtId="0" fontId="7" fillId="20" borderId="43" applyNumberFormat="0" applyFont="0" applyAlignment="0" applyProtection="0"/>
    <xf numFmtId="0" fontId="7" fillId="20" borderId="43" applyNumberFormat="0" applyFont="0" applyAlignment="0" applyProtection="0"/>
    <xf numFmtId="0" fontId="7" fillId="20" borderId="43" applyNumberFormat="0" applyFont="0" applyAlignment="0" applyProtection="0"/>
    <xf numFmtId="49" fontId="236" fillId="99" borderId="64" applyBorder="0" applyProtection="0">
      <alignment horizontal="left" vertical="center"/>
    </xf>
    <xf numFmtId="175" fontId="116" fillId="0" borderId="0">
      <protection locked="0"/>
    </xf>
    <xf numFmtId="175" fontId="116" fillId="0" borderId="0">
      <protection locked="0"/>
    </xf>
    <xf numFmtId="175" fontId="116" fillId="0" borderId="0">
      <protection locked="0"/>
    </xf>
    <xf numFmtId="0" fontId="117" fillId="0" borderId="0">
      <protection locked="0"/>
    </xf>
    <xf numFmtId="0" fontId="117" fillId="0" borderId="0">
      <protection locked="0"/>
    </xf>
    <xf numFmtId="0" fontId="116" fillId="0" borderId="50">
      <protection locked="0"/>
    </xf>
    <xf numFmtId="0" fontId="164" fillId="0" borderId="0"/>
    <xf numFmtId="0" fontId="242" fillId="0" borderId="0"/>
    <xf numFmtId="0" fontId="242" fillId="0" borderId="0"/>
    <xf numFmtId="0" fontId="3" fillId="0" borderId="0"/>
    <xf numFmtId="0" fontId="1" fillId="0" borderId="0"/>
    <xf numFmtId="0" fontId="243" fillId="0" borderId="0"/>
    <xf numFmtId="0" fontId="3" fillId="0" borderId="0"/>
    <xf numFmtId="0" fontId="3" fillId="0" borderId="0"/>
    <xf numFmtId="0" fontId="168" fillId="0" borderId="0"/>
    <xf numFmtId="0" fontId="111" fillId="0" borderId="0"/>
    <xf numFmtId="0" fontId="31" fillId="0" borderId="0"/>
    <xf numFmtId="0" fontId="168" fillId="0" borderId="0"/>
    <xf numFmtId="0" fontId="111" fillId="0" borderId="0"/>
    <xf numFmtId="0" fontId="31" fillId="0" borderId="0"/>
    <xf numFmtId="0" fontId="3" fillId="0" borderId="0"/>
    <xf numFmtId="0" fontId="1" fillId="0" borderId="0"/>
    <xf numFmtId="0" fontId="169" fillId="0" borderId="0"/>
    <xf numFmtId="0" fontId="169" fillId="0" borderId="0"/>
    <xf numFmtId="0" fontId="3" fillId="52" borderId="5" applyNumberFormat="0" applyFont="0" applyAlignment="0" applyProtection="0"/>
    <xf numFmtId="9" fontId="243" fillId="0" borderId="0" applyFont="0" applyFill="0" applyBorder="0" applyAlignment="0" applyProtection="0"/>
    <xf numFmtId="9" fontId="24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6" fontId="243" fillId="0" borderId="0" applyFont="0" applyFill="0" applyBorder="0" applyAlignment="0" applyProtection="0"/>
    <xf numFmtId="176" fontId="243" fillId="0" borderId="0" applyFont="0" applyFill="0" applyBorder="0" applyAlignment="0" applyProtection="0"/>
    <xf numFmtId="176" fontId="3" fillId="0" borderId="0" applyFont="0" applyFill="0" applyBorder="0" applyAlignment="0" applyProtection="0"/>
    <xf numFmtId="175" fontId="116" fillId="0" borderId="0">
      <protection locked="0"/>
    </xf>
    <xf numFmtId="0" fontId="242" fillId="0" borderId="0"/>
    <xf numFmtId="0" fontId="115" fillId="0" borderId="0"/>
    <xf numFmtId="0" fontId="168" fillId="0" borderId="0"/>
    <xf numFmtId="0" fontId="111" fillId="0" borderId="0"/>
    <xf numFmtId="0" fontId="168" fillId="0" borderId="0"/>
    <xf numFmtId="0" fontId="37" fillId="0" borderId="0" applyNumberFormat="0" applyFill="0" applyBorder="0" applyAlignment="0" applyProtection="0">
      <alignment vertical="top"/>
      <protection locked="0"/>
    </xf>
    <xf numFmtId="0" fontId="22" fillId="0" borderId="0"/>
    <xf numFmtId="0" fontId="251" fillId="0" borderId="0"/>
    <xf numFmtId="0" fontId="31" fillId="0" borderId="0"/>
    <xf numFmtId="0" fontId="31" fillId="0" borderId="0"/>
    <xf numFmtId="0" fontId="31" fillId="0" borderId="0"/>
    <xf numFmtId="0" fontId="251" fillId="0" borderId="0"/>
    <xf numFmtId="0" fontId="251" fillId="0" borderId="0"/>
    <xf numFmtId="0" fontId="1" fillId="0" borderId="0"/>
    <xf numFmtId="0" fontId="169"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20" borderId="43" applyNumberFormat="0" applyFont="0" applyAlignment="0" applyProtection="0"/>
    <xf numFmtId="0" fontId="7" fillId="20" borderId="43" applyNumberFormat="0" applyFont="0" applyAlignment="0" applyProtection="0"/>
    <xf numFmtId="0" fontId="7" fillId="20" borderId="43" applyNumberFormat="0" applyFont="0" applyAlignment="0" applyProtection="0"/>
    <xf numFmtId="9" fontId="3" fillId="0" borderId="0" applyFont="0" applyFill="0" applyBorder="0" applyAlignment="0" applyProtection="0"/>
    <xf numFmtId="0" fontId="72" fillId="0" borderId="0"/>
    <xf numFmtId="0" fontId="31" fillId="0" borderId="0"/>
    <xf numFmtId="0" fontId="31" fillId="0" borderId="0"/>
    <xf numFmtId="0" fontId="72" fillId="0" borderId="0"/>
    <xf numFmtId="0" fontId="72" fillId="0" borderId="0"/>
    <xf numFmtId="187" fontId="72" fillId="0" borderId="0" applyFont="0" applyFill="0" applyBorder="0" applyAlignment="0" applyProtection="0"/>
    <xf numFmtId="187" fontId="72" fillId="0" borderId="0" applyFont="0" applyFill="0" applyBorder="0" applyAlignment="0" applyProtection="0"/>
    <xf numFmtId="0" fontId="19" fillId="0" borderId="0"/>
  </cellStyleXfs>
  <cellXfs count="1426">
    <xf numFmtId="49" fontId="0" fillId="0" borderId="0" xfId="0">
      <alignment vertical="top"/>
    </xf>
    <xf numFmtId="0" fontId="55" fillId="0" borderId="0" xfId="54" applyFont="1" applyFill="1" applyAlignment="1" applyProtection="1">
      <alignment vertical="top" wrapText="1"/>
    </xf>
    <xf numFmtId="49" fontId="7" fillId="0" borderId="0" xfId="0" applyFont="1" applyProtection="1">
      <alignment vertical="top"/>
    </xf>
    <xf numFmtId="49" fontId="0" fillId="0" borderId="0" xfId="0" applyProtection="1">
      <alignment vertical="top"/>
    </xf>
    <xf numFmtId="49" fontId="7" fillId="8" borderId="4" xfId="0" applyFont="1" applyFill="1" applyBorder="1" applyAlignment="1" applyProtection="1">
      <alignment horizontal="center" vertical="top"/>
    </xf>
    <xf numFmtId="49" fontId="0" fillId="0" borderId="0" xfId="0" applyNumberFormat="1" applyProtection="1">
      <alignment vertical="top"/>
    </xf>
    <xf numFmtId="49" fontId="7" fillId="0" borderId="0" xfId="0" applyNumberFormat="1" applyFont="1" applyAlignment="1" applyProtection="1">
      <alignment vertical="top" wrapText="1"/>
    </xf>
    <xf numFmtId="49" fontId="7" fillId="0" borderId="0" xfId="0" applyNumberFormat="1" applyFont="1" applyAlignment="1" applyProtection="1">
      <alignment vertical="center" wrapText="1"/>
    </xf>
    <xf numFmtId="49" fontId="7" fillId="0" borderId="0" xfId="50" applyFont="1" applyAlignment="1" applyProtection="1">
      <alignment vertical="center" wrapText="1"/>
    </xf>
    <xf numFmtId="49" fontId="12" fillId="0" borderId="0" xfId="50" applyFont="1" applyAlignment="1" applyProtection="1">
      <alignment vertical="center"/>
    </xf>
    <xf numFmtId="0" fontId="12" fillId="0" borderId="0" xfId="49" applyFont="1" applyAlignment="1" applyProtection="1">
      <alignment horizontal="center" vertical="center" wrapText="1"/>
    </xf>
    <xf numFmtId="0" fontId="7" fillId="0" borderId="0" xfId="49" applyFont="1" applyAlignment="1" applyProtection="1">
      <alignment vertical="center" wrapText="1"/>
    </xf>
    <xf numFmtId="0" fontId="7" fillId="0" borderId="0" xfId="49" applyFont="1" applyAlignment="1" applyProtection="1">
      <alignment horizontal="left" vertical="center" wrapText="1"/>
    </xf>
    <xf numFmtId="0" fontId="7" fillId="0" borderId="0" xfId="49" applyFont="1" applyProtection="1"/>
    <xf numFmtId="0" fontId="7" fillId="7" borderId="0" xfId="49" applyFont="1" applyFill="1" applyBorder="1" applyProtection="1"/>
    <xf numFmtId="0" fontId="25" fillId="0" borderId="0" xfId="49" applyFont="1"/>
    <xf numFmtId="49" fontId="7" fillId="0" borderId="0" xfId="46" applyFont="1" applyProtection="1">
      <alignment vertical="top"/>
    </xf>
    <xf numFmtId="49" fontId="7" fillId="0" borderId="0" xfId="46" applyProtection="1">
      <alignment vertical="top"/>
    </xf>
    <xf numFmtId="0" fontId="12" fillId="0" borderId="0" xfId="52" applyFont="1" applyAlignment="1" applyProtection="1">
      <alignment vertical="center" wrapText="1"/>
    </xf>
    <xf numFmtId="0" fontId="23" fillId="0" borderId="0" xfId="52" applyFont="1" applyAlignment="1" applyProtection="1">
      <alignment vertical="center" wrapText="1"/>
    </xf>
    <xf numFmtId="0" fontId="7" fillId="7" borderId="0" xfId="52" applyFont="1" applyFill="1" applyBorder="1" applyAlignment="1" applyProtection="1">
      <alignment vertical="center" wrapText="1"/>
    </xf>
    <xf numFmtId="0" fontId="7" fillId="0" borderId="0" xfId="52" applyFont="1" applyAlignment="1" applyProtection="1">
      <alignment horizontal="center" vertical="center" wrapText="1"/>
    </xf>
    <xf numFmtId="0" fontId="7" fillId="0" borderId="0" xfId="52" applyFont="1" applyAlignment="1" applyProtection="1">
      <alignment vertical="center" wrapText="1"/>
    </xf>
    <xf numFmtId="0" fontId="26" fillId="7" borderId="0" xfId="52"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12" fillId="7" borderId="0" xfId="52" applyNumberFormat="1" applyFont="1" applyFill="1" applyBorder="1" applyAlignment="1" applyProtection="1">
      <alignment horizontal="center" vertical="center" wrapText="1"/>
    </xf>
    <xf numFmtId="0" fontId="7" fillId="7" borderId="0" xfId="52" applyFont="1" applyFill="1" applyBorder="1" applyAlignment="1" applyProtection="1">
      <alignment horizontal="center" vertical="center" wrapText="1"/>
    </xf>
    <xf numFmtId="0" fontId="23" fillId="0" borderId="0" xfId="52" applyFont="1" applyAlignment="1" applyProtection="1">
      <alignment horizontal="center" vertical="center" wrapText="1"/>
    </xf>
    <xf numFmtId="0" fontId="27" fillId="7" borderId="0" xfId="52" applyNumberFormat="1" applyFont="1" applyFill="1" applyBorder="1" applyAlignment="1" applyProtection="1">
      <alignment horizontal="center" vertical="center" wrapText="1"/>
    </xf>
    <xf numFmtId="0" fontId="7" fillId="7" borderId="0" xfId="52" applyNumberFormat="1" applyFont="1" applyFill="1" applyBorder="1" applyAlignment="1" applyProtection="1">
      <alignment horizontal="right" vertical="center" wrapText="1" indent="1"/>
    </xf>
    <xf numFmtId="0" fontId="7" fillId="0" borderId="0" xfId="52" applyFont="1" applyFill="1" applyAlignment="1" applyProtection="1">
      <alignment vertical="center"/>
    </xf>
    <xf numFmtId="49" fontId="7" fillId="7" borderId="0" xfId="52" applyNumberFormat="1" applyFont="1" applyFill="1" applyBorder="1" applyAlignment="1" applyProtection="1">
      <alignment horizontal="right" vertical="center" wrapText="1" indent="1"/>
    </xf>
    <xf numFmtId="49" fontId="26" fillId="7" borderId="0" xfId="52" applyNumberFormat="1" applyFont="1" applyFill="1" applyBorder="1" applyAlignment="1" applyProtection="1">
      <alignment horizontal="center" vertical="center" wrapText="1"/>
    </xf>
    <xf numFmtId="49" fontId="7"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7" fillId="0" borderId="0" xfId="54" applyFont="1" applyFill="1" applyAlignment="1" applyProtection="1">
      <alignment vertical="center" wrapText="1"/>
    </xf>
    <xf numFmtId="0" fontId="23"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0" fillId="7" borderId="0" xfId="33" applyNumberFormat="1" applyFont="1" applyFill="1" applyBorder="1" applyAlignment="1" applyProtection="1">
      <alignment horizontal="center" vertical="center" wrapText="1"/>
    </xf>
    <xf numFmtId="49" fontId="0" fillId="0" borderId="0" xfId="0" applyBorder="1">
      <alignment vertical="top"/>
    </xf>
    <xf numFmtId="0" fontId="7"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4" fillId="7" borderId="0" xfId="54" applyFont="1" applyFill="1" applyBorder="1" applyAlignment="1" applyProtection="1">
      <alignment horizontal="center" vertical="center" wrapText="1"/>
    </xf>
    <xf numFmtId="0" fontId="34" fillId="7" borderId="0" xfId="49" applyFont="1" applyFill="1" applyBorder="1" applyAlignment="1" applyProtection="1">
      <alignment horizontal="center"/>
    </xf>
    <xf numFmtId="0" fontId="34" fillId="0" borderId="0" xfId="49" applyFont="1" applyAlignment="1" applyProtection="1">
      <alignment horizontal="center" vertical="center"/>
    </xf>
    <xf numFmtId="0" fontId="34" fillId="7" borderId="0" xfId="49" applyFont="1" applyFill="1" applyBorder="1" applyAlignment="1" applyProtection="1">
      <alignment horizontal="center" vertical="center"/>
    </xf>
    <xf numFmtId="49" fontId="32"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3" fillId="0" borderId="0" xfId="39" applyProtection="1"/>
    <xf numFmtId="0" fontId="46" fillId="0" borderId="0" xfId="52" applyFont="1" applyAlignment="1" applyProtection="1">
      <alignment horizontal="center" vertical="center" wrapText="1"/>
    </xf>
    <xf numFmtId="49" fontId="24" fillId="7" borderId="7" xfId="43" applyFont="1" applyFill="1" applyBorder="1" applyAlignment="1" applyProtection="1">
      <alignment vertical="center" wrapText="1"/>
    </xf>
    <xf numFmtId="49" fontId="21" fillId="7" borderId="8" xfId="43" applyFont="1" applyFill="1" applyBorder="1" applyAlignment="1">
      <alignment horizontal="left" vertical="center" wrapText="1"/>
    </xf>
    <xf numFmtId="49" fontId="21" fillId="7" borderId="9" xfId="43" applyFont="1" applyFill="1" applyBorder="1" applyAlignment="1">
      <alignment horizontal="left" vertical="center" wrapText="1"/>
    </xf>
    <xf numFmtId="49" fontId="24" fillId="7" borderId="10" xfId="43" applyFont="1" applyFill="1" applyBorder="1" applyAlignment="1" applyProtection="1">
      <alignment vertical="center" wrapText="1"/>
    </xf>
    <xf numFmtId="49" fontId="15" fillId="7" borderId="0" xfId="43" applyFont="1" applyFill="1" applyBorder="1" applyAlignment="1">
      <alignment wrapText="1"/>
    </xf>
    <xf numFmtId="49" fontId="15" fillId="7" borderId="11" xfId="43" applyFont="1" applyFill="1" applyBorder="1" applyAlignment="1">
      <alignment wrapText="1"/>
    </xf>
    <xf numFmtId="49" fontId="13" fillId="7" borderId="0" xfId="31" applyNumberFormat="1" applyFont="1" applyFill="1" applyBorder="1" applyAlignment="1" applyProtection="1">
      <alignment horizontal="left" wrapText="1"/>
    </xf>
    <xf numFmtId="49" fontId="13" fillId="7" borderId="0" xfId="31" applyNumberFormat="1" applyFont="1" applyFill="1" applyBorder="1" applyAlignment="1" applyProtection="1">
      <alignment wrapText="1"/>
    </xf>
    <xf numFmtId="49" fontId="15" fillId="7" borderId="0" xfId="43" applyFont="1" applyFill="1" applyBorder="1" applyAlignment="1">
      <alignment horizontal="right" wrapText="1"/>
    </xf>
    <xf numFmtId="49" fontId="21" fillId="7" borderId="0" xfId="43" applyFont="1" applyFill="1" applyBorder="1" applyAlignment="1">
      <alignment horizontal="left" vertical="center" wrapText="1"/>
    </xf>
    <xf numFmtId="49" fontId="21" fillId="7" borderId="11" xfId="43" applyFont="1" applyFill="1" applyBorder="1" applyAlignment="1">
      <alignment horizontal="left" vertical="center" wrapText="1"/>
    </xf>
    <xf numFmtId="49" fontId="15" fillId="0" borderId="0" xfId="43" applyFont="1" applyFill="1" applyBorder="1" applyAlignment="1" applyProtection="1">
      <alignment wrapText="1"/>
    </xf>
    <xf numFmtId="0" fontId="19" fillId="0" borderId="0" xfId="22" applyFont="1" applyFill="1" applyBorder="1" applyAlignment="1" applyProtection="1">
      <alignment horizontal="left" vertical="top" wrapText="1"/>
    </xf>
    <xf numFmtId="49" fontId="15" fillId="0" borderId="0" xfId="43" applyFont="1" applyFill="1" applyBorder="1" applyAlignment="1" applyProtection="1">
      <alignment vertical="top" wrapText="1"/>
    </xf>
    <xf numFmtId="0" fontId="19" fillId="0" borderId="0" xfId="22" applyFont="1" applyFill="1" applyBorder="1" applyAlignment="1" applyProtection="1">
      <alignment horizontal="right" vertical="top" wrapText="1"/>
    </xf>
    <xf numFmtId="49" fontId="35" fillId="8" borderId="6" xfId="40" applyNumberFormat="1" applyFont="1" applyFill="1" applyBorder="1" applyAlignment="1" applyProtection="1">
      <alignment horizontal="center" vertical="center" wrapText="1"/>
    </xf>
    <xf numFmtId="49" fontId="35" fillId="2" borderId="6" xfId="40" applyNumberFormat="1" applyFont="1" applyFill="1" applyBorder="1" applyAlignment="1" applyProtection="1">
      <alignment horizontal="center" vertical="center" wrapText="1"/>
    </xf>
    <xf numFmtId="49" fontId="24" fillId="7" borderId="10" xfId="43" applyFont="1" applyFill="1" applyBorder="1" applyAlignment="1" applyProtection="1">
      <alignment horizontal="center" vertical="center" wrapText="1"/>
    </xf>
    <xf numFmtId="49" fontId="35"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6" fillId="0" borderId="0" xfId="0" applyFont="1">
      <alignment vertical="top"/>
    </xf>
    <xf numFmtId="0" fontId="35"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7" fillId="0" borderId="0" xfId="0" applyNumberFormat="1" applyFont="1" applyProtection="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0" fontId="46" fillId="0" borderId="0" xfId="54" applyFont="1" applyFill="1" applyAlignment="1" applyProtection="1">
      <alignment vertical="center" wrapText="1"/>
    </xf>
    <xf numFmtId="0" fontId="0" fillId="0" borderId="0" xfId="54" applyFont="1" applyFill="1" applyAlignment="1" applyProtection="1">
      <alignment vertical="center" wrapText="1"/>
    </xf>
    <xf numFmtId="0" fontId="46" fillId="0" borderId="0" xfId="52" applyFont="1" applyFill="1" applyAlignment="1" applyProtection="1">
      <alignment horizontal="left" vertical="center" wrapText="1"/>
    </xf>
    <xf numFmtId="0" fontId="46" fillId="0" borderId="0" xfId="52" applyFont="1" applyFill="1" applyBorder="1" applyAlignment="1" applyProtection="1">
      <alignment horizontal="left" vertical="center" wrapText="1"/>
    </xf>
    <xf numFmtId="49" fontId="46"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5"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7" fillId="0" borderId="0" xfId="0" applyNumberFormat="1" applyFont="1">
      <alignment vertical="top"/>
    </xf>
    <xf numFmtId="0" fontId="46" fillId="0" borderId="0" xfId="54" applyFont="1" applyFill="1" applyAlignment="1" applyProtection="1">
      <alignment horizontal="center" vertical="center" wrapText="1"/>
    </xf>
    <xf numFmtId="0" fontId="9" fillId="10" borderId="12" xfId="53" applyFont="1" applyFill="1" applyBorder="1" applyAlignment="1" applyProtection="1">
      <alignment horizontal="center" vertical="center" wrapText="1"/>
    </xf>
    <xf numFmtId="0" fontId="7"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7" fillId="11" borderId="5" xfId="53" applyNumberFormat="1" applyFont="1" applyFill="1" applyBorder="1" applyAlignment="1" applyProtection="1">
      <alignment horizontal="center" vertical="center" wrapText="1"/>
      <protection locked="0"/>
    </xf>
    <xf numFmtId="49" fontId="7" fillId="9" borderId="5" xfId="30" applyNumberFormat="1" applyFont="1" applyFill="1" applyBorder="1" applyAlignment="1" applyProtection="1">
      <alignment horizontal="left" vertical="center" wrapText="1"/>
      <protection locked="0"/>
    </xf>
    <xf numFmtId="49" fontId="7" fillId="2" borderId="5" xfId="54" applyNumberFormat="1" applyFont="1" applyFill="1" applyBorder="1" applyAlignment="1" applyProtection="1">
      <alignment horizontal="left" vertical="center" wrapText="1"/>
      <protection locked="0"/>
    </xf>
    <xf numFmtId="49" fontId="7" fillId="7" borderId="5" xfId="54" applyNumberFormat="1" applyFont="1" applyFill="1" applyBorder="1" applyAlignment="1" applyProtection="1">
      <alignment horizontal="center" vertical="center" wrapText="1"/>
    </xf>
    <xf numFmtId="49" fontId="41"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0" fontId="7" fillId="0" borderId="5" xfId="47" applyFont="1" applyFill="1" applyBorder="1" applyAlignment="1" applyProtection="1">
      <alignment horizontal="center" vertical="center" wrapText="1"/>
    </xf>
    <xf numFmtId="0" fontId="7" fillId="0" borderId="5" xfId="49" applyFont="1" applyFill="1" applyBorder="1" applyAlignment="1" applyProtection="1">
      <alignment horizontal="center" vertical="center" wrapText="1"/>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47" fillId="0" borderId="0" xfId="0" applyNumberFormat="1" applyFont="1" applyAlignment="1">
      <alignment vertical="center"/>
    </xf>
    <xf numFmtId="49" fontId="7" fillId="0" borderId="5" xfId="53" applyNumberFormat="1" applyFont="1" applyFill="1" applyBorder="1" applyAlignment="1" applyProtection="1">
      <alignment horizontal="center" vertical="center" wrapText="1"/>
    </xf>
    <xf numFmtId="49" fontId="0" fillId="0" borderId="17" xfId="0" applyBorder="1">
      <alignment vertical="top"/>
    </xf>
    <xf numFmtId="0" fontId="7" fillId="7" borderId="5" xfId="49" applyFont="1" applyFill="1" applyBorder="1" applyAlignment="1" applyProtection="1">
      <alignment horizontal="center" vertical="center"/>
    </xf>
    <xf numFmtId="49" fontId="7" fillId="2" borderId="5" xfId="49" applyNumberFormat="1" applyFont="1" applyFill="1" applyBorder="1" applyAlignment="1" applyProtection="1">
      <alignment horizontal="left" vertical="center" wrapText="1"/>
      <protection locked="0"/>
    </xf>
    <xf numFmtId="0" fontId="12" fillId="0" borderId="0" xfId="54" applyFont="1" applyFill="1" applyAlignment="1" applyProtection="1">
      <alignment vertical="center" wrapText="1"/>
    </xf>
    <xf numFmtId="0" fontId="42" fillId="0" borderId="0" xfId="54" applyFont="1" applyFill="1" applyAlignment="1" applyProtection="1">
      <alignment vertical="center" wrapText="1"/>
    </xf>
    <xf numFmtId="49" fontId="7" fillId="0" borderId="0" xfId="41">
      <alignment vertical="top"/>
    </xf>
    <xf numFmtId="49" fontId="12" fillId="0" borderId="0" xfId="41" applyFont="1" applyBorder="1" applyProtection="1">
      <alignment vertical="top"/>
    </xf>
    <xf numFmtId="49" fontId="7" fillId="0" borderId="0" xfId="41" applyFont="1" applyBorder="1" applyProtection="1">
      <alignment vertical="top"/>
    </xf>
    <xf numFmtId="49" fontId="34" fillId="0" borderId="0" xfId="41" applyFont="1" applyBorder="1" applyAlignment="1" applyProtection="1">
      <alignment horizontal="center" vertical="center"/>
    </xf>
    <xf numFmtId="49" fontId="7" fillId="0" borderId="0" xfId="41" applyBorder="1" applyProtection="1">
      <alignment vertical="top"/>
    </xf>
    <xf numFmtId="0" fontId="7" fillId="7" borderId="0" xfId="41" applyNumberFormat="1" applyFont="1" applyFill="1" applyBorder="1" applyAlignment="1" applyProtection="1"/>
    <xf numFmtId="0" fontId="43" fillId="7" borderId="0" xfId="41" applyNumberFormat="1" applyFont="1" applyFill="1" applyBorder="1" applyAlignment="1" applyProtection="1">
      <alignment horizontal="center" vertical="center" wrapText="1"/>
    </xf>
    <xf numFmtId="0" fontId="12" fillId="7" borderId="0" xfId="41" applyNumberFormat="1" applyFont="1" applyFill="1" applyBorder="1" applyAlignment="1" applyProtection="1"/>
    <xf numFmtId="49" fontId="7" fillId="0" borderId="0" xfId="41" applyFont="1">
      <alignment vertical="top"/>
    </xf>
    <xf numFmtId="49" fontId="34" fillId="0" borderId="0" xfId="41" applyFont="1" applyAlignment="1">
      <alignment horizontal="center" vertical="center" wrapText="1"/>
    </xf>
    <xf numFmtId="0" fontId="7" fillId="7" borderId="5" xfId="48" applyNumberFormat="1" applyFont="1" applyFill="1" applyBorder="1" applyAlignment="1" applyProtection="1">
      <alignment horizontal="center" vertical="center" wrapText="1"/>
    </xf>
    <xf numFmtId="49" fontId="7" fillId="0" borderId="5" xfId="48" applyNumberFormat="1" applyFont="1" applyFill="1" applyBorder="1" applyAlignment="1" applyProtection="1">
      <alignment horizontal="center" vertical="center" wrapText="1"/>
    </xf>
    <xf numFmtId="49" fontId="44" fillId="13" borderId="15" xfId="41" applyFont="1" applyFill="1" applyBorder="1" applyAlignment="1" applyProtection="1">
      <alignment horizontal="center" vertical="top"/>
    </xf>
    <xf numFmtId="49" fontId="41" fillId="13" borderId="15" xfId="41" applyFont="1" applyFill="1" applyBorder="1" applyAlignment="1" applyProtection="1">
      <alignment horizontal="left" vertical="center"/>
    </xf>
    <xf numFmtId="49" fontId="7" fillId="0" borderId="0" xfId="0" applyNumberFormat="1" applyFont="1" applyAlignment="1" applyProtection="1">
      <alignment horizontal="center" vertical="top"/>
    </xf>
    <xf numFmtId="49" fontId="38" fillId="0" borderId="0" xfId="0" applyFont="1">
      <alignment vertical="top"/>
    </xf>
    <xf numFmtId="0" fontId="38" fillId="0" borderId="5" xfId="51" applyFont="1" applyFill="1" applyBorder="1" applyAlignment="1" applyProtection="1">
      <alignment vertical="center" wrapText="1"/>
    </xf>
    <xf numFmtId="0" fontId="38" fillId="0" borderId="13" xfId="51" applyFont="1" applyFill="1" applyBorder="1" applyAlignment="1" applyProtection="1">
      <alignment vertical="center" wrapText="1"/>
    </xf>
    <xf numFmtId="49" fontId="38" fillId="0" borderId="0" xfId="0" applyFont="1" applyAlignment="1">
      <alignment vertical="top" wrapText="1"/>
    </xf>
    <xf numFmtId="0" fontId="38" fillId="0" borderId="0" xfId="51" applyFont="1" applyFill="1" applyBorder="1" applyAlignment="1" applyProtection="1">
      <alignment vertical="center" wrapText="1"/>
    </xf>
    <xf numFmtId="0" fontId="9" fillId="10" borderId="0" xfId="54" applyFont="1" applyFill="1" applyAlignment="1" applyProtection="1">
      <alignment horizontal="center"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0" fontId="48" fillId="0" borderId="0" xfId="47" applyFont="1" applyFill="1" applyBorder="1" applyAlignment="1" applyProtection="1">
      <alignment horizontal="center" vertical="center" wrapText="1"/>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47" fillId="0" borderId="0" xfId="0" applyNumberFormat="1" applyFont="1" applyBorder="1" applyAlignment="1">
      <alignment vertical="center"/>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7" fillId="0" borderId="14" xfId="51" applyFont="1" applyFill="1" applyBorder="1" applyAlignment="1" applyProtection="1">
      <alignment vertical="center" wrapText="1"/>
    </xf>
    <xf numFmtId="0" fontId="20" fillId="10" borderId="0" xfId="54" applyFont="1" applyFill="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7" fillId="0" borderId="0" xfId="52"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0" borderId="0" xfId="53" applyNumberFormat="1" applyFont="1" applyFill="1" applyBorder="1" applyAlignment="1" applyProtection="1">
      <alignment vertical="center" wrapText="1"/>
    </xf>
    <xf numFmtId="0" fontId="34" fillId="7" borderId="0" xfId="49" applyFont="1" applyFill="1" applyBorder="1" applyAlignment="1" applyProtection="1">
      <alignment horizontal="center" vertical="center" wrapText="1"/>
    </xf>
    <xf numFmtId="49" fontId="10" fillId="0" borderId="0" xfId="41" applyFont="1" applyBorder="1" applyAlignment="1" applyProtection="1">
      <alignment horizontal="right" vertical="top"/>
    </xf>
    <xf numFmtId="49" fontId="10" fillId="0" borderId="0" xfId="41" applyFont="1" applyAlignment="1">
      <alignment vertical="top"/>
    </xf>
    <xf numFmtId="0" fontId="7" fillId="7" borderId="0" xfId="54" applyNumberFormat="1" applyFont="1" applyFill="1" applyBorder="1" applyAlignment="1" applyProtection="1">
      <alignment horizontal="center" vertical="center" wrapText="1"/>
    </xf>
    <xf numFmtId="4" fontId="7" fillId="0" borderId="0" xfId="30" applyNumberFormat="1" applyFont="1" applyFill="1" applyBorder="1" applyAlignment="1" applyProtection="1">
      <alignment horizontal="right" vertical="center" wrapText="1"/>
    </xf>
    <xf numFmtId="0" fontId="7" fillId="0" borderId="0" xfId="54" applyNumberFormat="1" applyFont="1" applyFill="1" applyBorder="1" applyAlignment="1" applyProtection="1">
      <alignment horizontal="center" vertical="center" wrapText="1"/>
    </xf>
    <xf numFmtId="49" fontId="7" fillId="0" borderId="0" xfId="30" applyNumberFormat="1" applyFont="1" applyFill="1" applyBorder="1" applyAlignment="1" applyProtection="1">
      <alignment horizontal="left" vertical="center" wrapText="1"/>
    </xf>
    <xf numFmtId="49" fontId="7" fillId="0" borderId="0" xfId="35">
      <alignment vertical="top"/>
    </xf>
    <xf numFmtId="0" fontId="0" fillId="0" borderId="0" xfId="0" applyNumberFormat="1" applyFill="1" applyAlignment="1" applyProtection="1">
      <alignment vertical="center"/>
    </xf>
    <xf numFmtId="0" fontId="19" fillId="0" borderId="0" xfId="32" applyFont="1" applyFill="1" applyBorder="1" applyAlignment="1" applyProtection="1">
      <alignment vertical="center" wrapText="1"/>
    </xf>
    <xf numFmtId="49" fontId="49"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7" fillId="0" borderId="29" xfId="0" applyNumberFormat="1" applyFont="1" applyBorder="1" applyAlignment="1" applyProtection="1">
      <alignment vertical="top" wrapText="1"/>
    </xf>
    <xf numFmtId="49" fontId="7" fillId="0" borderId="30" xfId="0" applyNumberFormat="1" applyFont="1" applyBorder="1" applyAlignment="1" applyProtection="1">
      <alignment vertical="top" wrapText="1"/>
    </xf>
    <xf numFmtId="49" fontId="7"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7" fillId="0" borderId="29" xfId="0" applyNumberFormat="1" applyFont="1" applyBorder="1" applyAlignment="1" applyProtection="1">
      <alignment vertical="top"/>
    </xf>
    <xf numFmtId="0" fontId="3" fillId="0" borderId="0" xfId="39"/>
    <xf numFmtId="49" fontId="73" fillId="0" borderId="0" xfId="0" applyFont="1">
      <alignment vertical="top"/>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7" fillId="0" borderId="0" xfId="41" applyProtection="1">
      <alignment vertical="top"/>
    </xf>
    <xf numFmtId="49" fontId="7" fillId="0" borderId="0" xfId="35" applyProtection="1">
      <alignment vertical="top"/>
    </xf>
    <xf numFmtId="49" fontId="7" fillId="0" borderId="5" xfId="49" applyNumberFormat="1" applyFont="1" applyFill="1" applyBorder="1" applyAlignment="1" applyProtection="1">
      <alignment horizontal="left" vertical="center" wrapText="1"/>
    </xf>
    <xf numFmtId="0" fontId="7" fillId="7" borderId="16" xfId="49" applyFont="1" applyFill="1" applyBorder="1" applyAlignment="1" applyProtection="1">
      <alignment horizontal="center" vertical="center"/>
    </xf>
    <xf numFmtId="49" fontId="41" fillId="13" borderId="17" xfId="0" applyFont="1" applyFill="1" applyBorder="1" applyAlignment="1" applyProtection="1">
      <alignment horizontal="left" vertical="center" indent="2"/>
    </xf>
    <xf numFmtId="0" fontId="7" fillId="0" borderId="5" xfId="54" applyNumberFormat="1" applyFont="1" applyFill="1" applyBorder="1" applyAlignment="1" applyProtection="1">
      <alignment vertical="center" wrapText="1"/>
    </xf>
    <xf numFmtId="0" fontId="7" fillId="0" borderId="0" xfId="52" applyNumberFormat="1" applyFont="1" applyFill="1" applyAlignment="1" applyProtection="1">
      <alignment horizontal="left" vertical="center" wrapText="1"/>
    </xf>
    <xf numFmtId="0" fontId="7" fillId="0" borderId="0" xfId="52" applyFont="1" applyFill="1" applyAlignment="1" applyProtection="1">
      <alignment horizontal="left" vertical="center" wrapText="1"/>
    </xf>
    <xf numFmtId="14" fontId="7" fillId="7" borderId="0" xfId="52" applyNumberFormat="1" applyFont="1" applyFill="1" applyBorder="1" applyAlignment="1" applyProtection="1">
      <alignment horizontal="left" vertical="center" wrapText="1"/>
    </xf>
    <xf numFmtId="14" fontId="7" fillId="0" borderId="0" xfId="52" applyNumberFormat="1" applyFont="1" applyFill="1" applyAlignment="1" applyProtection="1">
      <alignment horizontal="left" vertical="center" wrapText="1"/>
    </xf>
    <xf numFmtId="0" fontId="7" fillId="0" borderId="0" xfId="52" applyFont="1" applyFill="1" applyBorder="1" applyAlignment="1" applyProtection="1">
      <alignment horizontal="left" vertical="center" wrapText="1"/>
    </xf>
    <xf numFmtId="0" fontId="75" fillId="0" borderId="0" xfId="54" applyFont="1" applyFill="1" applyAlignment="1" applyProtection="1">
      <alignment vertical="center" wrapText="1"/>
    </xf>
    <xf numFmtId="49" fontId="41" fillId="13" borderId="15" xfId="41" applyFont="1" applyFill="1" applyBorder="1" applyAlignment="1" applyProtection="1">
      <alignment horizontal="left" vertical="center" indent="1"/>
    </xf>
    <xf numFmtId="49" fontId="75" fillId="0" borderId="0" xfId="0" applyFont="1">
      <alignment vertical="top"/>
    </xf>
    <xf numFmtId="49" fontId="0" fillId="0" borderId="0" xfId="0" applyNumberFormat="1" applyAlignment="1">
      <alignment vertical="center"/>
    </xf>
    <xf numFmtId="49" fontId="0" fillId="0" borderId="0" xfId="0" applyNumberFormat="1">
      <alignment vertical="top"/>
    </xf>
    <xf numFmtId="0" fontId="9" fillId="10" borderId="0" xfId="54" applyFont="1" applyFill="1" applyAlignment="1" applyProtection="1">
      <alignment vertical="center" wrapText="1"/>
    </xf>
    <xf numFmtId="0" fontId="7" fillId="0" borderId="0" xfId="51"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5" fillId="0" borderId="0" xfId="0" applyNumberFormat="1" applyFont="1" applyAlignment="1">
      <alignment vertical="center"/>
    </xf>
    <xf numFmtId="0" fontId="77" fillId="0" borderId="0" xfId="0" applyNumberFormat="1" applyFont="1" applyAlignment="1">
      <alignment vertical="center"/>
    </xf>
    <xf numFmtId="0" fontId="75" fillId="0" borderId="0" xfId="54" applyFont="1" applyFill="1" applyAlignment="1" applyProtection="1">
      <alignment vertical="center"/>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0" applyNumberFormat="1" applyFont="1" applyFill="1" applyAlignment="1" applyProtection="1">
      <alignment vertical="center"/>
    </xf>
    <xf numFmtId="49" fontId="75" fillId="10" borderId="0" xfId="0" applyFont="1" applyFill="1" applyProtection="1">
      <alignment vertical="top"/>
    </xf>
    <xf numFmtId="0" fontId="0" fillId="0" borderId="0" xfId="0" applyNumberFormat="1" applyAlignment="1">
      <alignment vertical="top" wrapText="1"/>
    </xf>
    <xf numFmtId="0" fontId="7" fillId="0" borderId="0" xfId="0" applyNumberFormat="1" applyFont="1" applyProtection="1">
      <alignment vertical="top"/>
    </xf>
    <xf numFmtId="49" fontId="7" fillId="0" borderId="5" xfId="0" applyNumberFormat="1" applyFont="1" applyFill="1" applyBorder="1" applyProtection="1">
      <alignment vertical="top"/>
    </xf>
    <xf numFmtId="49" fontId="7" fillId="0" borderId="5" xfId="33" applyNumberFormat="1" applyFont="1" applyFill="1" applyBorder="1" applyAlignment="1" applyProtection="1">
      <alignment horizontal="center" vertical="center" wrapText="1"/>
    </xf>
    <xf numFmtId="0" fontId="19"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7" fillId="0" borderId="0" xfId="54" applyNumberFormat="1" applyFont="1" applyFill="1" applyBorder="1" applyAlignment="1" applyProtection="1">
      <alignment vertical="center" wrapText="1"/>
    </xf>
    <xf numFmtId="49" fontId="7" fillId="0" borderId="0" xfId="54" applyNumberFormat="1" applyFont="1" applyFill="1" applyBorder="1" applyAlignment="1" applyProtection="1">
      <alignment vertical="center" wrapText="1"/>
    </xf>
    <xf numFmtId="49" fontId="75" fillId="0" borderId="0" xfId="0" applyFont="1" applyFill="1" applyProtection="1">
      <alignment vertical="top"/>
    </xf>
    <xf numFmtId="0" fontId="71" fillId="0" borderId="0" xfId="37"/>
    <xf numFmtId="0" fontId="0" fillId="0" borderId="0" xfId="0" applyNumberFormat="1" applyAlignment="1"/>
    <xf numFmtId="0" fontId="34" fillId="0" borderId="0" xfId="54" applyFont="1" applyFill="1" applyBorder="1" applyAlignment="1" applyProtection="1">
      <alignment horizontal="center" vertical="center" wrapText="1"/>
    </xf>
    <xf numFmtId="49" fontId="0" fillId="0" borderId="0" xfId="0" applyBorder="1" applyAlignment="1">
      <alignment vertical="top"/>
    </xf>
    <xf numFmtId="0" fontId="34" fillId="0" borderId="0" xfId="54" applyFont="1" applyFill="1" applyAlignment="1" applyProtection="1">
      <alignment horizontal="center" vertical="center" wrapText="1"/>
    </xf>
    <xf numFmtId="0" fontId="7" fillId="0" borderId="0" xfId="54" applyFont="1" applyFill="1" applyBorder="1" applyAlignment="1" applyProtection="1">
      <alignment horizontal="right" vertical="center" wrapText="1"/>
    </xf>
    <xf numFmtId="4" fontId="7" fillId="0" borderId="0" xfId="34" applyFont="1" applyFill="1" applyBorder="1" applyAlignment="1" applyProtection="1">
      <alignment horizontal="right" vertical="center" wrapText="1"/>
    </xf>
    <xf numFmtId="0" fontId="7" fillId="0" borderId="0" xfId="51" applyFont="1" applyFill="1" applyBorder="1" applyAlignment="1" applyProtection="1">
      <alignment horizontal="left" vertical="center" wrapText="1" indent="1"/>
    </xf>
    <xf numFmtId="49" fontId="7" fillId="0" borderId="0" xfId="41" applyFill="1" applyProtection="1">
      <alignment vertical="top"/>
    </xf>
    <xf numFmtId="4" fontId="0" fillId="0" borderId="0" xfId="34" applyFont="1" applyFill="1" applyBorder="1" applyAlignment="1" applyProtection="1">
      <alignment horizontal="center" vertical="center" wrapText="1"/>
    </xf>
    <xf numFmtId="4" fontId="7" fillId="0" borderId="0" xfId="34" applyFont="1" applyFill="1" applyBorder="1" applyAlignment="1" applyProtection="1">
      <alignment horizontal="center" vertical="center" wrapText="1"/>
    </xf>
    <xf numFmtId="0" fontId="73" fillId="0" borderId="0" xfId="54" applyNumberFormat="1" applyFont="1" applyFill="1" applyAlignment="1" applyProtection="1">
      <alignment vertical="center"/>
    </xf>
    <xf numFmtId="167" fontId="7" fillId="0" borderId="5" xfId="54" applyNumberFormat="1" applyFont="1" applyFill="1" applyBorder="1" applyAlignment="1" applyProtection="1">
      <alignment horizontal="center" vertical="center" wrapText="1"/>
    </xf>
    <xf numFmtId="167" fontId="7" fillId="0" borderId="5" xfId="33" applyNumberFormat="1" applyFont="1" applyFill="1" applyBorder="1" applyAlignment="1" applyProtection="1">
      <alignment horizontal="center" vertical="center" wrapText="1"/>
    </xf>
    <xf numFmtId="0" fontId="73" fillId="13" borderId="19" xfId="54" applyFont="1" applyFill="1" applyBorder="1" applyAlignment="1" applyProtection="1">
      <alignment horizontal="center" vertical="center" wrapText="1"/>
    </xf>
    <xf numFmtId="0" fontId="73" fillId="13" borderId="23" xfId="54" applyFont="1" applyFill="1" applyBorder="1" applyAlignment="1" applyProtection="1">
      <alignment horizontal="center" vertical="center" wrapText="1"/>
    </xf>
    <xf numFmtId="49" fontId="73" fillId="13" borderId="23" xfId="54" applyNumberFormat="1" applyFont="1" applyFill="1" applyBorder="1" applyAlignment="1" applyProtection="1">
      <alignment horizontal="left" vertical="center" wrapText="1"/>
    </xf>
    <xf numFmtId="49" fontId="38" fillId="13" borderId="15" xfId="42" applyNumberFormat="1" applyFill="1" applyBorder="1" applyAlignment="1" applyProtection="1">
      <alignment horizontal="left" vertical="center"/>
    </xf>
    <xf numFmtId="49" fontId="73" fillId="13" borderId="21" xfId="54" applyNumberFormat="1" applyFont="1" applyFill="1" applyBorder="1" applyAlignment="1" applyProtection="1">
      <alignment horizontal="left" vertical="center" wrapText="1"/>
    </xf>
    <xf numFmtId="49" fontId="7" fillId="8" borderId="5" xfId="54"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0" fontId="30" fillId="0" borderId="0" xfId="54" applyFont="1" applyFill="1" applyBorder="1" applyAlignment="1" applyProtection="1">
      <alignment horizontal="center" vertical="center" wrapText="1"/>
    </xf>
    <xf numFmtId="49" fontId="9" fillId="13" borderId="13" xfId="41" applyFont="1" applyFill="1" applyBorder="1" applyAlignment="1" applyProtection="1">
      <alignment horizontal="right" vertical="center" wrapText="1"/>
    </xf>
    <xf numFmtId="49" fontId="9" fillId="13" borderId="15" xfId="41" applyFont="1" applyFill="1" applyBorder="1" applyAlignment="1" applyProtection="1">
      <alignment horizontal="right" vertical="center" wrapText="1"/>
    </xf>
    <xf numFmtId="49" fontId="7" fillId="13" borderId="15" xfId="41" applyFont="1" applyFill="1" applyBorder="1" applyAlignment="1" applyProtection="1">
      <alignment horizontal="right" vertical="center" wrapText="1"/>
    </xf>
    <xf numFmtId="49" fontId="7" fillId="13" borderId="14" xfId="41" applyFont="1" applyFill="1" applyBorder="1" applyAlignment="1" applyProtection="1">
      <alignment horizontal="right" vertical="center" wrapText="1"/>
    </xf>
    <xf numFmtId="0" fontId="7" fillId="0" borderId="31" xfId="54" applyFont="1" applyFill="1" applyBorder="1" applyAlignment="1" applyProtection="1">
      <alignment vertical="center" wrapText="1"/>
    </xf>
    <xf numFmtId="0" fontId="51" fillId="0" borderId="0" xfId="54" applyFont="1" applyFill="1" applyAlignment="1" applyProtection="1">
      <alignment vertical="center" wrapText="1"/>
    </xf>
    <xf numFmtId="0" fontId="10" fillId="0" borderId="0" xfId="54" applyFont="1" applyFill="1" applyAlignment="1" applyProtection="1">
      <alignment vertical="center" wrapText="1"/>
    </xf>
    <xf numFmtId="0" fontId="52" fillId="0" borderId="0" xfId="54" applyFont="1" applyFill="1" applyAlignment="1" applyProtection="1">
      <alignment horizontal="center" vertical="center" wrapText="1"/>
    </xf>
    <xf numFmtId="0" fontId="79" fillId="0" borderId="0" xfId="38" applyFont="1" applyFill="1" applyProtection="1"/>
    <xf numFmtId="49" fontId="35" fillId="7" borderId="0" xfId="44">
      <alignment vertical="top"/>
    </xf>
    <xf numFmtId="49" fontId="53" fillId="10" borderId="0" xfId="0" applyFont="1" applyFill="1" applyProtection="1">
      <alignment vertical="top"/>
    </xf>
    <xf numFmtId="49" fontId="0" fillId="0" borderId="0" xfId="0" applyFill="1" applyProtection="1">
      <alignment vertical="top"/>
    </xf>
    <xf numFmtId="49" fontId="53" fillId="0" borderId="0" xfId="0" applyFont="1" applyFill="1" applyProtection="1">
      <alignment vertical="top"/>
    </xf>
    <xf numFmtId="0" fontId="73" fillId="0" borderId="0" xfId="54" applyFont="1" applyFill="1" applyAlignment="1" applyProtection="1">
      <alignment vertical="center"/>
    </xf>
    <xf numFmtId="49" fontId="73"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3" fillId="0" borderId="0" xfId="0" applyFont="1" applyFill="1" applyAlignment="1" applyProtection="1">
      <alignment vertical="top"/>
    </xf>
    <xf numFmtId="49" fontId="73" fillId="10" borderId="0" xfId="0" applyFont="1" applyFill="1" applyAlignment="1" applyProtection="1">
      <alignment vertical="top"/>
    </xf>
    <xf numFmtId="49" fontId="7"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0"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9" fillId="0" borderId="6" xfId="36" applyFont="1" applyBorder="1" applyAlignment="1" applyProtection="1">
      <alignment horizontal="justify" vertical="center" wrapText="1"/>
    </xf>
    <xf numFmtId="0" fontId="54" fillId="0" borderId="0" xfId="52" applyFont="1" applyFill="1" applyAlignment="1" applyProtection="1">
      <alignment vertical="top" wrapText="1"/>
    </xf>
    <xf numFmtId="0" fontId="7" fillId="0" borderId="6" xfId="36" applyFont="1" applyBorder="1" applyAlignment="1" applyProtection="1">
      <alignment horizontal="justify" vertical="center" wrapText="1"/>
    </xf>
    <xf numFmtId="49" fontId="7" fillId="0" borderId="0" xfId="35" applyNumberFormat="1" applyFont="1">
      <alignment vertical="top"/>
    </xf>
    <xf numFmtId="49" fontId="13" fillId="9" borderId="5" xfId="30" applyNumberFormat="1" applyFont="1" applyFill="1" applyBorder="1" applyAlignment="1" applyProtection="1">
      <alignment horizontal="left" vertical="center" wrapText="1"/>
      <protection locked="0"/>
    </xf>
    <xf numFmtId="49" fontId="7"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7" fillId="11" borderId="5" xfId="53" applyNumberFormat="1" applyFont="1" applyFill="1" applyBorder="1" applyAlignment="1" applyProtection="1">
      <alignment horizontal="left" vertical="center" wrapText="1"/>
    </xf>
    <xf numFmtId="49" fontId="7" fillId="2" borderId="5" xfId="53" applyNumberFormat="1" applyFont="1" applyFill="1" applyBorder="1" applyAlignment="1" applyProtection="1">
      <alignment horizontal="left" vertical="center" wrapText="1"/>
      <protection locked="0"/>
    </xf>
    <xf numFmtId="0" fontId="80" fillId="0" borderId="0" xfId="52" applyFont="1" applyAlignment="1" applyProtection="1">
      <alignment vertical="center" wrapText="1"/>
    </xf>
    <xf numFmtId="0" fontId="34" fillId="0" borderId="0" xfId="0" applyNumberFormat="1" applyFont="1" applyBorder="1" applyAlignment="1">
      <alignment horizontal="center" vertical="center" wrapText="1"/>
    </xf>
    <xf numFmtId="49" fontId="0" fillId="0" borderId="16" xfId="0" applyFill="1" applyBorder="1">
      <alignment vertical="top"/>
    </xf>
    <xf numFmtId="0" fontId="75" fillId="0" borderId="0" xfId="0" applyNumberFormat="1" applyFont="1" applyBorder="1" applyAlignment="1">
      <alignment vertical="center"/>
    </xf>
    <xf numFmtId="0" fontId="45" fillId="0" borderId="0" xfId="0" applyNumberFormat="1" applyFont="1" applyBorder="1" applyAlignment="1">
      <alignment vertical="center"/>
    </xf>
    <xf numFmtId="49" fontId="70" fillId="9" borderId="5" xfId="30" applyNumberFormat="1" applyFill="1" applyBorder="1" applyAlignment="1" applyProtection="1">
      <alignment horizontal="left" vertical="center" wrapText="1"/>
      <protection locked="0"/>
    </xf>
    <xf numFmtId="49" fontId="7" fillId="0" borderId="5" xfId="41" applyBorder="1">
      <alignment vertical="top"/>
    </xf>
    <xf numFmtId="49" fontId="44" fillId="13" borderId="14" xfId="41" applyFont="1" applyFill="1" applyBorder="1" applyAlignment="1" applyProtection="1">
      <alignment horizontal="center" vertical="top"/>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7" fillId="8" borderId="5" xfId="52" applyNumberFormat="1" applyFont="1" applyFill="1" applyBorder="1" applyAlignment="1" applyProtection="1">
      <alignment horizontal="left" vertical="center" wrapText="1" indent="1"/>
    </xf>
    <xf numFmtId="49" fontId="7" fillId="0" borderId="5" xfId="52" applyNumberFormat="1" applyFont="1" applyFill="1" applyBorder="1" applyAlignment="1" applyProtection="1">
      <alignment horizontal="left" vertical="center" wrapText="1" indent="1"/>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0" fontId="75" fillId="0" borderId="0" xfId="0" applyNumberFormat="1" applyFont="1" applyFill="1" applyBorder="1" applyAlignment="1">
      <alignment horizontal="center" vertical="center"/>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7"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5" fillId="0" borderId="0" xfId="54" applyFont="1" applyFill="1" applyAlignment="1" applyProtection="1">
      <alignment horizontal="center" vertical="center" wrapText="1"/>
    </xf>
    <xf numFmtId="14" fontId="50" fillId="0" borderId="5" xfId="53" applyNumberFormat="1" applyFont="1" applyFill="1" applyBorder="1" applyAlignment="1" applyProtection="1">
      <alignment horizontal="center" vertical="center" wrapText="1"/>
    </xf>
    <xf numFmtId="49" fontId="35" fillId="7" borderId="0" xfId="44" applyAlignment="1">
      <alignment vertical="top" wrapText="1"/>
    </xf>
    <xf numFmtId="49" fontId="30" fillId="0" borderId="15" xfId="33" applyNumberFormat="1" applyFont="1" applyFill="1" applyBorder="1" applyAlignment="1" applyProtection="1">
      <alignment horizontal="center" vertical="center" wrapText="1"/>
    </xf>
    <xf numFmtId="0" fontId="83" fillId="0" borderId="0" xfId="54" applyFont="1" applyFill="1" applyAlignment="1" applyProtection="1">
      <alignment vertical="center"/>
    </xf>
    <xf numFmtId="0" fontId="84" fillId="0" borderId="0" xfId="54" applyFont="1" applyFill="1" applyAlignment="1" applyProtection="1">
      <alignment vertical="center"/>
    </xf>
    <xf numFmtId="14" fontId="7"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5" fillId="0" borderId="0" xfId="54" applyNumberFormat="1" applyFont="1" applyFill="1" applyAlignment="1" applyProtection="1">
      <alignment vertical="center"/>
    </xf>
    <xf numFmtId="0" fontId="75" fillId="0" borderId="0" xfId="54" applyFont="1" applyFill="1" applyAlignment="1" applyProtection="1">
      <alignment horizontal="left" vertical="center" wrapText="1" indent="1"/>
    </xf>
    <xf numFmtId="0" fontId="73"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wrapText="1" indent="1"/>
    </xf>
    <xf numFmtId="0" fontId="86" fillId="0" borderId="0" xfId="54" applyFont="1" applyFill="1" applyAlignment="1" applyProtection="1">
      <alignment horizontal="left" vertical="center" indent="1"/>
    </xf>
    <xf numFmtId="0" fontId="85" fillId="0" borderId="0" xfId="54" applyFont="1" applyFill="1" applyAlignment="1" applyProtection="1">
      <alignment vertical="center" wrapText="1"/>
    </xf>
    <xf numFmtId="0" fontId="58" fillId="0" borderId="0" xfId="52" applyFont="1" applyFill="1" applyAlignment="1" applyProtection="1">
      <alignment horizontal="left" vertical="center" wrapTex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7" borderId="0" xfId="52" applyFont="1" applyFill="1" applyBorder="1" applyAlignment="1" applyProtection="1">
      <alignment vertical="center" wrapText="1"/>
    </xf>
    <xf numFmtId="0" fontId="61"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left" vertical="center" wrapText="1" indent="2"/>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0" fontId="62" fillId="7" borderId="0" xfId="52"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64" fillId="7" borderId="0" xfId="52" applyFont="1" applyFill="1" applyBorder="1" applyAlignment="1" applyProtection="1">
      <alignment horizontal="center" vertical="center" wrapText="1"/>
    </xf>
    <xf numFmtId="14" fontId="64" fillId="7" borderId="0" xfId="52" applyNumberFormat="1" applyFont="1" applyFill="1" applyBorder="1" applyAlignment="1" applyProtection="1">
      <alignment horizontal="center" vertical="center" wrapText="1"/>
    </xf>
    <xf numFmtId="0" fontId="64" fillId="7" borderId="0" xfId="52" applyFont="1" applyFill="1" applyBorder="1" applyAlignment="1" applyProtection="1">
      <alignment vertical="center" wrapText="1"/>
    </xf>
    <xf numFmtId="0" fontId="65" fillId="7" borderId="0" xfId="52" applyFont="1" applyFill="1" applyBorder="1" applyAlignment="1" applyProtection="1">
      <alignment vertical="center" wrapText="1"/>
    </xf>
    <xf numFmtId="0" fontId="57" fillId="0" borderId="0" xfId="52" applyNumberFormat="1" applyFont="1" applyFill="1" applyAlignment="1" applyProtection="1">
      <alignment horizontal="left"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vertical="center" wrapText="1"/>
    </xf>
    <xf numFmtId="0" fontId="56" fillId="0" borderId="0" xfId="52" applyFont="1" applyAlignment="1" applyProtection="1">
      <alignment horizontal="center" vertical="center" wrapText="1"/>
    </xf>
    <xf numFmtId="0" fontId="58" fillId="0" borderId="0" xfId="52" applyFont="1" applyBorder="1" applyAlignment="1" applyProtection="1">
      <alignment vertical="center" wrapText="1"/>
    </xf>
    <xf numFmtId="0" fontId="58" fillId="0" borderId="0" xfId="52" applyFont="1" applyAlignment="1" applyProtection="1">
      <alignment horizontal="right" vertical="center"/>
    </xf>
    <xf numFmtId="0" fontId="58" fillId="0" borderId="0" xfId="52" applyFont="1" applyAlignment="1" applyProtection="1">
      <alignment horizontal="center" vertical="center" wrapText="1"/>
    </xf>
    <xf numFmtId="49" fontId="7"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7" fillId="13" borderId="15" xfId="41" applyFont="1" applyFill="1" applyBorder="1" applyAlignment="1" applyProtection="1">
      <alignment horizontal="center" vertical="center" wrapText="1"/>
    </xf>
    <xf numFmtId="0" fontId="75" fillId="0" borderId="0" xfId="54" applyFont="1" applyFill="1" applyAlignment="1" applyProtection="1">
      <alignment horizontal="left" vertical="center" indent="1"/>
    </xf>
    <xf numFmtId="0" fontId="75" fillId="0" borderId="0" xfId="54" applyNumberFormat="1" applyFont="1" applyFill="1" applyAlignment="1" applyProtection="1">
      <alignment horizontal="left" vertical="center" indent="1"/>
    </xf>
    <xf numFmtId="14" fontId="7" fillId="8" borderId="5" xfId="53" applyNumberFormat="1" applyFont="1" applyFill="1" applyBorder="1" applyAlignment="1" applyProtection="1">
      <alignment horizontal="left" vertical="center" wrapText="1" indent="1"/>
    </xf>
    <xf numFmtId="0" fontId="30" fillId="0" borderId="0" xfId="54" applyFont="1" applyFill="1" applyBorder="1" applyAlignment="1" applyProtection="1">
      <alignment horizontal="center" vertical="top" wrapText="1"/>
    </xf>
    <xf numFmtId="0" fontId="75" fillId="0" borderId="24" xfId="54" applyFont="1" applyFill="1" applyBorder="1" applyAlignment="1" applyProtection="1">
      <alignment vertical="center"/>
    </xf>
    <xf numFmtId="0" fontId="7"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3" fillId="0" borderId="0" xfId="0" applyNumberFormat="1" applyFont="1" applyAlignment="1">
      <alignment vertical="center"/>
    </xf>
    <xf numFmtId="0" fontId="0" fillId="0" borderId="0" xfId="0" applyNumberFormat="1" applyFont="1" applyAlignment="1">
      <alignment vertical="center"/>
    </xf>
    <xf numFmtId="0" fontId="9" fillId="10" borderId="5" xfId="54" applyFont="1" applyFill="1" applyBorder="1" applyAlignment="1" applyProtection="1">
      <alignment horizontal="center" vertical="center" wrapText="1"/>
    </xf>
    <xf numFmtId="49" fontId="7" fillId="0" borderId="0" xfId="0" applyFont="1" applyFill="1" applyProtection="1">
      <alignment vertical="top"/>
    </xf>
    <xf numFmtId="0" fontId="9"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7" fillId="13" borderId="19" xfId="54" applyNumberFormat="1" applyFont="1" applyFill="1" applyBorder="1" applyAlignment="1" applyProtection="1">
      <alignment horizontal="center" vertical="center" wrapText="1"/>
    </xf>
    <xf numFmtId="49" fontId="41" fillId="13" borderId="23" xfId="0" applyFont="1" applyFill="1" applyBorder="1" applyAlignment="1" applyProtection="1">
      <alignment horizontal="left" vertical="center" indent="3"/>
    </xf>
    <xf numFmtId="0" fontId="7" fillId="13" borderId="21" xfId="53" applyNumberFormat="1" applyFont="1" applyFill="1" applyBorder="1" applyAlignment="1" applyProtection="1">
      <alignment horizontal="left" vertical="center" wrapText="1"/>
    </xf>
    <xf numFmtId="0" fontId="7" fillId="0" borderId="5" xfId="33" applyFont="1" applyFill="1" applyBorder="1" applyAlignment="1" applyProtection="1">
      <alignment horizontal="center" vertical="center" wrapText="1"/>
    </xf>
    <xf numFmtId="49" fontId="7" fillId="0" borderId="16" xfId="49" applyNumberFormat="1" applyFont="1" applyFill="1" applyBorder="1" applyAlignment="1" applyProtection="1">
      <alignment horizontal="left" vertical="center" wrapText="1"/>
    </xf>
    <xf numFmtId="49" fontId="9" fillId="13" borderId="13" xfId="41" applyFont="1" applyFill="1" applyBorder="1" applyAlignment="1" applyProtection="1">
      <alignment horizontal="center" vertical="center"/>
    </xf>
    <xf numFmtId="49" fontId="41" fillId="13" borderId="14" xfId="41" applyFont="1" applyFill="1" applyBorder="1" applyAlignment="1" applyProtection="1">
      <alignment horizontal="left" vertical="center"/>
    </xf>
    <xf numFmtId="0" fontId="7"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6" fillId="7" borderId="0" xfId="52" applyFont="1" applyFill="1" applyBorder="1" applyAlignment="1" applyProtection="1">
      <alignment vertical="center" wrapText="1"/>
    </xf>
    <xf numFmtId="0" fontId="67" fillId="0" borderId="0" xfId="54" applyFont="1" applyFill="1" applyAlignment="1" applyProtection="1">
      <alignment vertical="center" wrapText="1"/>
    </xf>
    <xf numFmtId="0" fontId="67" fillId="0" borderId="0" xfId="32" applyFont="1" applyFill="1" applyBorder="1" applyAlignment="1" applyProtection="1">
      <alignment vertical="center" wrapText="1"/>
    </xf>
    <xf numFmtId="0" fontId="67" fillId="0" borderId="0" xfId="49" applyFont="1" applyProtection="1"/>
    <xf numFmtId="49" fontId="68" fillId="0" borderId="0" xfId="0" applyFont="1">
      <alignment vertical="top"/>
    </xf>
    <xf numFmtId="49" fontId="69"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7" fillId="0" borderId="0" xfId="52" applyNumberFormat="1" applyFont="1" applyFill="1" applyBorder="1" applyAlignment="1" applyProtection="1">
      <alignment horizontal="center" vertical="center" wrapText="1"/>
    </xf>
    <xf numFmtId="49" fontId="7" fillId="0" borderId="26" xfId="0" applyNumberFormat="1" applyFont="1" applyBorder="1" applyProtection="1">
      <alignment vertical="top"/>
    </xf>
    <xf numFmtId="49" fontId="7" fillId="0" borderId="26" xfId="0" applyNumberFormat="1" applyFont="1" applyBorder="1" applyAlignment="1" applyProtection="1">
      <alignment vertical="top" wrapText="1"/>
    </xf>
    <xf numFmtId="0" fontId="7" fillId="9" borderId="5" xfId="53" applyNumberFormat="1" applyFont="1" applyFill="1" applyBorder="1" applyAlignment="1" applyProtection="1">
      <alignment horizontal="left" vertical="center" wrapText="1"/>
      <protection locked="0"/>
    </xf>
    <xf numFmtId="0" fontId="36" fillId="7" borderId="0" xfId="43" applyNumberFormat="1" applyFont="1" applyFill="1" applyBorder="1" applyAlignment="1">
      <alignment horizontal="left" vertical="center" wrapText="1"/>
    </xf>
    <xf numFmtId="0" fontId="35" fillId="7" borderId="0" xfId="43" applyNumberFormat="1" applyFont="1" applyFill="1" applyBorder="1" applyAlignment="1">
      <alignment vertical="top" wrapText="1"/>
    </xf>
    <xf numFmtId="0" fontId="36" fillId="7" borderId="0" xfId="43" applyNumberFormat="1" applyFont="1" applyFill="1" applyBorder="1" applyAlignment="1">
      <alignment vertical="center" wrapText="1"/>
    </xf>
    <xf numFmtId="0" fontId="35" fillId="7" borderId="0" xfId="43" applyNumberFormat="1" applyFont="1" applyFill="1" applyBorder="1" applyAlignment="1">
      <alignment vertical="center" wrapText="1"/>
    </xf>
    <xf numFmtId="0" fontId="75" fillId="0" borderId="0" xfId="41" applyNumberFormat="1" applyFont="1">
      <alignment vertical="top"/>
    </xf>
    <xf numFmtId="49" fontId="75" fillId="0" borderId="0" xfId="41" applyNumberFormat="1" applyFont="1">
      <alignment vertical="top"/>
    </xf>
    <xf numFmtId="0" fontId="30"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0" fillId="10" borderId="5" xfId="54" applyFont="1" applyFill="1" applyBorder="1" applyAlignment="1" applyProtection="1">
      <alignment horizontal="center" vertical="center" wrapText="1"/>
    </xf>
    <xf numFmtId="49" fontId="7"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7" fillId="0" borderId="5" xfId="0" applyNumberFormat="1" applyFont="1" applyBorder="1" applyAlignment="1" applyProtection="1">
      <alignment horizontal="right" vertical="center"/>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49" fontId="57" fillId="0" borderId="0" xfId="53" applyNumberFormat="1" applyFont="1" applyFill="1" applyBorder="1" applyAlignment="1" applyProtection="1">
      <alignment vertical="center" wrapText="1"/>
    </xf>
    <xf numFmtId="0" fontId="57" fillId="0" borderId="0" xfId="47" applyNumberFormat="1" applyFont="1" applyFill="1" applyBorder="1" applyAlignment="1" applyProtection="1">
      <alignment vertical="center" wrapText="1"/>
    </xf>
    <xf numFmtId="49" fontId="104" fillId="0" borderId="0" xfId="53" applyNumberFormat="1" applyFont="1" applyFill="1" applyBorder="1" applyAlignment="1" applyProtection="1">
      <alignment vertical="center" wrapText="1"/>
    </xf>
    <xf numFmtId="0" fontId="57" fillId="0" borderId="0" xfId="47" applyFont="1" applyFill="1" applyBorder="1" applyAlignment="1" applyProtection="1">
      <alignment horizontal="right" vertical="center" wrapText="1"/>
    </xf>
    <xf numFmtId="0" fontId="103" fillId="0" borderId="0" xfId="0" applyNumberFormat="1" applyFont="1" applyBorder="1" applyAlignment="1">
      <alignment vertical="center"/>
    </xf>
    <xf numFmtId="49" fontId="0" fillId="0" borderId="0" xfId="0" applyBorder="1">
      <alignment vertical="top"/>
    </xf>
    <xf numFmtId="0" fontId="75" fillId="0" borderId="0" xfId="0" applyNumberFormat="1" applyFont="1" applyAlignment="1">
      <alignment vertical="center"/>
    </xf>
    <xf numFmtId="49" fontId="7" fillId="11" borderId="5" xfId="53" applyNumberFormat="1"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19" fillId="0" borderId="0" xfId="54" applyFont="1" applyFill="1" applyBorder="1" applyAlignment="1" applyProtection="1">
      <alignment vertical="center" wrapText="1"/>
    </xf>
    <xf numFmtId="0" fontId="7" fillId="0" borderId="0" xfId="47" applyFont="1" applyFill="1" applyBorder="1" applyAlignment="1" applyProtection="1">
      <alignment horizontal="left" vertical="center" wrapText="1"/>
    </xf>
    <xf numFmtId="0" fontId="30" fillId="7" borderId="0"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74" fillId="7" borderId="0" xfId="54" applyFont="1" applyFill="1" applyBorder="1" applyAlignment="1" applyProtection="1">
      <alignment vertical="center" wrapText="1"/>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7" fillId="0" borderId="5" xfId="30" applyNumberFormat="1" applyFont="1" applyFill="1" applyBorder="1" applyAlignment="1" applyProtection="1">
      <alignment vertical="center" wrapText="1"/>
    </xf>
    <xf numFmtId="0" fontId="75" fillId="7" borderId="0" xfId="33" applyNumberFormat="1" applyFont="1" applyFill="1" applyBorder="1" applyAlignment="1" applyProtection="1">
      <alignment horizontal="center" vertical="center" wrapText="1"/>
    </xf>
    <xf numFmtId="49" fontId="75" fillId="7" borderId="0" xfId="33" applyNumberFormat="1" applyFont="1" applyFill="1" applyBorder="1" applyAlignment="1" applyProtection="1">
      <alignment horizontal="center" vertical="center" wrapText="1"/>
    </xf>
    <xf numFmtId="0" fontId="19" fillId="0" borderId="0" xfId="55" applyFont="1" applyBorder="1" applyAlignment="1">
      <alignment horizontal="center" vertical="center" wrapText="1"/>
    </xf>
    <xf numFmtId="0" fontId="7"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5" fillId="0" borderId="0" xfId="54" applyFont="1" applyFill="1" applyAlignment="1" applyProtection="1">
      <alignment vertical="center" wrapText="1"/>
    </xf>
    <xf numFmtId="49" fontId="75" fillId="0" borderId="0" xfId="0" applyFont="1">
      <alignment vertical="top"/>
    </xf>
    <xf numFmtId="0" fontId="7" fillId="7" borderId="17" xfId="54" applyFont="1" applyFill="1" applyBorder="1" applyAlignment="1" applyProtection="1">
      <alignment vertical="center" wrapText="1"/>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 fillId="0" borderId="5" xfId="54" applyFont="1" applyFill="1" applyBorder="1" applyAlignment="1" applyProtection="1">
      <alignment horizontal="left" vertical="center" wrapText="1"/>
    </xf>
    <xf numFmtId="0" fontId="7" fillId="7" borderId="5" xfId="54" applyFont="1" applyFill="1" applyBorder="1" applyAlignment="1" applyProtection="1">
      <alignment horizontal="left" vertical="center" wrapText="1"/>
    </xf>
    <xf numFmtId="49" fontId="75" fillId="7" borderId="15" xfId="33" applyNumberFormat="1" applyFont="1" applyFill="1" applyBorder="1" applyAlignment="1" applyProtection="1">
      <alignment horizontal="center" vertical="center" wrapText="1"/>
    </xf>
    <xf numFmtId="49" fontId="73" fillId="0" borderId="0" xfId="54" applyNumberFormat="1" applyFont="1" applyFill="1" applyAlignment="1" applyProtection="1">
      <alignment vertical="center" wrapText="1"/>
    </xf>
    <xf numFmtId="0" fontId="73" fillId="0" borderId="0" xfId="0" applyNumberFormat="1" applyFont="1" applyFill="1" applyBorder="1" applyAlignment="1">
      <alignment vertical="center"/>
    </xf>
    <xf numFmtId="49" fontId="38" fillId="0" borderId="5" xfId="53" applyNumberFormat="1" applyFont="1" applyFill="1" applyBorder="1" applyAlignment="1" applyProtection="1">
      <alignment vertical="center" wrapText="1"/>
    </xf>
    <xf numFmtId="0" fontId="7"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7"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5" fillId="0" borderId="0" xfId="54" applyNumberFormat="1" applyFont="1" applyFill="1" applyAlignment="1" applyProtection="1">
      <alignment vertical="center"/>
    </xf>
    <xf numFmtId="0" fontId="105" fillId="0" borderId="0" xfId="0" applyNumberFormat="1" applyFont="1" applyFill="1" applyBorder="1" applyAlignment="1">
      <alignment vertical="center"/>
    </xf>
    <xf numFmtId="0" fontId="7" fillId="7" borderId="26" xfId="54" applyFont="1" applyFill="1" applyBorder="1" applyAlignment="1" applyProtection="1">
      <alignment vertical="center" wrapText="1"/>
    </xf>
    <xf numFmtId="0" fontId="7" fillId="7" borderId="28"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center" vertical="center" wrapText="1"/>
    </xf>
    <xf numFmtId="0" fontId="41" fillId="13" borderId="15" xfId="0" applyNumberFormat="1" applyFont="1" applyFill="1" applyBorder="1" applyAlignment="1" applyProtection="1">
      <alignment horizontal="left" vertical="center"/>
    </xf>
    <xf numFmtId="49" fontId="7" fillId="0" borderId="5" xfId="53" applyNumberFormat="1" applyFont="1" applyFill="1" applyBorder="1" applyAlignment="1" applyProtection="1">
      <alignment horizontal="center" vertical="center" wrapText="1"/>
    </xf>
    <xf numFmtId="0" fontId="38" fillId="0" borderId="5" xfId="51" applyFont="1" applyFill="1" applyBorder="1" applyAlignment="1" applyProtection="1">
      <alignment vertical="center" wrapText="1"/>
    </xf>
    <xf numFmtId="49" fontId="7" fillId="0" borderId="5" xfId="0" applyNumberFormat="1" applyFont="1" applyBorder="1" applyProtection="1">
      <alignment vertical="top"/>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indent="4"/>
    </xf>
    <xf numFmtId="0" fontId="7" fillId="7" borderId="5" xfId="54" applyNumberFormat="1" applyFont="1" applyFill="1" applyBorder="1" applyAlignment="1" applyProtection="1">
      <alignment horizontal="left" vertical="center" wrapText="1" indent="5"/>
    </xf>
    <xf numFmtId="49" fontId="41" fillId="13" borderId="15" xfId="0" applyFont="1" applyFill="1" applyBorder="1" applyAlignment="1" applyProtection="1">
      <alignment horizontal="left" vertical="center" indent="5"/>
    </xf>
    <xf numFmtId="49" fontId="41" fillId="13" borderId="15" xfId="0" applyFont="1" applyFill="1" applyBorder="1" applyAlignment="1" applyProtection="1">
      <alignment horizontal="left" vertical="center" indent="6"/>
    </xf>
    <xf numFmtId="49" fontId="41" fillId="13" borderId="15" xfId="0" applyFont="1" applyFill="1" applyBorder="1" applyAlignment="1" applyProtection="1">
      <alignment horizontal="left" vertical="center" indent="1"/>
    </xf>
    <xf numFmtId="0" fontId="7" fillId="0" borderId="5" xfId="54"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0" fontId="7" fillId="0" borderId="0" xfId="47" applyFont="1" applyFill="1" applyBorder="1" applyAlignment="1" applyProtection="1">
      <alignment horizontal="right" vertical="center" wrapText="1"/>
    </xf>
    <xf numFmtId="0" fontId="19" fillId="0" borderId="0" xfId="32" applyFont="1" applyFill="1" applyBorder="1" applyAlignment="1" applyProtection="1">
      <alignment vertical="center" wrapText="1"/>
    </xf>
    <xf numFmtId="0" fontId="74"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9" fontId="41" fillId="13" borderId="17" xfId="0" applyFont="1" applyFill="1" applyBorder="1" applyAlignment="1" applyProtection="1">
      <alignment horizontal="left" vertical="center" indent="2"/>
    </xf>
    <xf numFmtId="0" fontId="7" fillId="7" borderId="5" xfId="54" applyFont="1" applyFill="1" applyBorder="1" applyAlignment="1" applyProtection="1">
      <alignment vertical="center" wrapText="1"/>
    </xf>
    <xf numFmtId="0" fontId="19" fillId="0" borderId="0" xfId="55" applyFont="1" applyBorder="1" applyAlignment="1">
      <alignment horizontal="center" vertical="center" wrapText="1"/>
    </xf>
    <xf numFmtId="0" fontId="7" fillId="0" borderId="5" xfId="53" applyNumberFormat="1" applyFont="1" applyFill="1" applyBorder="1" applyAlignment="1" applyProtection="1">
      <alignment vertical="center" wrapText="1"/>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49" fontId="7" fillId="0" borderId="5" xfId="3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49" fontId="7" fillId="0" borderId="0" xfId="54" applyNumberFormat="1" applyFont="1" applyFill="1" applyBorder="1" applyAlignment="1" applyProtection="1">
      <alignment vertical="center" wrapText="1"/>
    </xf>
    <xf numFmtId="49" fontId="75" fillId="0" borderId="0" xfId="0" applyNumberFormat="1" applyFont="1" applyFill="1" applyAlignment="1" applyProtection="1">
      <alignment vertical="center"/>
    </xf>
    <xf numFmtId="49" fontId="75"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8" fillId="0" borderId="0" xfId="47"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9" fontId="41" fillId="13" borderId="13" xfId="0" applyFont="1" applyFill="1" applyBorder="1" applyAlignment="1" applyProtection="1">
      <alignment horizontal="left" vertical="center" indent="1"/>
    </xf>
    <xf numFmtId="4" fontId="76" fillId="13" borderId="14" xfId="0" applyNumberFormat="1" applyFont="1" applyFill="1" applyBorder="1" applyAlignment="1" applyProtection="1">
      <alignment horizontal="right"/>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7" fillId="0" borderId="5" xfId="54" applyNumberFormat="1" applyFont="1" applyFill="1" applyBorder="1" applyAlignment="1" applyProtection="1">
      <alignment vertical="top" wrapText="1"/>
    </xf>
    <xf numFmtId="0" fontId="7" fillId="0" borderId="5" xfId="54"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30" fillId="7" borderId="15" xfId="33" applyNumberFormat="1" applyFont="1" applyFill="1" applyBorder="1" applyAlignment="1" applyProtection="1">
      <alignment horizontal="center" vertical="center" wrapText="1"/>
    </xf>
    <xf numFmtId="0" fontId="30" fillId="7" borderId="15" xfId="33" applyNumberFormat="1" applyFont="1" applyFill="1" applyBorder="1" applyAlignment="1" applyProtection="1">
      <alignment horizontal="center" vertical="center" wrapText="1"/>
    </xf>
    <xf numFmtId="0" fontId="75" fillId="7" borderId="15" xfId="33" applyNumberFormat="1" applyFont="1" applyFill="1" applyBorder="1" applyAlignment="1" applyProtection="1">
      <alignment horizontal="center" vertical="center" wrapText="1"/>
    </xf>
    <xf numFmtId="0" fontId="67" fillId="0" borderId="0" xfId="54" applyFont="1" applyFill="1" applyAlignment="1" applyProtection="1">
      <alignment vertical="center" wrapText="1"/>
    </xf>
    <xf numFmtId="0" fontId="7" fillId="0" borderId="5" xfId="47" applyFont="1" applyFill="1" applyBorder="1" applyAlignment="1" applyProtection="1">
      <alignment vertical="center" wrapText="1"/>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0" fontId="103" fillId="0" borderId="0" xfId="0" applyNumberFormat="1" applyFont="1" applyBorder="1" applyAlignment="1">
      <alignment vertical="center"/>
    </xf>
    <xf numFmtId="0" fontId="7" fillId="0" borderId="5" xfId="54" applyNumberFormat="1" applyFont="1" applyFill="1" applyBorder="1" applyAlignment="1" applyProtection="1">
      <alignment horizontal="left" vertical="center" wrapText="1" indent="6"/>
    </xf>
    <xf numFmtId="49" fontId="30" fillId="7" borderId="23" xfId="33" applyNumberFormat="1" applyFont="1" applyFill="1" applyBorder="1" applyAlignment="1" applyProtection="1">
      <alignment horizontal="center" vertical="center" wrapText="1"/>
    </xf>
    <xf numFmtId="0" fontId="30" fillId="7" borderId="23" xfId="33" applyNumberFormat="1" applyFont="1" applyFill="1" applyBorder="1" applyAlignment="1" applyProtection="1">
      <alignment horizontal="center" vertical="center" wrapText="1"/>
    </xf>
    <xf numFmtId="0" fontId="75" fillId="7" borderId="23" xfId="33" applyNumberFormat="1" applyFont="1" applyFill="1" applyBorder="1" applyAlignment="1" applyProtection="1">
      <alignment horizontal="center" vertical="center" wrapText="1"/>
    </xf>
    <xf numFmtId="49" fontId="7" fillId="11" borderId="5" xfId="53" applyNumberFormat="1" applyFont="1" applyFill="1" applyBorder="1" applyAlignment="1" applyProtection="1">
      <alignment horizontal="center" vertical="center" wrapText="1"/>
    </xf>
    <xf numFmtId="0" fontId="75" fillId="7" borderId="0" xfId="33" applyNumberFormat="1"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7" fillId="12" borderId="23" xfId="45" applyFont="1" applyFill="1" applyBorder="1" applyAlignment="1" applyProtection="1">
      <alignment horizontal="center" vertical="center" wrapText="1"/>
    </xf>
    <xf numFmtId="0" fontId="7" fillId="0" borderId="13" xfId="53" applyFont="1" applyBorder="1" applyAlignment="1" applyProtection="1">
      <alignment horizontal="left" vertical="center"/>
    </xf>
    <xf numFmtId="49" fontId="7" fillId="0" borderId="13" xfId="0" applyNumberFormat="1" applyFont="1" applyBorder="1" applyProtection="1">
      <alignment vertical="top"/>
    </xf>
    <xf numFmtId="49" fontId="38" fillId="0" borderId="13" xfId="0" applyNumberFormat="1" applyFont="1" applyBorder="1" applyProtection="1">
      <alignment vertical="top"/>
    </xf>
    <xf numFmtId="0" fontId="38" fillId="0" borderId="13" xfId="53" applyFont="1" applyBorder="1" applyAlignment="1" applyProtection="1">
      <alignment horizontal="left" vertical="center"/>
    </xf>
    <xf numFmtId="49" fontId="7" fillId="0" borderId="45" xfId="0" applyNumberFormat="1" applyFont="1" applyBorder="1" applyAlignment="1" applyProtection="1">
      <alignment vertical="center" wrapText="1"/>
    </xf>
    <xf numFmtId="0" fontId="7" fillId="0" borderId="16" xfId="54" applyFont="1" applyFill="1" applyBorder="1" applyAlignment="1" applyProtection="1">
      <alignment vertical="center" wrapText="1"/>
    </xf>
    <xf numFmtId="0" fontId="7" fillId="0" borderId="28" xfId="54" applyFont="1" applyFill="1" applyBorder="1" applyAlignment="1" applyProtection="1">
      <alignment vertical="center" wrapText="1"/>
    </xf>
    <xf numFmtId="0" fontId="7" fillId="0" borderId="26" xfId="54" applyFont="1" applyFill="1" applyBorder="1" applyAlignment="1" applyProtection="1">
      <alignment vertical="center" wrapText="1"/>
    </xf>
    <xf numFmtId="0" fontId="19" fillId="0" borderId="0" xfId="55" applyFont="1" applyFill="1" applyBorder="1" applyAlignment="1">
      <alignment vertical="center" wrapText="1"/>
    </xf>
    <xf numFmtId="49" fontId="38" fillId="13" borderId="14" xfId="53" applyNumberFormat="1" applyFont="1" applyFill="1" applyBorder="1" applyAlignment="1" applyProtection="1">
      <alignment horizontal="center" vertical="center" wrapText="1"/>
    </xf>
    <xf numFmtId="0" fontId="104" fillId="0" borderId="0" xfId="47" applyFont="1" applyFill="1" applyBorder="1" applyAlignment="1" applyProtection="1">
      <alignment horizontal="left" vertical="center" wrapText="1"/>
    </xf>
    <xf numFmtId="49" fontId="75" fillId="7" borderId="23" xfId="33" applyNumberFormat="1" applyFont="1" applyFill="1" applyBorder="1" applyAlignment="1" applyProtection="1">
      <alignment horizontal="center" vertical="center" wrapText="1"/>
    </xf>
    <xf numFmtId="49" fontId="7"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30" fillId="7" borderId="0" xfId="33" applyNumberFormat="1" applyFont="1" applyFill="1" applyBorder="1" applyAlignment="1" applyProtection="1">
      <alignment vertical="center" wrapText="1"/>
    </xf>
    <xf numFmtId="0" fontId="30" fillId="7" borderId="0" xfId="33" applyNumberFormat="1" applyFont="1" applyFill="1" applyBorder="1" applyAlignment="1" applyProtection="1">
      <alignment horizontal="left" vertical="center" wrapText="1" indent="2"/>
    </xf>
    <xf numFmtId="49" fontId="41" fillId="0" borderId="0" xfId="0" applyFont="1" applyFill="1" applyBorder="1" applyAlignment="1" applyProtection="1">
      <alignment horizontal="left" vertical="center"/>
    </xf>
    <xf numFmtId="49" fontId="41" fillId="0" borderId="0" xfId="0" applyFont="1" applyFill="1" applyBorder="1" applyAlignment="1" applyProtection="1">
      <alignment horizontal="left" vertical="center" indent="2"/>
    </xf>
    <xf numFmtId="49" fontId="29"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8" fillId="0" borderId="0" xfId="53" applyNumberFormat="1" applyFont="1" applyFill="1" applyBorder="1" applyAlignment="1" applyProtection="1">
      <alignment horizontal="center" vertical="center" wrapText="1"/>
    </xf>
    <xf numFmtId="49" fontId="12" fillId="0" borderId="0" xfId="0" applyFont="1" applyFill="1" applyProtection="1">
      <alignment vertical="top"/>
    </xf>
    <xf numFmtId="49" fontId="33" fillId="0" borderId="0" xfId="0" applyFont="1" applyFill="1" applyBorder="1" applyProtection="1">
      <alignment vertical="top"/>
    </xf>
    <xf numFmtId="4" fontId="7" fillId="9" borderId="5" xfId="30" applyNumberFormat="1" applyFont="1" applyFill="1" applyBorder="1" applyAlignment="1" applyProtection="1">
      <alignment horizontal="right" vertical="center" wrapText="1"/>
      <protection locked="0"/>
    </xf>
    <xf numFmtId="49" fontId="0" fillId="0" borderId="0" xfId="0">
      <alignment vertical="top"/>
    </xf>
    <xf numFmtId="0" fontId="7" fillId="0" borderId="0" xfId="54" applyFont="1" applyFill="1" applyAlignment="1" applyProtection="1">
      <alignment vertical="center" wrapText="1"/>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49" fontId="7" fillId="0" borderId="5" xfId="53" applyNumberFormat="1"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41" fillId="13" borderId="15" xfId="0" applyFont="1" applyFill="1" applyBorder="1" applyAlignment="1" applyProtection="1">
      <alignment horizontal="left" vertical="center" inden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 fontId="7" fillId="0" borderId="5" xfId="30" applyNumberFormat="1"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indent="7"/>
    </xf>
    <xf numFmtId="0" fontId="7" fillId="0" borderId="5" xfId="54" applyNumberFormat="1" applyFont="1" applyFill="1" applyBorder="1" applyAlignment="1" applyProtection="1">
      <alignment horizontal="left" vertical="center" wrapText="1"/>
    </xf>
    <xf numFmtId="0" fontId="7" fillId="7" borderId="5" xfId="54" applyFont="1" applyFill="1" applyBorder="1" applyAlignment="1" applyProtection="1">
      <alignment vertical="center" wrapText="1"/>
    </xf>
    <xf numFmtId="0" fontId="7" fillId="0" borderId="5" xfId="53" applyNumberFormat="1" applyFont="1" applyFill="1" applyBorder="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4" applyFont="1" applyFill="1" applyAlignment="1" applyProtection="1">
      <alignment vertical="center"/>
    </xf>
    <xf numFmtId="49" fontId="75" fillId="0" borderId="0" xfId="0" applyFont="1" applyAlignment="1">
      <alignment vertical="top"/>
    </xf>
    <xf numFmtId="0" fontId="7" fillId="7"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8" fillId="0" borderId="5" xfId="53" applyNumberFormat="1" applyFont="1" applyFill="1" applyBorder="1" applyAlignment="1" applyProtection="1">
      <alignment vertical="center" wrapText="1"/>
    </xf>
    <xf numFmtId="49" fontId="0" fillId="0" borderId="0" xfId="0">
      <alignment vertical="top"/>
    </xf>
    <xf numFmtId="49" fontId="7" fillId="0" borderId="0" xfId="0" applyFont="1">
      <alignment vertical="top"/>
    </xf>
    <xf numFmtId="49" fontId="0" fillId="0" borderId="0" xfId="0">
      <alignment vertical="top"/>
    </xf>
    <xf numFmtId="49" fontId="33" fillId="0" borderId="0" xfId="0" applyFont="1" applyBorder="1">
      <alignment vertical="top"/>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9" fontId="7"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7"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7"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7" fillId="0" borderId="5" xfId="51" applyFont="1" applyFill="1" applyBorder="1" applyAlignment="1" applyProtection="1">
      <alignment vertical="center" wrapText="1"/>
    </xf>
    <xf numFmtId="0" fontId="7" fillId="0" borderId="0" xfId="47"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 fillId="7" borderId="0" xfId="54" applyFont="1" applyFill="1" applyBorder="1" applyAlignment="1" applyProtection="1">
      <alignment vertical="center" wrapText="1"/>
    </xf>
    <xf numFmtId="0" fontId="9"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3" applyNumberFormat="1" applyFont="1" applyFill="1" applyBorder="1" applyAlignment="1" applyProtection="1">
      <alignment vertical="center" wrapText="1"/>
    </xf>
    <xf numFmtId="0" fontId="75"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49" fontId="7" fillId="11" borderId="5" xfId="53" applyNumberFormat="1"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30" fillId="7" borderId="23"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3" fillId="0" borderId="0" xfId="0" applyNumberFormat="1" applyFont="1" applyFill="1" applyBorder="1" applyAlignment="1" applyProtection="1">
      <alignment vertical="center"/>
    </xf>
    <xf numFmtId="49" fontId="57" fillId="0" borderId="0" xfId="54" applyNumberFormat="1" applyFont="1" applyFill="1" applyAlignment="1" applyProtection="1">
      <alignment vertical="center" wrapText="1"/>
    </xf>
    <xf numFmtId="0" fontId="106" fillId="7" borderId="0" xfId="54" applyFont="1" applyFill="1" applyBorder="1" applyAlignment="1" applyProtection="1">
      <alignment vertical="center" wrapText="1"/>
    </xf>
    <xf numFmtId="0" fontId="57" fillId="7" borderId="0" xfId="54"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7" fillId="0" borderId="0" xfId="54" applyFont="1" applyFill="1" applyAlignment="1" applyProtection="1">
      <alignment vertical="center" wrapText="1"/>
    </xf>
    <xf numFmtId="49" fontId="7" fillId="0"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3" applyFont="1" applyBorder="1" applyAlignment="1" applyProtection="1">
      <alignment horizontal="left" vertical="center"/>
    </xf>
    <xf numFmtId="0" fontId="7" fillId="0" borderId="0" xfId="54" applyFont="1" applyFill="1" applyBorder="1" applyAlignment="1" applyProtection="1">
      <alignment vertical="center" wrapText="1"/>
    </xf>
    <xf numFmtId="0" fontId="7" fillId="8" borderId="5" xfId="53" applyNumberFormat="1" applyFont="1" applyFill="1" applyBorder="1" applyAlignment="1" applyProtection="1">
      <alignment horizontal="left" vertical="center" wrapText="1"/>
    </xf>
    <xf numFmtId="0" fontId="67" fillId="0" borderId="0" xfId="54" applyFont="1" applyFill="1" applyAlignment="1" applyProtection="1">
      <alignment vertical="center" wrapText="1"/>
    </xf>
    <xf numFmtId="49" fontId="75" fillId="0" borderId="0" xfId="54" applyNumberFormat="1" applyFont="1" applyFill="1" applyAlignment="1" applyProtection="1">
      <alignment vertical="center" wrapText="1"/>
    </xf>
    <xf numFmtId="0" fontId="75" fillId="0" borderId="0" xfId="54" applyFont="1" applyFill="1" applyAlignment="1" applyProtection="1">
      <alignment vertical="center" wrapText="1"/>
    </xf>
    <xf numFmtId="0" fontId="33" fillId="0" borderId="0" xfId="54" applyFont="1" applyFill="1" applyAlignment="1" applyProtection="1">
      <alignment vertical="center" wrapText="1"/>
    </xf>
    <xf numFmtId="0" fontId="7" fillId="0" borderId="5" xfId="47" applyNumberFormat="1" applyFont="1" applyFill="1" applyBorder="1" applyAlignment="1" applyProtection="1">
      <alignment horizontal="center" vertical="center" wrapText="1"/>
    </xf>
    <xf numFmtId="49" fontId="81" fillId="7" borderId="0" xfId="33" applyNumberFormat="1" applyFont="1" applyFill="1" applyBorder="1" applyAlignment="1" applyProtection="1">
      <alignment horizontal="center" vertical="center" wrapText="1"/>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1"/>
    </xf>
    <xf numFmtId="0" fontId="7" fillId="0" borderId="5"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 fillId="0" borderId="5" xfId="47" applyFont="1" applyFill="1" applyBorder="1" applyAlignment="1" applyProtection="1">
      <alignment horizontal="left" vertical="center" wrapText="1" indent="4"/>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49" fontId="7" fillId="0" borderId="0" xfId="54" applyNumberFormat="1"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 fillId="10" borderId="5" xfId="35" applyNumberFormat="1" applyFont="1" applyFill="1" applyBorder="1" applyAlignment="1" applyProtection="1">
      <alignment horizontal="center" vertical="top" wrapText="1"/>
    </xf>
    <xf numFmtId="0" fontId="57" fillId="0" borderId="0" xfId="54" applyFont="1" applyFill="1" applyAlignment="1" applyProtection="1">
      <alignment vertical="center" wrapText="1"/>
    </xf>
    <xf numFmtId="0" fontId="75" fillId="0" borderId="0" xfId="54" applyFont="1" applyFill="1" applyAlignment="1" applyProtection="1">
      <alignment vertical="center"/>
    </xf>
    <xf numFmtId="0" fontId="7" fillId="0" borderId="5" xfId="47" applyFont="1" applyFill="1" applyBorder="1" applyAlignment="1" applyProtection="1">
      <alignment horizontal="left" vertical="center" wrapText="1" indent="2"/>
    </xf>
    <xf numFmtId="0" fontId="107" fillId="7" borderId="0" xfId="54" applyFont="1" applyFill="1" applyBorder="1" applyAlignment="1" applyProtection="1">
      <alignment horizontal="center" vertical="center" wrapText="1"/>
    </xf>
    <xf numFmtId="0" fontId="57" fillId="0" borderId="0" xfId="53" applyNumberFormat="1" applyFont="1" applyFill="1" applyBorder="1" applyAlignment="1" applyProtection="1">
      <alignment vertical="center" wrapText="1"/>
    </xf>
    <xf numFmtId="0" fontId="57" fillId="0" borderId="0" xfId="54" applyFont="1" applyFill="1" applyBorder="1" applyAlignment="1" applyProtection="1">
      <alignment vertical="center" wrapText="1"/>
    </xf>
    <xf numFmtId="49" fontId="41" fillId="13" borderId="17" xfId="0" applyFont="1" applyFill="1" applyBorder="1" applyAlignment="1" applyProtection="1">
      <alignment vertical="center" wrapText="1"/>
    </xf>
    <xf numFmtId="49" fontId="41" fillId="13" borderId="17" xfId="0" applyFont="1" applyFill="1" applyBorder="1" applyAlignment="1" applyProtection="1">
      <alignment vertical="center"/>
    </xf>
    <xf numFmtId="49" fontId="7" fillId="13" borderId="17" xfId="54" applyNumberFormat="1" applyFont="1" applyFill="1" applyBorder="1" applyAlignment="1" applyProtection="1">
      <alignment horizontal="left" vertical="center" wrapText="1" indent="4"/>
    </xf>
    <xf numFmtId="0" fontId="7" fillId="0" borderId="14" xfId="54" applyNumberFormat="1" applyFont="1" applyFill="1" applyBorder="1" applyAlignment="1" applyProtection="1">
      <alignment horizontal="left" vertical="center" wrapText="1" indent="4"/>
    </xf>
    <xf numFmtId="0" fontId="7"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7" fillId="0" borderId="46" xfId="53" applyNumberFormat="1" applyFont="1" applyFill="1" applyBorder="1" applyAlignment="1" applyProtection="1">
      <alignment horizontal="center"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34" fillId="0" borderId="20" xfId="54" applyFont="1" applyFill="1" applyBorder="1" applyAlignment="1" applyProtection="1">
      <alignment horizontal="center"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0" fontId="7" fillId="0" borderId="0" xfId="54" applyFont="1" applyFill="1" applyAlignment="1" applyProtection="1">
      <alignment vertical="center" wrapText="1"/>
    </xf>
    <xf numFmtId="49" fontId="33" fillId="0" borderId="0" xfId="0" applyFont="1" applyBorder="1">
      <alignment vertical="top"/>
    </xf>
    <xf numFmtId="0" fontId="34" fillId="0" borderId="0" xfId="54" applyFont="1" applyFill="1" applyAlignment="1" applyProtection="1">
      <alignment horizontal="center" vertical="center" wrapText="1"/>
    </xf>
    <xf numFmtId="49" fontId="7" fillId="0" borderId="0" xfId="0" applyFont="1" applyBorder="1">
      <alignment vertical="top"/>
    </xf>
    <xf numFmtId="49" fontId="7" fillId="0" borderId="0" xfId="0" applyFont="1" applyBorder="1" applyAlignment="1">
      <alignment vertical="top"/>
    </xf>
    <xf numFmtId="0" fontId="75" fillId="0" borderId="0" xfId="54" applyFont="1" applyFill="1" applyBorder="1" applyAlignment="1" applyProtection="1">
      <alignment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4" fillId="0" borderId="0" xfId="54" applyFont="1" applyFill="1" applyAlignment="1" applyProtection="1">
      <alignment horizontal="center" vertical="center" wrapText="1"/>
    </xf>
    <xf numFmtId="49" fontId="7" fillId="0" borderId="0" xfId="0" applyNumberFormat="1" applyFont="1" applyAlignment="1">
      <alignment vertical="center"/>
    </xf>
    <xf numFmtId="49" fontId="7" fillId="0" borderId="0" xfId="0" applyFont="1">
      <alignment vertical="top"/>
    </xf>
    <xf numFmtId="49" fontId="7" fillId="0" borderId="0" xfId="0" applyFont="1" applyBorder="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Border="1" applyAlignment="1">
      <alignment vertical="center"/>
    </xf>
    <xf numFmtId="0" fontId="34" fillId="7" borderId="0" xfId="54" applyFont="1" applyFill="1" applyBorder="1" applyAlignment="1" applyProtection="1">
      <alignment vertical="center" wrapText="1"/>
    </xf>
    <xf numFmtId="0" fontId="12" fillId="0" borderId="0" xfId="54" applyFont="1" applyFill="1" applyBorder="1" applyAlignment="1" applyProtection="1">
      <alignment horizontal="center" vertical="center" wrapText="1"/>
    </xf>
    <xf numFmtId="0" fontId="12" fillId="0" borderId="0"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0" fontId="12" fillId="0" borderId="0" xfId="54" applyFont="1" applyFill="1" applyAlignment="1" applyProtection="1">
      <alignment horizontal="center" vertical="center" wrapText="1"/>
    </xf>
    <xf numFmtId="0" fontId="7" fillId="0" borderId="0" xfId="54" applyFont="1" applyFill="1" applyBorder="1" applyAlignment="1" applyProtection="1">
      <alignment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7" fillId="0" borderId="0" xfId="0" applyNumberFormat="1" applyFont="1" applyAlignment="1">
      <alignment vertical="center"/>
    </xf>
    <xf numFmtId="49" fontId="7" fillId="0" borderId="0" xfId="0" applyFont="1">
      <alignment vertical="top"/>
    </xf>
    <xf numFmtId="49" fontId="7" fillId="13" borderId="18" xfId="53" applyNumberFormat="1" applyFont="1" applyFill="1" applyBorder="1" applyAlignment="1" applyProtection="1">
      <alignment horizontal="center"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5" fillId="0" borderId="0" xfId="54" applyFont="1" applyFill="1" applyAlignment="1" applyProtection="1">
      <alignment vertical="center" wrapText="1"/>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54"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Alignment="1">
      <alignment vertical="center"/>
    </xf>
    <xf numFmtId="0" fontId="75" fillId="0" borderId="0" xfId="54" applyFont="1" applyFill="1" applyAlignment="1" applyProtection="1">
      <alignment horizontal="center" vertical="center" wrapText="1"/>
    </xf>
    <xf numFmtId="0" fontId="7" fillId="0" borderId="0" xfId="54" applyFont="1" applyFill="1" applyAlignment="1" applyProtection="1">
      <alignment vertical="top" wrapText="1"/>
    </xf>
    <xf numFmtId="0" fontId="7" fillId="0" borderId="16" xfId="54" applyNumberFormat="1" applyFont="1" applyFill="1" applyBorder="1" applyAlignment="1" applyProtection="1">
      <alignment vertical="center" wrapText="1"/>
    </xf>
    <xf numFmtId="0" fontId="7"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5" fillId="0" borderId="0" xfId="54"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1" applyFont="1" applyFill="1" applyBorder="1" applyAlignment="1" applyProtection="1">
      <alignment vertical="top" wrapText="1"/>
    </xf>
    <xf numFmtId="0" fontId="0" fillId="0" borderId="16" xfId="0" applyNumberFormat="1" applyBorder="1" applyAlignment="1">
      <alignment vertical="top" wrapText="1"/>
    </xf>
    <xf numFmtId="0" fontId="7"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7" fillId="0" borderId="5" xfId="0" applyNumberFormat="1" applyFont="1" applyBorder="1" applyAlignment="1" applyProtection="1">
      <alignment horizontal="right" vertical="top"/>
    </xf>
    <xf numFmtId="49" fontId="7" fillId="0" borderId="16" xfId="0" applyNumberFormat="1" applyFont="1" applyBorder="1" applyAlignment="1" applyProtection="1">
      <alignment horizontal="right" vertical="top"/>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49" fontId="7" fillId="0" borderId="0" xfId="0" applyFont="1">
      <alignment vertical="top"/>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0" fontId="7" fillId="9" borderId="5" xfId="54" applyNumberFormat="1" applyFont="1" applyFill="1" applyBorder="1" applyAlignment="1" applyProtection="1">
      <alignment horizontal="left" vertical="center" wrapText="1" indent="6"/>
      <protection locked="0"/>
    </xf>
    <xf numFmtId="49" fontId="7" fillId="0" borderId="0" xfId="0" applyFont="1">
      <alignment vertical="top"/>
    </xf>
    <xf numFmtId="49" fontId="7" fillId="9" borderId="5" xfId="54" applyNumberFormat="1" applyFont="1" applyFill="1" applyBorder="1" applyAlignment="1" applyProtection="1">
      <alignment horizontal="left" vertical="center" wrapText="1" indent="7"/>
      <protection locked="0"/>
    </xf>
    <xf numFmtId="49" fontId="7" fillId="9" borderId="5" xfId="54" applyNumberFormat="1" applyFont="1" applyFill="1" applyBorder="1" applyAlignment="1" applyProtection="1">
      <alignment horizontal="left" vertical="center" wrapText="1" indent="4"/>
      <protection locked="0"/>
    </xf>
    <xf numFmtId="49" fontId="7" fillId="9" borderId="5" xfId="49" applyNumberFormat="1" applyFont="1" applyFill="1" applyBorder="1" applyAlignment="1" applyProtection="1">
      <alignment horizontal="left" vertical="center" wrapText="1"/>
      <protection locked="0"/>
    </xf>
    <xf numFmtId="49" fontId="7"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2" fillId="7" borderId="0" xfId="54" applyFont="1" applyFill="1" applyBorder="1" applyAlignment="1" applyProtection="1">
      <alignment vertical="top" wrapText="1"/>
    </xf>
    <xf numFmtId="49" fontId="75" fillId="0" borderId="0" xfId="0" applyFont="1">
      <alignment vertical="top"/>
    </xf>
    <xf numFmtId="165" fontId="7" fillId="9" borderId="5" xfId="30" applyNumberFormat="1" applyFont="1" applyFill="1" applyBorder="1" applyAlignment="1" applyProtection="1">
      <alignment horizontal="right" vertical="center" wrapText="1"/>
      <protection locked="0"/>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75" fillId="0" borderId="0" xfId="0" applyFont="1" applyBorder="1">
      <alignment vertical="top"/>
    </xf>
    <xf numFmtId="49" fontId="75" fillId="0" borderId="0" xfId="0" applyNumberFormat="1" applyFont="1" applyBorder="1" applyAlignment="1">
      <alignment vertical="center"/>
    </xf>
    <xf numFmtId="49" fontId="75" fillId="0" borderId="0" xfId="0" applyNumberFormat="1" applyFont="1" applyAlignment="1">
      <alignment vertical="center"/>
    </xf>
    <xf numFmtId="49" fontId="7" fillId="9" borderId="5" xfId="53" applyNumberFormat="1" applyFont="1" applyFill="1" applyBorder="1" applyAlignment="1" applyProtection="1">
      <alignment horizontal="left" vertical="center" wrapText="1"/>
      <protection locked="0"/>
    </xf>
    <xf numFmtId="49" fontId="7" fillId="0" borderId="5" xfId="53" applyNumberFormat="1"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0" fontId="41" fillId="0" borderId="5" xfId="0" applyNumberFormat="1" applyFont="1" applyFill="1" applyBorder="1" applyAlignment="1" applyProtection="1">
      <alignment horizontal="left" vertical="center"/>
    </xf>
    <xf numFmtId="49" fontId="70"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7" fillId="9" borderId="5" xfId="54" applyNumberFormat="1" applyFont="1" applyFill="1" applyBorder="1" applyAlignment="1" applyProtection="1">
      <alignment horizontal="left" vertical="center" wrapText="1"/>
      <protection locked="0"/>
    </xf>
    <xf numFmtId="165" fontId="7" fillId="0" borderId="5" xfId="30" applyNumberFormat="1" applyFont="1" applyFill="1" applyBorder="1" applyAlignment="1" applyProtection="1">
      <alignment horizontal="right" vertical="center" wrapText="1"/>
    </xf>
    <xf numFmtId="165" fontId="7" fillId="0" borderId="5" xfId="30" applyNumberFormat="1" applyFont="1" applyFill="1" applyBorder="1" applyAlignment="1" applyProtection="1">
      <alignment vertical="center" wrapText="1"/>
    </xf>
    <xf numFmtId="4" fontId="7" fillId="0" borderId="5" xfId="54" applyNumberFormat="1" applyFont="1" applyFill="1" applyBorder="1" applyAlignment="1" applyProtection="1">
      <alignment horizontal="left" vertical="center" wrapText="1"/>
    </xf>
    <xf numFmtId="0" fontId="0" fillId="0" borderId="0" xfId="0" applyNumberFormat="1">
      <alignment vertical="top"/>
    </xf>
    <xf numFmtId="0" fontId="75" fillId="0" borderId="0" xfId="54" applyFont="1" applyFill="1" applyAlignment="1" applyProtection="1">
      <alignment vertical="top" wrapText="1"/>
    </xf>
    <xf numFmtId="49" fontId="57" fillId="0" borderId="0" xfId="52" applyNumberFormat="1" applyFont="1" applyFill="1" applyBorder="1" applyAlignment="1" applyProtection="1">
      <alignment horizontal="left" vertical="center" wrapText="1" indent="1"/>
    </xf>
    <xf numFmtId="0" fontId="103"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0" fontId="7"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7" fillId="0" borderId="5" xfId="51"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49" fontId="7" fillId="0" borderId="0" xfId="0" applyNumberFormat="1" applyFont="1">
      <alignment vertical="top"/>
    </xf>
    <xf numFmtId="0" fontId="7"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49" fontId="7" fillId="0" borderId="5" xfId="0" applyNumberFormat="1" applyFont="1" applyBorder="1" applyProtection="1">
      <alignment vertical="top"/>
    </xf>
    <xf numFmtId="0" fontId="7" fillId="9" borderId="5" xfId="54" applyNumberFormat="1" applyFont="1" applyFill="1" applyBorder="1" applyAlignment="1" applyProtection="1">
      <alignment horizontal="left" vertical="center" wrapText="1" indent="6"/>
      <protection locked="0"/>
    </xf>
    <xf numFmtId="49" fontId="41" fillId="13" borderId="15" xfId="0" applyFont="1" applyFill="1" applyBorder="1" applyAlignment="1" applyProtection="1">
      <alignment horizontal="left" vertical="center" indent="1"/>
    </xf>
    <xf numFmtId="0" fontId="7" fillId="0" borderId="5" xfId="54" applyFont="1" applyFill="1" applyBorder="1" applyAlignment="1" applyProtection="1">
      <alignment vertical="center" wrapText="1"/>
    </xf>
    <xf numFmtId="49" fontId="7" fillId="9" borderId="5" xfId="49" applyNumberFormat="1" applyFont="1" applyFill="1" applyBorder="1" applyAlignment="1" applyProtection="1">
      <alignment horizontal="left" vertical="center" wrapText="1"/>
      <protection locked="0"/>
    </xf>
    <xf numFmtId="49" fontId="7" fillId="0" borderId="0" xfId="35">
      <alignment vertical="top"/>
    </xf>
    <xf numFmtId="49" fontId="7" fillId="0" borderId="29" xfId="0" applyNumberFormat="1" applyFont="1" applyBorder="1" applyAlignment="1" applyProtection="1">
      <alignment vertical="top" wrapText="1"/>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5" fillId="0" borderId="0" xfId="54" applyFont="1" applyFill="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165" fontId="7" fillId="9" borderId="5" xfId="30" applyNumberFormat="1" applyFont="1" applyFill="1" applyBorder="1" applyAlignment="1" applyProtection="1">
      <alignment horizontal="right" vertical="center" wrapText="1"/>
      <protection locked="0"/>
    </xf>
    <xf numFmtId="49" fontId="7" fillId="0" borderId="0" xfId="54" applyNumberFormat="1" applyFont="1" applyFill="1" applyBorder="1" applyAlignment="1" applyProtection="1">
      <alignment vertical="center" wrapText="1"/>
    </xf>
    <xf numFmtId="49" fontId="7"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7" fillId="9" borderId="5" xfId="53" applyNumberFormat="1" applyFont="1" applyFill="1" applyBorder="1" applyAlignment="1" applyProtection="1">
      <alignment horizontal="left" vertical="center" wrapText="1"/>
      <protection locked="0"/>
    </xf>
    <xf numFmtId="49" fontId="70" fillId="9" borderId="5" xfId="30" applyNumberFormat="1" applyFill="1" applyBorder="1" applyAlignment="1" applyProtection="1">
      <alignment horizontal="left" vertical="center" wrapText="1"/>
      <protection locked="0"/>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19" fillId="0" borderId="0" xfId="55" applyFont="1" applyBorder="1" applyAlignment="1">
      <alignment vertical="center" wrapText="1"/>
    </xf>
    <xf numFmtId="0" fontId="0" fillId="0" borderId="5" xfId="0" applyNumberFormat="1" applyFill="1" applyBorder="1" applyAlignment="1" applyProtection="1">
      <alignment vertical="center"/>
    </xf>
    <xf numFmtId="0" fontId="7" fillId="0" borderId="5" xfId="47"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7" fillId="0" borderId="5" xfId="54" applyNumberFormat="1" applyFont="1" applyFill="1" applyBorder="1" applyAlignment="1" applyProtection="1">
      <alignment horizontal="left" vertical="top" wrapText="1"/>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0" fontId="67" fillId="0" borderId="0" xfId="54" applyFont="1" applyFill="1" applyAlignment="1" applyProtection="1">
      <alignment vertical="center" wrapText="1"/>
    </xf>
    <xf numFmtId="0" fontId="67" fillId="0" borderId="0" xfId="55" applyFont="1" applyBorder="1" applyAlignment="1">
      <alignment vertical="center" wrapText="1"/>
    </xf>
    <xf numFmtId="0" fontId="7" fillId="9" borderId="5" xfId="53" applyNumberFormat="1" applyFont="1" applyFill="1" applyBorder="1" applyAlignment="1" applyProtection="1">
      <alignment horizontal="left" vertical="center" wrapText="1"/>
      <protection locked="0"/>
    </xf>
    <xf numFmtId="0" fontId="57" fillId="0" borderId="0" xfId="47" applyFont="1" applyFill="1" applyBorder="1" applyAlignment="1" applyProtection="1">
      <alignment vertical="center" wrapText="1"/>
    </xf>
    <xf numFmtId="0" fontId="7" fillId="7" borderId="0" xfId="54" applyFont="1" applyFill="1" applyBorder="1" applyAlignment="1" applyProtection="1">
      <alignment horizontal="right" vertical="center" wrapText="1"/>
    </xf>
    <xf numFmtId="0" fontId="7" fillId="7" borderId="0" xfId="54" applyFont="1" applyFill="1" applyBorder="1" applyAlignment="1" applyProtection="1">
      <alignment horizontal="center" vertical="center" wrapText="1"/>
    </xf>
    <xf numFmtId="0" fontId="7" fillId="7" borderId="0" xfId="54" applyFont="1" applyFill="1" applyBorder="1" applyAlignment="1" applyProtection="1">
      <alignment horizontal="right" vertical="center"/>
    </xf>
    <xf numFmtId="49" fontId="75" fillId="0" borderId="0" xfId="35" applyFont="1" applyAlignment="1">
      <alignment vertical="top"/>
    </xf>
    <xf numFmtId="49" fontId="41" fillId="13" borderId="15" xfId="35" applyFont="1" applyFill="1" applyBorder="1" applyAlignment="1" applyProtection="1">
      <alignment horizontal="left" vertical="center" indent="3"/>
    </xf>
    <xf numFmtId="49" fontId="44" fillId="13" borderId="14" xfId="35" applyFont="1" applyFill="1" applyBorder="1" applyAlignment="1" applyProtection="1">
      <alignment horizontal="center" vertical="top"/>
    </xf>
    <xf numFmtId="0" fontId="54" fillId="0" borderId="0" xfId="54" applyFont="1" applyFill="1" applyAlignment="1" applyProtection="1">
      <alignment horizontal="right" vertical="top" wrapText="1"/>
    </xf>
    <xf numFmtId="49" fontId="41" fillId="13" borderId="15" xfId="35" applyFont="1" applyFill="1" applyBorder="1" applyAlignment="1" applyProtection="1">
      <alignment horizontal="left" vertical="center" indent="2"/>
    </xf>
    <xf numFmtId="0" fontId="7" fillId="0" borderId="0" xfId="54" applyFont="1" applyFill="1" applyAlignment="1" applyProtection="1">
      <alignment horizontal="left" vertical="center" wrapText="1" indent="1"/>
    </xf>
    <xf numFmtId="0" fontId="7"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49" fontId="41"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7" fillId="0" borderId="23" xfId="54" applyFont="1" applyFill="1" applyBorder="1" applyAlignment="1" applyProtection="1">
      <alignment vertical="center" wrapText="1"/>
    </xf>
    <xf numFmtId="0" fontId="104"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7"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7"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7"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3" fillId="7" borderId="0" xfId="52" applyFont="1" applyFill="1" applyBorder="1" applyAlignment="1" applyProtection="1">
      <alignment horizontal="right" vertical="center" wrapText="1" indent="1"/>
    </xf>
    <xf numFmtId="0" fontId="104"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3"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7"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7"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horizontal="left" vertical="top" wrapText="1"/>
    </xf>
    <xf numFmtId="0" fontId="7" fillId="8" borderId="5" xfId="53" applyNumberFormat="1" applyFont="1" applyFill="1" applyBorder="1" applyAlignment="1" applyProtection="1">
      <alignment horizontal="left" vertical="center" wrapText="1"/>
    </xf>
    <xf numFmtId="14" fontId="7" fillId="8" borderId="5" xfId="53" applyNumberFormat="1" applyFont="1" applyFill="1" applyBorder="1" applyAlignment="1" applyProtection="1">
      <alignment horizontal="left" vertical="center" wrapText="1" indent="1"/>
    </xf>
    <xf numFmtId="14" fontId="50" fillId="0" borderId="5" xfId="53" applyNumberFormat="1"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49" fontId="7" fillId="11" borderId="5" xfId="53" applyNumberFormat="1" applyFont="1" applyFill="1" applyBorder="1" applyAlignment="1" applyProtection="1">
      <alignment horizontal="center" vertical="center" wrapText="1"/>
    </xf>
    <xf numFmtId="0" fontId="30" fillId="7" borderId="23" xfId="33" applyNumberFormat="1" applyFont="1" applyFill="1" applyBorder="1" applyAlignment="1" applyProtection="1">
      <alignment horizontal="center" vertical="center" wrapText="1"/>
    </xf>
    <xf numFmtId="0" fontId="75" fillId="0" borderId="0"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7"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4" fillId="0" borderId="5" xfId="54" applyFont="1" applyFill="1" applyBorder="1" applyAlignment="1" applyProtection="1">
      <alignment horizontal="center" vertical="center" wrapText="1"/>
    </xf>
    <xf numFmtId="0" fontId="30" fillId="7" borderId="0" xfId="33" applyNumberFormat="1" applyFont="1" applyFill="1" applyBorder="1" applyAlignment="1" applyProtection="1">
      <alignment horizontal="center" vertical="center" wrapText="1"/>
    </xf>
    <xf numFmtId="0" fontId="34" fillId="0" borderId="20" xfId="54"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7" fillId="0" borderId="5" xfId="54" applyNumberFormat="1" applyFont="1" applyFill="1" applyBorder="1" applyAlignment="1" applyProtection="1">
      <alignment horizontal="left" vertical="center" wrapText="1"/>
    </xf>
    <xf numFmtId="22" fontId="7"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4" fillId="0" borderId="5" xfId="33" applyNumberFormat="1" applyFont="1" applyFill="1" applyBorder="1" applyAlignment="1" applyProtection="1">
      <alignment horizontal="center" vertical="center" wrapText="1"/>
    </xf>
    <xf numFmtId="49" fontId="7"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30"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5" fillId="7" borderId="0" xfId="43" applyNumberFormat="1" applyFont="1" applyFill="1" applyBorder="1" applyAlignment="1" applyProtection="1">
      <alignment horizontal="justify" vertical="top" wrapText="1"/>
    </xf>
    <xf numFmtId="49" fontId="15" fillId="7" borderId="0" xfId="43" applyFont="1" applyFill="1" applyBorder="1" applyAlignment="1">
      <alignment horizontal="left" vertical="top" wrapText="1" indent="1"/>
    </xf>
    <xf numFmtId="49" fontId="70" fillId="0" borderId="0" xfId="30" applyNumberFormat="1" applyBorder="1" applyAlignment="1" applyProtection="1">
      <alignment vertical="center"/>
    </xf>
    <xf numFmtId="0" fontId="19" fillId="14" borderId="34" xfId="28" applyNumberFormat="1" applyFont="1" applyFill="1" applyBorder="1" applyAlignment="1" applyProtection="1">
      <alignment horizontal="left" vertical="center" wrapText="1" indent="1"/>
    </xf>
    <xf numFmtId="0" fontId="19" fillId="14" borderId="35" xfId="28" applyNumberFormat="1" applyFont="1" applyFill="1" applyBorder="1" applyAlignment="1" applyProtection="1">
      <alignment horizontal="left" vertical="center" wrapText="1" indent="1"/>
    </xf>
    <xf numFmtId="0" fontId="15" fillId="7" borderId="0" xfId="43" applyNumberFormat="1" applyFont="1" applyFill="1" applyBorder="1" applyAlignment="1">
      <alignment horizontal="justify" vertical="center" wrapText="1"/>
    </xf>
    <xf numFmtId="49" fontId="15" fillId="7" borderId="27" xfId="43" applyFont="1" applyFill="1" applyBorder="1" applyAlignment="1">
      <alignment vertical="center" wrapText="1"/>
    </xf>
    <xf numFmtId="49" fontId="15" fillId="7" borderId="0" xfId="43" applyFont="1" applyFill="1" applyBorder="1" applyAlignment="1">
      <alignment vertical="center" wrapText="1"/>
    </xf>
    <xf numFmtId="49" fontId="15" fillId="7" borderId="27" xfId="43" applyFont="1" applyFill="1" applyBorder="1" applyAlignment="1">
      <alignment horizontal="left" vertical="center" wrapText="1"/>
    </xf>
    <xf numFmtId="49" fontId="15" fillId="7" borderId="0" xfId="43" applyFont="1" applyFill="1" applyBorder="1" applyAlignment="1">
      <alignment horizontal="left" vertical="center" wrapText="1"/>
    </xf>
    <xf numFmtId="49" fontId="70" fillId="0" borderId="0" xfId="30" applyNumberFormat="1" applyFont="1" applyBorder="1" applyProtection="1">
      <alignment vertical="top"/>
    </xf>
    <xf numFmtId="49" fontId="0" fillId="0" borderId="0" xfId="0" applyBorder="1">
      <alignment vertical="top"/>
    </xf>
    <xf numFmtId="49" fontId="15" fillId="7" borderId="0" xfId="43" applyFont="1" applyFill="1" applyBorder="1" applyAlignment="1">
      <alignment horizontal="left" wrapText="1"/>
    </xf>
    <xf numFmtId="0" fontId="19" fillId="0" borderId="0" xfId="22" applyFont="1" applyFill="1" applyBorder="1" applyAlignment="1" applyProtection="1">
      <alignment horizontal="right" vertical="top" wrapText="1" indent="1"/>
    </xf>
    <xf numFmtId="49" fontId="15" fillId="7" borderId="0" xfId="43" applyFont="1" applyFill="1" applyBorder="1" applyAlignment="1">
      <alignment horizontal="justify" vertical="justify" wrapText="1"/>
    </xf>
    <xf numFmtId="0" fontId="19" fillId="0" borderId="0" xfId="22" applyFont="1" applyFill="1" applyBorder="1" applyAlignment="1" applyProtection="1">
      <alignment horizontal="left" vertical="top" wrapText="1"/>
    </xf>
    <xf numFmtId="0" fontId="15" fillId="7" borderId="0" xfId="43" applyNumberFormat="1" applyFont="1" applyFill="1" applyBorder="1" applyAlignment="1">
      <alignment horizontal="justify" vertical="top" wrapText="1"/>
    </xf>
    <xf numFmtId="0" fontId="19" fillId="0" borderId="0" xfId="22" applyFont="1" applyFill="1" applyBorder="1" applyAlignment="1" applyProtection="1">
      <alignment horizontal="right" vertical="top" wrapText="1"/>
    </xf>
    <xf numFmtId="0" fontId="19" fillId="0" borderId="14" xfId="55" applyFont="1" applyBorder="1" applyAlignment="1">
      <alignment horizontal="center" vertical="center" wrapText="1"/>
    </xf>
    <xf numFmtId="0" fontId="19" fillId="0" borderId="13" xfId="55" applyFont="1" applyBorder="1" applyAlignment="1">
      <alignment horizontal="center" vertical="center" wrapText="1"/>
    </xf>
    <xf numFmtId="0" fontId="9" fillId="0" borderId="0" xfId="52" applyFont="1" applyAlignment="1" applyProtection="1">
      <alignment horizontal="left" vertical="top" wrapText="1"/>
    </xf>
    <xf numFmtId="0" fontId="7" fillId="7" borderId="0" xfId="52" applyNumberFormat="1" applyFont="1" applyFill="1" applyBorder="1" applyAlignment="1" applyProtection="1">
      <alignment horizontal="left" vertical="top" wrapText="1"/>
    </xf>
    <xf numFmtId="167" fontId="7" fillId="0" borderId="13" xfId="54" applyNumberFormat="1" applyFont="1" applyFill="1" applyBorder="1" applyAlignment="1" applyProtection="1">
      <alignment horizontal="center" vertical="center" wrapText="1"/>
    </xf>
    <xf numFmtId="167" fontId="7" fillId="0" borderId="14" xfId="54" applyNumberFormat="1" applyFont="1" applyFill="1" applyBorder="1" applyAlignment="1" applyProtection="1">
      <alignment horizontal="center" vertical="center" wrapText="1"/>
    </xf>
    <xf numFmtId="167" fontId="7" fillId="0" borderId="5" xfId="54" applyNumberFormat="1" applyFont="1" applyFill="1" applyBorder="1" applyAlignment="1" applyProtection="1">
      <alignment horizontal="center" vertical="center" wrapText="1"/>
    </xf>
    <xf numFmtId="49" fontId="30" fillId="0" borderId="15" xfId="33" applyNumberFormat="1" applyFont="1" applyFill="1" applyBorder="1" applyAlignment="1" applyProtection="1">
      <alignment horizontal="center" vertical="center" wrapText="1"/>
    </xf>
    <xf numFmtId="0" fontId="19" fillId="0" borderId="14" xfId="32" applyFont="1" applyFill="1" applyBorder="1" applyAlignment="1" applyProtection="1">
      <alignment horizontal="left" vertical="center" wrapText="1" indent="1"/>
    </xf>
    <xf numFmtId="0" fontId="19" fillId="0" borderId="5" xfId="32" applyFont="1" applyFill="1" applyBorder="1" applyAlignment="1" applyProtection="1">
      <alignment horizontal="left" vertical="center" wrapText="1" indent="1"/>
    </xf>
    <xf numFmtId="0" fontId="19" fillId="0" borderId="13" xfId="32" applyFont="1" applyFill="1" applyBorder="1" applyAlignment="1" applyProtection="1">
      <alignment horizontal="left" vertical="center" wrapText="1" indent="1"/>
    </xf>
    <xf numFmtId="0" fontId="7" fillId="0" borderId="0" xfId="54"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4" fontId="7" fillId="0" borderId="5" xfId="34" applyFont="1" applyFill="1" applyBorder="1" applyAlignment="1" applyProtection="1">
      <alignment horizontal="center" vertical="center" wrapText="1"/>
    </xf>
    <xf numFmtId="14" fontId="7" fillId="8" borderId="16" xfId="53" applyNumberFormat="1" applyFont="1" applyFill="1" applyBorder="1" applyAlignment="1" applyProtection="1">
      <alignment horizontal="left" vertical="center" wrapText="1" indent="1"/>
    </xf>
    <xf numFmtId="14" fontId="7" fillId="8" borderId="28" xfId="53" applyNumberFormat="1" applyFont="1" applyFill="1" applyBorder="1" applyAlignment="1" applyProtection="1">
      <alignment horizontal="left" vertical="center" wrapText="1" indent="1"/>
    </xf>
    <xf numFmtId="0" fontId="34" fillId="0" borderId="20" xfId="54" applyFont="1" applyFill="1" applyBorder="1" applyAlignment="1" applyProtection="1">
      <alignment horizontal="center" vertical="center" wrapText="1"/>
    </xf>
    <xf numFmtId="0" fontId="7" fillId="8" borderId="16" xfId="54" applyNumberFormat="1" applyFont="1" applyFill="1" applyBorder="1" applyAlignment="1" applyProtection="1">
      <alignment horizontal="left" vertical="center" wrapText="1" indent="1"/>
    </xf>
    <xf numFmtId="0" fontId="7" fillId="8" borderId="28" xfId="54" applyNumberFormat="1" applyFont="1" applyFill="1" applyBorder="1" applyAlignment="1" applyProtection="1">
      <alignment horizontal="left" vertical="center" wrapText="1" indent="1"/>
    </xf>
    <xf numFmtId="14" fontId="34" fillId="0" borderId="16" xfId="53" applyNumberFormat="1" applyFont="1" applyFill="1" applyBorder="1" applyAlignment="1" applyProtection="1">
      <alignment horizontal="center" vertical="center" wrapText="1"/>
    </xf>
    <xf numFmtId="14" fontId="34"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49" fontId="30" fillId="7" borderId="17" xfId="33" applyNumberFormat="1" applyFont="1" applyFill="1" applyBorder="1" applyAlignment="1" applyProtection="1">
      <alignment horizontal="center" vertical="center" wrapText="1"/>
    </xf>
    <xf numFmtId="0" fontId="7"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0" fontId="0" fillId="0" borderId="5" xfId="0" applyNumberFormat="1" applyBorder="1" applyAlignment="1">
      <alignment horizontal="center" vertical="center"/>
    </xf>
    <xf numFmtId="49" fontId="0" fillId="0" borderId="5" xfId="0" applyBorder="1">
      <alignment vertical="top"/>
    </xf>
    <xf numFmtId="49" fontId="7" fillId="0" borderId="5" xfId="3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49" fontId="7" fillId="8" borderId="5" xfId="53" applyNumberFormat="1" applyFont="1" applyFill="1" applyBorder="1" applyAlignment="1" applyProtection="1">
      <alignment horizontal="center" vertical="center" wrapText="1"/>
    </xf>
    <xf numFmtId="49" fontId="7" fillId="8" borderId="16" xfId="33" applyNumberFormat="1" applyFont="1" applyFill="1" applyBorder="1" applyAlignment="1" applyProtection="1">
      <alignment horizontal="left" vertical="center" wrapText="1"/>
    </xf>
    <xf numFmtId="49" fontId="7" fillId="8" borderId="28" xfId="33" applyNumberFormat="1" applyFont="1" applyFill="1" applyBorder="1" applyAlignment="1" applyProtection="1">
      <alignment horizontal="left" vertical="center" wrapText="1"/>
    </xf>
    <xf numFmtId="49" fontId="7" fillId="8" borderId="26" xfId="33" applyNumberFormat="1" applyFont="1" applyFill="1" applyBorder="1" applyAlignment="1" applyProtection="1">
      <alignment horizontal="left" vertical="center" wrapText="1"/>
    </xf>
    <xf numFmtId="0" fontId="103" fillId="0" borderId="0" xfId="0" applyNumberFormat="1" applyFont="1" applyFill="1" applyBorder="1" applyAlignment="1" applyProtection="1">
      <alignment horizontal="center" vertical="center"/>
    </xf>
    <xf numFmtId="0" fontId="7" fillId="0" borderId="5" xfId="47"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7" fillId="8" borderId="16" xfId="33" applyNumberFormat="1" applyFont="1" applyFill="1" applyBorder="1" applyAlignment="1" applyProtection="1">
      <alignment horizontal="left" vertical="center" wrapText="1"/>
    </xf>
    <xf numFmtId="0" fontId="7"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7" fillId="8" borderId="16" xfId="53" applyNumberFormat="1" applyFont="1" applyFill="1" applyBorder="1" applyAlignment="1" applyProtection="1">
      <alignment horizontal="left" vertical="center" wrapText="1"/>
    </xf>
    <xf numFmtId="0" fontId="7" fillId="8" borderId="28" xfId="53" applyNumberFormat="1" applyFont="1" applyFill="1" applyBorder="1" applyAlignment="1" applyProtection="1">
      <alignment horizontal="left" vertical="center" wrapText="1"/>
    </xf>
    <xf numFmtId="0" fontId="7" fillId="8" borderId="26" xfId="53" applyNumberFormat="1" applyFont="1" applyFill="1" applyBorder="1" applyAlignment="1" applyProtection="1">
      <alignment horizontal="left" vertical="center" wrapText="1"/>
    </xf>
    <xf numFmtId="0" fontId="103" fillId="0" borderId="0" xfId="0" applyNumberFormat="1" applyFont="1" applyFill="1" applyBorder="1" applyAlignment="1">
      <alignment horizontal="right" vertical="center"/>
    </xf>
    <xf numFmtId="0" fontId="57" fillId="0" borderId="20" xfId="32" applyFont="1" applyFill="1" applyBorder="1" applyAlignment="1" applyProtection="1">
      <alignment horizontal="left" vertical="center" wrapText="1" indent="1"/>
    </xf>
    <xf numFmtId="0" fontId="57" fillId="0" borderId="28" xfId="32" applyFont="1" applyFill="1" applyBorder="1" applyAlignment="1" applyProtection="1">
      <alignment horizontal="left" vertical="center" wrapText="1" indent="1"/>
    </xf>
    <xf numFmtId="0" fontId="57" fillId="0" borderId="24" xfId="32" applyFont="1" applyFill="1" applyBorder="1" applyAlignment="1" applyProtection="1">
      <alignment horizontal="left" vertical="center" wrapText="1" indent="1"/>
    </xf>
    <xf numFmtId="0" fontId="57" fillId="0" borderId="0" xfId="47" applyFont="1" applyFill="1" applyBorder="1" applyAlignment="1" applyProtection="1">
      <alignment horizontal="right" vertical="center" wrapText="1"/>
    </xf>
    <xf numFmtId="0" fontId="57" fillId="0" borderId="17" xfId="47" applyFont="1" applyFill="1" applyBorder="1" applyAlignment="1" applyProtection="1">
      <alignment horizontal="right" vertical="center" wrapText="1"/>
    </xf>
    <xf numFmtId="0" fontId="7" fillId="0" borderId="5" xfId="47" applyFont="1" applyFill="1" applyBorder="1" applyAlignment="1" applyProtection="1">
      <alignment horizontal="right" vertical="center" wrapText="1"/>
    </xf>
    <xf numFmtId="0" fontId="7" fillId="0" borderId="0" xfId="54" applyFont="1" applyFill="1" applyAlignment="1" applyProtection="1">
      <alignment horizontal="left" vertical="top" wrapText="1"/>
    </xf>
    <xf numFmtId="0" fontId="19" fillId="0" borderId="14" xfId="55" applyFont="1" applyFill="1" applyBorder="1" applyAlignment="1">
      <alignment horizontal="left" vertical="center" wrapText="1" indent="1"/>
    </xf>
    <xf numFmtId="0" fontId="19" fillId="0" borderId="5" xfId="55" applyFont="1" applyFill="1" applyBorder="1" applyAlignment="1">
      <alignment horizontal="left" vertical="center" wrapText="1" indent="1"/>
    </xf>
    <xf numFmtId="0" fontId="19"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horizontal="left" vertical="top" wrapText="1"/>
    </xf>
    <xf numFmtId="0" fontId="7" fillId="0" borderId="16" xfId="54" applyNumberFormat="1" applyFont="1" applyFill="1" applyBorder="1" applyAlignment="1" applyProtection="1">
      <alignment horizontal="left" vertical="top" wrapText="1"/>
    </xf>
    <xf numFmtId="0" fontId="7" fillId="0" borderId="28" xfId="54" applyNumberFormat="1" applyFont="1" applyFill="1" applyBorder="1" applyAlignment="1" applyProtection="1">
      <alignment horizontal="left" vertical="top" wrapText="1"/>
    </xf>
    <xf numFmtId="0" fontId="7" fillId="0" borderId="26" xfId="54" applyNumberFormat="1" applyFont="1" applyFill="1" applyBorder="1" applyAlignment="1" applyProtection="1">
      <alignment horizontal="left" vertical="top" wrapText="1"/>
    </xf>
    <xf numFmtId="0" fontId="57" fillId="0" borderId="0" xfId="53" applyNumberFormat="1" applyFont="1" applyFill="1" applyBorder="1" applyAlignment="1" applyProtection="1">
      <alignment horizontal="left" vertical="center" wrapText="1" indent="1"/>
    </xf>
    <xf numFmtId="0" fontId="7" fillId="8" borderId="5" xfId="53" applyNumberFormat="1" applyFont="1" applyFill="1" applyBorder="1" applyAlignment="1" applyProtection="1">
      <alignment horizontal="left" vertical="center" wrapText="1" indent="1"/>
    </xf>
    <xf numFmtId="0" fontId="34"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1" fillId="13" borderId="16" xfId="0" applyFont="1" applyFill="1" applyBorder="1" applyAlignment="1" applyProtection="1">
      <alignment horizontal="center" vertical="center" textRotation="90" wrapText="1"/>
    </xf>
    <xf numFmtId="49" fontId="41" fillId="13" borderId="28" xfId="0" applyFont="1" applyFill="1" applyBorder="1" applyAlignment="1" applyProtection="1">
      <alignment horizontal="center" vertical="center" textRotation="90" wrapText="1"/>
    </xf>
    <xf numFmtId="49" fontId="41" fillId="13" borderId="26" xfId="0" applyFont="1" applyFill="1" applyBorder="1" applyAlignment="1" applyProtection="1">
      <alignment horizontal="center" vertical="center" textRotation="90" wrapText="1"/>
    </xf>
    <xf numFmtId="0" fontId="7"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7" fillId="12" borderId="13" xfId="45" applyFont="1" applyFill="1" applyBorder="1" applyAlignment="1" applyProtection="1">
      <alignment horizontal="center" vertical="center" wrapText="1"/>
    </xf>
    <xf numFmtId="0" fontId="7" fillId="12" borderId="14" xfId="45" applyFont="1" applyFill="1" applyBorder="1" applyAlignment="1" applyProtection="1">
      <alignment horizontal="center" vertical="center" wrapText="1"/>
    </xf>
    <xf numFmtId="0" fontId="7" fillId="12" borderId="16" xfId="45" applyFont="1" applyFill="1" applyBorder="1" applyAlignment="1" applyProtection="1">
      <alignment horizontal="center" vertical="center" wrapText="1"/>
    </xf>
    <xf numFmtId="0" fontId="7" fillId="12" borderId="26" xfId="45" applyFont="1" applyFill="1" applyBorder="1" applyAlignment="1" applyProtection="1">
      <alignment horizontal="center" vertical="center" wrapText="1"/>
    </xf>
    <xf numFmtId="0" fontId="7" fillId="12" borderId="13" xfId="47" applyFont="1" applyFill="1" applyBorder="1" applyAlignment="1" applyProtection="1">
      <alignment horizontal="center" vertical="center" wrapText="1"/>
    </xf>
    <xf numFmtId="0" fontId="7" fillId="12" borderId="15" xfId="47" applyFont="1" applyFill="1" applyBorder="1" applyAlignment="1" applyProtection="1">
      <alignment horizontal="center" vertical="center" wrapText="1"/>
    </xf>
    <xf numFmtId="0" fontId="7" fillId="12" borderId="14" xfId="47"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49" fontId="38" fillId="9" borderId="5" xfId="53" applyNumberFormat="1" applyFont="1" applyFill="1" applyBorder="1" applyAlignment="1" applyProtection="1">
      <alignment horizontal="center" vertical="center" wrapText="1"/>
      <protection locked="0"/>
    </xf>
    <xf numFmtId="49" fontId="7" fillId="11" borderId="5" xfId="53" applyNumberFormat="1" applyFont="1" applyFill="1" applyBorder="1" applyAlignment="1" applyProtection="1">
      <alignment horizontal="center" vertical="center" wrapText="1"/>
    </xf>
    <xf numFmtId="0" fontId="19" fillId="0" borderId="15" xfId="55" applyFont="1" applyBorder="1" applyAlignment="1">
      <alignment horizontal="left" vertical="center" wrapText="1" indent="1"/>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5" fillId="0" borderId="0" xfId="54" applyFont="1" applyFill="1" applyBorder="1" applyAlignment="1" applyProtection="1">
      <alignment horizontal="center" vertical="center" wrapText="1"/>
    </xf>
    <xf numFmtId="4" fontId="7" fillId="8" borderId="5" xfId="30" applyNumberFormat="1" applyFont="1" applyFill="1" applyBorder="1" applyAlignment="1" applyProtection="1">
      <alignment horizontal="left" vertical="center" wrapText="1"/>
    </xf>
    <xf numFmtId="0" fontId="7" fillId="9" borderId="5" xfId="54" applyNumberFormat="1" applyFont="1" applyFill="1" applyBorder="1" applyAlignment="1" applyProtection="1">
      <alignment horizontal="left" vertical="center" wrapText="1"/>
      <protection locked="0"/>
    </xf>
    <xf numFmtId="0" fontId="7" fillId="9" borderId="13" xfId="54" applyNumberFormat="1" applyFont="1" applyFill="1" applyBorder="1" applyAlignment="1" applyProtection="1">
      <alignment horizontal="left" vertical="center" wrapText="1"/>
      <protection locked="0"/>
    </xf>
    <xf numFmtId="0" fontId="7" fillId="9" borderId="15" xfId="54" applyNumberFormat="1" applyFont="1" applyFill="1" applyBorder="1" applyAlignment="1" applyProtection="1">
      <alignment horizontal="left" vertical="center" wrapText="1"/>
      <protection locked="0"/>
    </xf>
    <xf numFmtId="0" fontId="7"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34" fillId="0" borderId="0" xfId="54" applyFont="1" applyFill="1" applyBorder="1" applyAlignment="1" applyProtection="1">
      <alignment horizontal="center" vertical="center" wrapText="1"/>
    </xf>
    <xf numFmtId="49" fontId="57" fillId="0" borderId="0" xfId="53" applyNumberFormat="1" applyFont="1" applyFill="1" applyBorder="1" applyAlignment="1" applyProtection="1">
      <alignment horizontal="left" vertical="center" wrapText="1" indent="1"/>
    </xf>
    <xf numFmtId="49" fontId="70" fillId="9" borderId="13" xfId="30" applyNumberFormat="1" applyFont="1" applyFill="1" applyBorder="1" applyAlignment="1" applyProtection="1">
      <alignment horizontal="left" vertical="center" wrapText="1" indent="1"/>
      <protection locked="0"/>
    </xf>
    <xf numFmtId="49" fontId="70" fillId="9" borderId="15" xfId="30" applyNumberFormat="1" applyFont="1" applyFill="1" applyBorder="1" applyAlignment="1" applyProtection="1">
      <alignment horizontal="left" vertical="center" wrapText="1" indent="1"/>
      <protection locked="0"/>
    </xf>
    <xf numFmtId="49" fontId="70" fillId="9" borderId="14" xfId="30" applyNumberFormat="1" applyFont="1" applyFill="1" applyBorder="1" applyAlignment="1" applyProtection="1">
      <alignment horizontal="left" vertical="center" wrapText="1" indent="1"/>
      <protection locked="0"/>
    </xf>
    <xf numFmtId="0" fontId="30" fillId="7" borderId="15" xfId="33" applyNumberFormat="1"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49" fontId="41" fillId="13" borderId="5" xfId="0" applyFont="1" applyFill="1" applyBorder="1" applyAlignment="1" applyProtection="1">
      <alignment horizontal="center" vertical="center" textRotation="90" wrapText="1"/>
    </xf>
    <xf numFmtId="0" fontId="48" fillId="0" borderId="0" xfId="47" applyFont="1" applyFill="1" applyBorder="1" applyAlignment="1" applyProtection="1">
      <alignment horizontal="center" vertical="center" wrapText="1"/>
    </xf>
    <xf numFmtId="0" fontId="7" fillId="0" borderId="23" xfId="53" applyNumberFormat="1" applyFont="1" applyFill="1" applyBorder="1" applyAlignment="1" applyProtection="1">
      <alignment horizontal="center" vertical="center" wrapText="1"/>
    </xf>
    <xf numFmtId="0" fontId="48" fillId="0" borderId="17" xfId="47" applyFont="1" applyFill="1" applyBorder="1" applyAlignment="1" applyProtection="1">
      <alignment horizontal="center" vertical="center" wrapText="1"/>
    </xf>
    <xf numFmtId="0" fontId="7" fillId="0" borderId="0" xfId="53" applyNumberFormat="1"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12" fillId="0" borderId="0" xfId="54" applyFont="1" applyFill="1" applyAlignment="1" applyProtection="1">
      <alignment horizontal="center" vertical="center" wrapText="1"/>
    </xf>
    <xf numFmtId="0" fontId="34" fillId="7" borderId="0" xfId="54" applyFont="1" applyFill="1" applyBorder="1" applyAlignment="1" applyProtection="1">
      <alignment horizontal="center" vertical="center" wrapText="1"/>
    </xf>
    <xf numFmtId="0" fontId="7"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7" fillId="0" borderId="21" xfId="54" applyNumberFormat="1" applyFont="1" applyFill="1" applyBorder="1" applyAlignment="1" applyProtection="1">
      <alignment horizontal="left" vertical="center" wrapText="1"/>
    </xf>
    <xf numFmtId="0" fontId="7" fillId="0" borderId="20" xfId="54" applyNumberFormat="1" applyFont="1" applyFill="1" applyBorder="1" applyAlignment="1" applyProtection="1">
      <alignment horizontal="left" vertical="center" wrapText="1"/>
    </xf>
    <xf numFmtId="0" fontId="7" fillId="0" borderId="18" xfId="54" applyNumberFormat="1" applyFont="1" applyFill="1" applyBorder="1" applyAlignment="1" applyProtection="1">
      <alignment horizontal="left" vertical="center" wrapText="1"/>
    </xf>
    <xf numFmtId="49" fontId="7" fillId="7" borderId="5" xfId="54" applyNumberFormat="1" applyFont="1" applyFill="1" applyBorder="1" applyAlignment="1" applyProtection="1">
      <alignment horizontal="center" vertical="center" wrapText="1"/>
    </xf>
    <xf numFmtId="0" fontId="7" fillId="0" borderId="16" xfId="54" applyNumberFormat="1" applyFont="1" applyFill="1" applyBorder="1" applyAlignment="1" applyProtection="1">
      <alignment horizontal="left" vertical="center" wrapText="1"/>
    </xf>
    <xf numFmtId="0" fontId="7" fillId="0" borderId="28" xfId="54" applyNumberFormat="1"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0" fontId="34"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30" fillId="7" borderId="0" xfId="33" applyNumberFormat="1" applyFont="1" applyFill="1" applyBorder="1" applyAlignment="1" applyProtection="1">
      <alignment horizontal="center" vertical="center" wrapText="1"/>
    </xf>
    <xf numFmtId="0" fontId="7" fillId="8" borderId="5" xfId="47" applyNumberFormat="1" applyFont="1" applyFill="1" applyBorder="1" applyAlignment="1" applyProtection="1">
      <alignment horizontal="left" vertical="center" wrapText="1"/>
    </xf>
    <xf numFmtId="0" fontId="7" fillId="8" borderId="5" xfId="54" applyNumberFormat="1" applyFont="1" applyFill="1" applyBorder="1" applyAlignment="1" applyProtection="1">
      <alignment horizontal="left" vertical="center" wrapText="1"/>
    </xf>
    <xf numFmtId="0" fontId="7" fillId="7" borderId="5" xfId="54" applyNumberFormat="1" applyFont="1" applyFill="1" applyBorder="1" applyAlignment="1" applyProtection="1">
      <alignment horizontal="left" vertical="center" wrapText="1"/>
    </xf>
    <xf numFmtId="49" fontId="7" fillId="2" borderId="5" xfId="54" applyNumberFormat="1" applyFont="1" applyFill="1" applyBorder="1" applyAlignment="1" applyProtection="1">
      <alignment horizontal="left" vertical="center" wrapText="1" indent="4"/>
      <protection locked="0"/>
    </xf>
    <xf numFmtId="0" fontId="7"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3"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5" xfId="54" applyNumberFormat="1" applyFont="1" applyFill="1" applyBorder="1" applyAlignment="1" applyProtection="1">
      <alignment horizontal="center" vertical="center" wrapText="1"/>
    </xf>
    <xf numFmtId="0" fontId="0" fillId="8" borderId="16" xfId="30" applyNumberFormat="1" applyFont="1" applyFill="1" applyBorder="1" applyAlignment="1" applyProtection="1">
      <alignment horizontal="left" vertical="center" wrapText="1" indent="1"/>
    </xf>
    <xf numFmtId="0" fontId="0" fillId="8" borderId="26" xfId="30" applyNumberFormat="1" applyFont="1" applyFill="1" applyBorder="1" applyAlignment="1" applyProtection="1">
      <alignment horizontal="left" vertical="center" wrapText="1" indent="1"/>
    </xf>
    <xf numFmtId="49" fontId="0" fillId="7" borderId="28" xfId="54" applyNumberFormat="1" applyFont="1" applyFill="1" applyBorder="1" applyAlignment="1" applyProtection="1">
      <alignment horizontal="center" vertical="center" wrapText="1"/>
    </xf>
    <xf numFmtId="0" fontId="0" fillId="8" borderId="28" xfId="30" applyNumberFormat="1"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30" fillId="7" borderId="15" xfId="33" applyNumberFormat="1" applyFont="1" applyFill="1" applyBorder="1" applyAlignment="1" applyProtection="1">
      <alignment horizontal="center" vertical="center" wrapText="1"/>
    </xf>
    <xf numFmtId="0" fontId="38"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8" fillId="0" borderId="28" xfId="54" applyFont="1" applyFill="1" applyBorder="1" applyAlignment="1" applyProtection="1">
      <alignment horizontal="left" vertical="center" wrapText="1"/>
    </xf>
    <xf numFmtId="0" fontId="38" fillId="0" borderId="26" xfId="54" applyFont="1" applyFill="1" applyBorder="1" applyAlignment="1" applyProtection="1">
      <alignment horizontal="left" vertical="center" wrapText="1"/>
    </xf>
    <xf numFmtId="0" fontId="7" fillId="7" borderId="13" xfId="54" applyFont="1" applyFill="1" applyBorder="1" applyAlignment="1" applyProtection="1">
      <alignment horizontal="center" vertical="center" wrapText="1"/>
    </xf>
    <xf numFmtId="0" fontId="7" fillId="7" borderId="15" xfId="54" applyFont="1" applyFill="1" applyBorder="1" applyAlignment="1" applyProtection="1">
      <alignment horizontal="center" vertical="center" wrapText="1"/>
    </xf>
    <xf numFmtId="0" fontId="7" fillId="7" borderId="14" xfId="54" applyFont="1" applyFill="1" applyBorder="1" applyAlignment="1" applyProtection="1">
      <alignment horizontal="center" vertical="center" wrapText="1"/>
    </xf>
    <xf numFmtId="0" fontId="19" fillId="0" borderId="15" xfId="32" applyFont="1" applyFill="1" applyBorder="1" applyAlignment="1" applyProtection="1">
      <alignment horizontal="left" vertical="center" wrapText="1" indent="1"/>
    </xf>
    <xf numFmtId="49" fontId="7" fillId="0" borderId="0" xfId="41" applyBorder="1" applyAlignment="1" applyProtection="1">
      <alignment horizontal="left" vertical="top" wrapText="1"/>
    </xf>
    <xf numFmtId="0" fontId="7" fillId="7" borderId="5" xfId="48" applyNumberFormat="1" applyFont="1" applyFill="1" applyBorder="1" applyAlignment="1" applyProtection="1">
      <alignment horizontal="center" vertical="center" wrapText="1"/>
    </xf>
    <xf numFmtId="49" fontId="7" fillId="0" borderId="0" xfId="41" applyFont="1" applyAlignment="1">
      <alignment horizontal="left" vertical="top" wrapText="1"/>
    </xf>
    <xf numFmtId="49" fontId="0" fillId="12" borderId="15" xfId="0" applyFont="1" applyFill="1" applyBorder="1" applyAlignment="1">
      <alignment horizontal="left" vertical="center" indent="1"/>
    </xf>
    <xf numFmtId="4" fontId="7" fillId="8" borderId="13" xfId="30" applyNumberFormat="1" applyFont="1" applyFill="1" applyBorder="1" applyAlignment="1" applyProtection="1">
      <alignment horizontal="left" vertical="center" wrapText="1"/>
    </xf>
    <xf numFmtId="4" fontId="7" fillId="8" borderId="15" xfId="30" applyNumberFormat="1" applyFont="1" applyFill="1" applyBorder="1" applyAlignment="1" applyProtection="1">
      <alignment horizontal="left" vertical="center" wrapText="1"/>
    </xf>
    <xf numFmtId="4" fontId="7" fillId="8" borderId="14" xfId="30" applyNumberFormat="1" applyFont="1" applyFill="1" applyBorder="1" applyAlignment="1" applyProtection="1">
      <alignment horizontal="left" vertical="center" wrapText="1"/>
    </xf>
    <xf numFmtId="0" fontId="7" fillId="8" borderId="13" xfId="53" applyNumberFormat="1" applyFont="1" applyFill="1" applyBorder="1" applyAlignment="1" applyProtection="1">
      <alignment horizontal="left" vertical="center" wrapText="1"/>
    </xf>
    <xf numFmtId="0" fontId="7" fillId="8" borderId="15" xfId="53" applyNumberFormat="1" applyFont="1" applyFill="1" applyBorder="1" applyAlignment="1" applyProtection="1">
      <alignment horizontal="left" vertical="center" wrapText="1"/>
    </xf>
    <xf numFmtId="0" fontId="7" fillId="8" borderId="14" xfId="53" applyNumberFormat="1" applyFont="1" applyFill="1" applyBorder="1" applyAlignment="1" applyProtection="1">
      <alignment horizontal="left" vertical="center" wrapText="1"/>
    </xf>
    <xf numFmtId="0" fontId="7" fillId="0" borderId="13" xfId="54" applyNumberFormat="1" applyFont="1" applyFill="1" applyBorder="1" applyAlignment="1" applyProtection="1">
      <alignment horizontal="left" vertical="center" wrapText="1"/>
    </xf>
    <xf numFmtId="0" fontId="7" fillId="0" borderId="15" xfId="54" applyNumberFormat="1" applyFont="1" applyFill="1" applyBorder="1" applyAlignment="1" applyProtection="1">
      <alignment horizontal="left" vertical="center" wrapText="1"/>
    </xf>
    <xf numFmtId="0" fontId="7" fillId="0" borderId="14" xfId="54" applyNumberFormat="1" applyFont="1" applyFill="1" applyBorder="1" applyAlignment="1" applyProtection="1">
      <alignment horizontal="left" vertical="center" wrapText="1"/>
    </xf>
    <xf numFmtId="0" fontId="7" fillId="8" borderId="13" xfId="54" applyNumberFormat="1" applyFont="1" applyFill="1" applyBorder="1" applyAlignment="1" applyProtection="1">
      <alignment horizontal="left" vertical="center" wrapText="1"/>
    </xf>
    <xf numFmtId="0" fontId="7" fillId="8" borderId="15" xfId="54" applyNumberFormat="1" applyFont="1" applyFill="1" applyBorder="1" applyAlignment="1" applyProtection="1">
      <alignment horizontal="left" vertical="center" wrapText="1"/>
    </xf>
    <xf numFmtId="0" fontId="7" fillId="8" borderId="14" xfId="54" applyNumberFormat="1" applyFont="1" applyFill="1" applyBorder="1" applyAlignment="1" applyProtection="1">
      <alignment horizontal="left" vertical="center" wrapText="1"/>
    </xf>
    <xf numFmtId="49" fontId="7" fillId="11" borderId="13" xfId="53" applyNumberFormat="1" applyFont="1" applyFill="1" applyBorder="1" applyAlignment="1" applyProtection="1">
      <alignment horizontal="center" vertical="center" wrapText="1"/>
    </xf>
    <xf numFmtId="49" fontId="7" fillId="7" borderId="16" xfId="54" applyNumberFormat="1" applyFont="1" applyFill="1" applyBorder="1" applyAlignment="1" applyProtection="1">
      <alignment horizontal="center" vertical="center" wrapText="1"/>
    </xf>
    <xf numFmtId="49" fontId="7" fillId="7" borderId="26" xfId="54"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7"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7"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7"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7" fillId="0" borderId="5" xfId="3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left" vertical="center" wrapText="1"/>
    </xf>
    <xf numFmtId="0" fontId="7" fillId="11" borderId="5" xfId="5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center" vertical="center" wrapText="1"/>
    </xf>
    <xf numFmtId="0" fontId="7" fillId="7" borderId="0" xfId="54" applyFont="1" applyFill="1" applyBorder="1" applyAlignment="1" applyProtection="1">
      <alignment horizontal="center" vertical="center" wrapText="1"/>
    </xf>
    <xf numFmtId="0" fontId="30" fillId="7" borderId="17" xfId="33" applyNumberFormat="1" applyFont="1" applyFill="1" applyBorder="1" applyAlignment="1" applyProtection="1">
      <alignment horizontal="center" vertical="center" wrapText="1"/>
    </xf>
    <xf numFmtId="14" fontId="7" fillId="8" borderId="5" xfId="53" applyNumberFormat="1" applyFont="1" applyFill="1" applyBorder="1" applyAlignment="1" applyProtection="1">
      <alignment horizontal="left" vertical="center" wrapText="1" indent="1"/>
    </xf>
    <xf numFmtId="0" fontId="30" fillId="0" borderId="20" xfId="54" applyFont="1" applyFill="1" applyBorder="1" applyAlignment="1" applyProtection="1">
      <alignment horizontal="center" vertical="top" wrapText="1"/>
    </xf>
    <xf numFmtId="0" fontId="30" fillId="0" borderId="0" xfId="54" applyFont="1" applyFill="1" applyBorder="1" applyAlignment="1" applyProtection="1">
      <alignment horizontal="center" vertical="top" wrapText="1"/>
    </xf>
    <xf numFmtId="14" fontId="50" fillId="0" borderId="5" xfId="53" applyNumberFormat="1" applyFont="1" applyFill="1" applyBorder="1" applyAlignment="1" applyProtection="1">
      <alignment horizontal="center" vertical="center" wrapText="1"/>
    </xf>
    <xf numFmtId="0" fontId="34" fillId="0" borderId="21" xfId="54" applyFont="1" applyFill="1" applyBorder="1" applyAlignment="1" applyProtection="1">
      <alignment horizontal="center" vertical="center" wrapText="1"/>
    </xf>
    <xf numFmtId="0" fontId="34" fillId="0" borderId="18" xfId="54" applyFont="1" applyFill="1" applyBorder="1" applyAlignment="1" applyProtection="1">
      <alignment horizontal="center" vertical="center" wrapText="1"/>
    </xf>
    <xf numFmtId="0" fontId="7" fillId="8" borderId="13" xfId="47" applyNumberFormat="1" applyFont="1" applyFill="1" applyBorder="1" applyAlignment="1" applyProtection="1">
      <alignment horizontal="left" vertical="center" wrapText="1"/>
    </xf>
    <xf numFmtId="0" fontId="7" fillId="8" borderId="15" xfId="47" applyNumberFormat="1" applyFont="1" applyFill="1" applyBorder="1" applyAlignment="1" applyProtection="1">
      <alignment horizontal="left" vertical="center" wrapText="1"/>
    </xf>
    <xf numFmtId="0" fontId="7" fillId="8" borderId="14" xfId="47" applyNumberFormat="1" applyFont="1" applyFill="1" applyBorder="1" applyAlignment="1" applyProtection="1">
      <alignment horizontal="left" vertical="center" wrapText="1"/>
    </xf>
    <xf numFmtId="0" fontId="9" fillId="10" borderId="5" xfId="0" applyNumberFormat="1" applyFont="1" applyFill="1" applyBorder="1" applyAlignment="1" applyProtection="1">
      <alignment horizontal="center" vertical="center" wrapText="1"/>
    </xf>
  </cellXfs>
  <cellStyles count="4678">
    <cellStyle name=" 1" xfId="1"/>
    <cellStyle name=" 1 2" xfId="2"/>
    <cellStyle name=" 1_Stage1" xfId="3"/>
    <cellStyle name="_x000a_bidires=100_x000d_" xfId="1195"/>
    <cellStyle name="_x000a_bidires=100_x000d_ 2" xfId="2164"/>
    <cellStyle name="%" xfId="104"/>
    <cellStyle name="%_Inputs" xfId="105"/>
    <cellStyle name="%_Inputs (const)" xfId="106"/>
    <cellStyle name="%_Inputs Co" xfId="107"/>
    <cellStyle name="?_x0001_" xfId="2165"/>
    <cellStyle name="?????? [0]_cogs" xfId="2166"/>
    <cellStyle name="???????_??????? (2)" xfId="2167"/>
    <cellStyle name="??????_cogs" xfId="2168"/>
    <cellStyle name="??_PL-CF sheet" xfId="2169"/>
    <cellStyle name="?…?ж?Ш?и [0.00]" xfId="1196"/>
    <cellStyle name="?W??_‘O’с?р??" xfId="1197"/>
    <cellStyle name="___________ __ ______ 2007_ (2)" xfId="1863"/>
    <cellStyle name="_060725 NEW модель баланс все Со" xfId="1864"/>
    <cellStyle name="_060821 n=10, Э2007 55, ИП 119, ЗС 07г 15" xfId="1865"/>
    <cellStyle name="_070130 model_strategy_18 12 06_Э07_324__Э09_292_(2)2" xfId="1866"/>
    <cellStyle name="_2011 часть1 1" xfId="108"/>
    <cellStyle name="_5 БР по заявкам май" xfId="1867"/>
    <cellStyle name="_6.1." xfId="1868"/>
    <cellStyle name="_7.4.6Перечень платежей (метрол.) ФК на январь 2008г." xfId="1869"/>
    <cellStyle name="_7.6." xfId="1870"/>
    <cellStyle name="_7.6. Информационные службы" xfId="1871"/>
    <cellStyle name="_91 приг р" xfId="109"/>
    <cellStyle name="_CashFlow_2007_проект_02_02_final" xfId="1198"/>
    <cellStyle name="_CashFlow_2007_проект_02_02_final 2" xfId="2170"/>
    <cellStyle name="_INVGEN.G_TGC-1_NevTES_08" xfId="1872"/>
    <cellStyle name="_IPr_TGK_2005" xfId="1873"/>
    <cellStyle name="_IPr_TGK_2005_4q0" xfId="1874"/>
    <cellStyle name="_IPr_TGK_2005_4q0_КАЛЬК ТГК (ТО ЧТО НА МАХ ГЕННЕРАЦИЮ)" xfId="1875"/>
    <cellStyle name="_IPr_TGK_2005_КАЛЬК ТГК (ТО ЧТО НА МАХ ГЕННЕРАЦИЮ)" xfId="1876"/>
    <cellStyle name="_Iквартал 2008 г._7.1" xfId="1877"/>
    <cellStyle name="_Iквартал 2008 г._7.4.1" xfId="1878"/>
    <cellStyle name="_Iквартал 2008 г._9" xfId="1879"/>
    <cellStyle name="_Model_RAB Мой" xfId="110"/>
    <cellStyle name="_Model_RAB Мой 2" xfId="1199"/>
    <cellStyle name="_Model_RAB Мой 2 2" xfId="4149"/>
    <cellStyle name="_Model_RAB Мой 2_OREP.KU.2011.MONTHLY.02(v0.1)" xfId="1200"/>
    <cellStyle name="_Model_RAB Мой 2_OREP.KU.2011.MONTHLY.02(v0.4)" xfId="1201"/>
    <cellStyle name="_Model_RAB Мой 2_OREP.KU.2011.MONTHLY.11(v1.4)" xfId="2171"/>
    <cellStyle name="_Model_RAB Мой 2_OREP.KU.2011.MONTHLY.11(v1.4)_PROG.ESN.EF.2.52_3" xfId="4150"/>
    <cellStyle name="_Model_RAB Мой 2_OREP.KU.2011.MONTHLY.11(v1.4)_UPDATE.BALANCE.WARM.2012YEAR.TO.1.1" xfId="2172"/>
    <cellStyle name="_Model_RAB Мой 2_OREP.KU.2011.MONTHLY.11(v1.4)_UPDATE.CALC.WARM.2012YEAR.TO.1.1" xfId="2173"/>
    <cellStyle name="_Model_RAB Мой 2_UPDATE.BALANCE.WARM.2012YEAR.TO.1.1" xfId="2174"/>
    <cellStyle name="_Model_RAB Мой 2_UPDATE.CALC.WARM.2012YEAR.TO.1.1" xfId="2175"/>
    <cellStyle name="_Model_RAB Мой 2_UPDATE.CALC.WARM.4.47.TO.1.1.64" xfId="1202"/>
    <cellStyle name="_Model_RAB Мой 2_UPDATE.MONITORING.OS.EE.2.02.TO.1.3.64" xfId="2176"/>
    <cellStyle name="_Model_RAB Мой 2_UPDATE.OREP.KU.2011.MONTHLY.02.TO.1.2" xfId="2177"/>
    <cellStyle name="_Model_RAB Мой_46EE.2011(v1.0)" xfId="1203"/>
    <cellStyle name="_Model_RAB Мой_46EE.2011(v1.0)_46TE.2011(v1.0)" xfId="1204"/>
    <cellStyle name="_Model_RAB Мой_46EE.2011(v1.0)_INDEX.STATION.2012(v1.0)_" xfId="2178"/>
    <cellStyle name="_Model_RAB Мой_46EE.2011(v1.0)_INDEX.STATION.2012(v2.0)" xfId="2179"/>
    <cellStyle name="_Model_RAB Мой_46EE.2011(v1.0)_INDEX.STATION.2012(v2.1)" xfId="2180"/>
    <cellStyle name="_Model_RAB Мой_46EE.2011(v1.0)_TEPLO.PREDEL.2012.M(v1.1)_test" xfId="2181"/>
    <cellStyle name="_Model_RAB Мой_46EE.2011(v1.2)" xfId="2182"/>
    <cellStyle name="_Model_RAB Мой_46EP.2011(v2.0)" xfId="2183"/>
    <cellStyle name="_Model_RAB Мой_46EP.2012(v0.1)" xfId="2184"/>
    <cellStyle name="_Model_RAB Мой_46TE.2011(v1.0)" xfId="1205"/>
    <cellStyle name="_Model_RAB Мой_4DNS.UPDATE.EXAMPLE" xfId="2185"/>
    <cellStyle name="_Model_RAB Мой_ARMRAZR" xfId="1206"/>
    <cellStyle name="_Model_RAB Мой_BALANCE.WARM.2010.FACT(v1.0)" xfId="2186"/>
    <cellStyle name="_Model_RAB Мой_BALANCE.WARM.2010.PLAN" xfId="2187"/>
    <cellStyle name="_Model_RAB Мой_BALANCE.WARM.2011YEAR(v0.7)" xfId="2188"/>
    <cellStyle name="_Model_RAB Мой_BALANCE.WARM.2011YEAR.NEW.UPDATE.SCHEME" xfId="1207"/>
    <cellStyle name="_Model_RAB Мой_CALC.NORMATIV.KU(v0.2)" xfId="2189"/>
    <cellStyle name="_Model_RAB Мой_EE.2REK.P2011.4.78(v0.3)" xfId="2190"/>
    <cellStyle name="_Model_RAB Мой_FORM3.1.2013(v0.2)" xfId="2191"/>
    <cellStyle name="_Model_RAB Мой_FORM3.2013(v1.0)" xfId="2192"/>
    <cellStyle name="_Model_RAB Мой_FORM3.REG(v1.0)" xfId="2193"/>
    <cellStyle name="_Model_RAB Мой_FORM910.2012(v1.1)" xfId="2194"/>
    <cellStyle name="_Model_RAB Мой_INDEX.STATION.2012(v2.1)" xfId="2195"/>
    <cellStyle name="_Model_RAB Мой_INDEX.STATION.2013(v1.0)_патч до 1.1" xfId="2196"/>
    <cellStyle name="_Model_RAB Мой_INVEST.EE.PLAN.4.78(v0.1)" xfId="2197"/>
    <cellStyle name="_Model_RAB Мой_INVEST.EE.PLAN.4.78(v0.3)" xfId="2198"/>
    <cellStyle name="_Model_RAB Мой_INVEST.EE.PLAN.4.78(v1.0)" xfId="2199"/>
    <cellStyle name="_Model_RAB Мой_INVEST.EE.PLAN.4.78(v1.0)_PASSPORT.TEPLO.PROIZV(v2.0)" xfId="2200"/>
    <cellStyle name="_Model_RAB Мой_INVEST.EE.PLAN.4.78(v1.0)_PASSPORT.TEPLO.PROIZV(v2.0)_INDEX.STATION.2013(v1.0)_патч до 1.1" xfId="2201"/>
    <cellStyle name="_Model_RAB Мой_INVEST.EE.PLAN.4.78(v1.0)_PASSPORT.TEPLO.PROIZV(v2.0)_TEPLO.PREDEL.2013(v2.0)" xfId="2202"/>
    <cellStyle name="_Model_RAB Мой_INVEST.PLAN.4.78(v0.1)" xfId="2203"/>
    <cellStyle name="_Model_RAB Мой_INVEST.WARM.PLAN.4.78(v0.1)" xfId="2204"/>
    <cellStyle name="_Model_RAB Мой_INVEST_WARM_PLAN" xfId="2205"/>
    <cellStyle name="_Model_RAB Мой_NADB.JNVLP.APTEKA.2012(v1.0)_21_02_12" xfId="2206"/>
    <cellStyle name="_Model_RAB Мой_NADB.JNVLS.APTEKA.2011(v1.3.3)" xfId="1208"/>
    <cellStyle name="_Model_RAB Мой_NADB.JNVLS.APTEKA.2011(v1.3.3)_46TE.2011(v1.0)" xfId="1209"/>
    <cellStyle name="_Model_RAB Мой_NADB.JNVLS.APTEKA.2011(v1.3.3)_INDEX.STATION.2012(v1.0)_" xfId="2207"/>
    <cellStyle name="_Model_RAB Мой_NADB.JNVLS.APTEKA.2011(v1.3.3)_INDEX.STATION.2012(v2.0)" xfId="2208"/>
    <cellStyle name="_Model_RAB Мой_NADB.JNVLS.APTEKA.2011(v1.3.3)_INDEX.STATION.2012(v2.1)" xfId="2209"/>
    <cellStyle name="_Model_RAB Мой_NADB.JNVLS.APTEKA.2011(v1.3.3)_TEPLO.PREDEL.2012.M(v1.1)_test" xfId="2210"/>
    <cellStyle name="_Model_RAB Мой_NADB.JNVLS.APTEKA.2011(v1.3.4)" xfId="1210"/>
    <cellStyle name="_Model_RAB Мой_NADB.JNVLS.APTEKA.2011(v1.3.4)_46TE.2011(v1.0)" xfId="1211"/>
    <cellStyle name="_Model_RAB Мой_NADB.JNVLS.APTEKA.2011(v1.3.4)_INDEX.STATION.2012(v1.0)_" xfId="2211"/>
    <cellStyle name="_Model_RAB Мой_NADB.JNVLS.APTEKA.2011(v1.3.4)_INDEX.STATION.2012(v2.0)" xfId="2212"/>
    <cellStyle name="_Model_RAB Мой_NADB.JNVLS.APTEKA.2011(v1.3.4)_INDEX.STATION.2012(v2.1)" xfId="2213"/>
    <cellStyle name="_Model_RAB Мой_NADB.JNVLS.APTEKA.2011(v1.3.4)_TEPLO.PREDEL.2012.M(v1.1)_test" xfId="2214"/>
    <cellStyle name="_Model_RAB Мой_PASSPORT.TEPLO.PROIZV(v2.0)" xfId="2215"/>
    <cellStyle name="_Model_RAB Мой_PASSPORT.TEPLO.PROIZV(v2.1)" xfId="2216"/>
    <cellStyle name="_Model_RAB Мой_PASSPORT.TEPLO.SETI(v0.7)" xfId="2217"/>
    <cellStyle name="_Model_RAB Мой_PASSPORT.TEPLO.SETI(v1.0)" xfId="2218"/>
    <cellStyle name="_Model_RAB Мой_PR.PROG.WARM.NOTCOMBI.2012.2.16_v1.4(04.04.11) " xfId="4"/>
    <cellStyle name="_Model_RAB Мой_PREDEL.JKH.UTV.2011(v1.0.1)" xfId="1212"/>
    <cellStyle name="_Model_RAB Мой_PREDEL.JKH.UTV.2011(v1.0.1)_46TE.2011(v1.0)" xfId="1213"/>
    <cellStyle name="_Model_RAB Мой_PREDEL.JKH.UTV.2011(v1.0.1)_INDEX.STATION.2012(v1.0)_" xfId="2219"/>
    <cellStyle name="_Model_RAB Мой_PREDEL.JKH.UTV.2011(v1.0.1)_INDEX.STATION.2012(v2.0)" xfId="2220"/>
    <cellStyle name="_Model_RAB Мой_PREDEL.JKH.UTV.2011(v1.0.1)_INDEX.STATION.2012(v2.1)" xfId="2221"/>
    <cellStyle name="_Model_RAB Мой_PREDEL.JKH.UTV.2011(v1.0.1)_TEPLO.PREDEL.2012.M(v1.1)_test" xfId="2222"/>
    <cellStyle name="_Model_RAB Мой_PREDEL.JKH.UTV.2011(v1.1)" xfId="2223"/>
    <cellStyle name="_Model_RAB Мой_PROG.ESN.EF.2.52_3" xfId="4151"/>
    <cellStyle name="_Model_RAB Мой_REP.BLR.2012(v1.0)" xfId="2224"/>
    <cellStyle name="_Model_RAB Мой_TEHSHEET" xfId="2225"/>
    <cellStyle name="_Model_RAB Мой_TEPLO.PREDEL.2012.M(v1.1)" xfId="2226"/>
    <cellStyle name="_Model_RAB Мой_TEPLO.PREDEL.2013(v2.0)" xfId="2227"/>
    <cellStyle name="_Model_RAB Мой_TEST.TEMPLATE" xfId="2228"/>
    <cellStyle name="_Model_RAB Мой_UPDATE.46EE.2011.TO.1.1" xfId="1214"/>
    <cellStyle name="_Model_RAB Мой_UPDATE.46TE.2011.TO.1.1" xfId="1215"/>
    <cellStyle name="_Model_RAB Мой_UPDATE.46TE.2011.TO.1.2" xfId="1216"/>
    <cellStyle name="_Model_RAB Мой_UPDATE.BALANCE.WARM.2011YEAR.TO.1.1" xfId="1217"/>
    <cellStyle name="_Model_RAB Мой_UPDATE.BALANCE.WARM.2011YEAR.TO.1.1_46TE.2011(v1.0)" xfId="1218"/>
    <cellStyle name="_Model_RAB Мой_UPDATE.BALANCE.WARM.2011YEAR.TO.1.1_INDEX.STATION.2012(v1.0)_" xfId="2229"/>
    <cellStyle name="_Model_RAB Мой_UPDATE.BALANCE.WARM.2011YEAR.TO.1.1_INDEX.STATION.2012(v2.0)" xfId="2230"/>
    <cellStyle name="_Model_RAB Мой_UPDATE.BALANCE.WARM.2011YEAR.TO.1.1_INDEX.STATION.2012(v2.1)" xfId="2231"/>
    <cellStyle name="_Model_RAB Мой_UPDATE.BALANCE.WARM.2011YEAR.TO.1.1_OREP.KU.2011.MONTHLY.02(v1.1)" xfId="2232"/>
    <cellStyle name="_Model_RAB Мой_UPDATE.BALANCE.WARM.2011YEAR.TO.1.1_TEPLO.PREDEL.2012.M(v1.1)_test" xfId="2233"/>
    <cellStyle name="_Model_RAB Мой_UPDATE.BALANCE.WARM.2011YEAR.TO.1.2" xfId="2234"/>
    <cellStyle name="_Model_RAB Мой_UPDATE.BALANCE.WARM.2011YEAR.TO.1.4.64" xfId="2235"/>
    <cellStyle name="_Model_RAB Мой_UPDATE.BALANCE.WARM.2011YEAR.TO.1.5.64" xfId="2236"/>
    <cellStyle name="_Model_RAB Мой_UPDATE.CALC.WARM.4.47.TO.1.1.64" xfId="1219"/>
    <cellStyle name="_Model_RAB Мой_UPDATE.MONITORING.OS.EE.2.02.TO.1.3.64" xfId="2237"/>
    <cellStyle name="_Model_RAB Мой_UPDATE.NADB.JNVLS.APTEKA.2011.TO.1.3.4" xfId="2238"/>
    <cellStyle name="_Model_RAB Мой_Вариант с макс ИК" xfId="1880"/>
    <cellStyle name="_Model_RAB Мой_Книга2_PR.PROG.WARM.NOTCOMBI.2012.2.16_v1.4(04.04.11) " xfId="5"/>
    <cellStyle name="_Model_RAB Мой_Модель расчет отправка" xfId="1881"/>
    <cellStyle name="_Model_RAB_MRSK_svod" xfId="111"/>
    <cellStyle name="_Model_RAB_MRSK_svod 2" xfId="1220"/>
    <cellStyle name="_Model_RAB_MRSK_svod 2 2" xfId="4152"/>
    <cellStyle name="_Model_RAB_MRSK_svod 2_OREP.KU.2011.MONTHLY.02(v0.1)" xfId="1221"/>
    <cellStyle name="_Model_RAB_MRSK_svod 2_OREP.KU.2011.MONTHLY.02(v0.4)" xfId="1222"/>
    <cellStyle name="_Model_RAB_MRSK_svod 2_OREP.KU.2011.MONTHLY.11(v1.4)" xfId="2239"/>
    <cellStyle name="_Model_RAB_MRSK_svod 2_OREP.KU.2011.MONTHLY.11(v1.4)_PROG.ESN.EF.2.52_3" xfId="4153"/>
    <cellStyle name="_Model_RAB_MRSK_svod 2_OREP.KU.2011.MONTHLY.11(v1.4)_UPDATE.BALANCE.WARM.2012YEAR.TO.1.1" xfId="2240"/>
    <cellStyle name="_Model_RAB_MRSK_svod 2_OREP.KU.2011.MONTHLY.11(v1.4)_UPDATE.CALC.WARM.2012YEAR.TO.1.1" xfId="2241"/>
    <cellStyle name="_Model_RAB_MRSK_svod 2_UPDATE.BALANCE.WARM.2012YEAR.TO.1.1" xfId="2242"/>
    <cellStyle name="_Model_RAB_MRSK_svod 2_UPDATE.CALC.WARM.2012YEAR.TO.1.1" xfId="2243"/>
    <cellStyle name="_Model_RAB_MRSK_svod 2_UPDATE.CALC.WARM.4.47.TO.1.1.64" xfId="1223"/>
    <cellStyle name="_Model_RAB_MRSK_svod 2_UPDATE.MONITORING.OS.EE.2.02.TO.1.3.64" xfId="2244"/>
    <cellStyle name="_Model_RAB_MRSK_svod 2_UPDATE.OREP.KU.2011.MONTHLY.02.TO.1.2" xfId="2245"/>
    <cellStyle name="_Model_RAB_MRSK_svod_46EE.2011(v1.0)" xfId="1224"/>
    <cellStyle name="_Model_RAB_MRSK_svod_46EE.2011(v1.0)_46TE.2011(v1.0)" xfId="1225"/>
    <cellStyle name="_Model_RAB_MRSK_svod_46EE.2011(v1.0)_INDEX.STATION.2012(v1.0)_" xfId="2246"/>
    <cellStyle name="_Model_RAB_MRSK_svod_46EE.2011(v1.0)_INDEX.STATION.2012(v2.0)" xfId="2247"/>
    <cellStyle name="_Model_RAB_MRSK_svod_46EE.2011(v1.0)_INDEX.STATION.2012(v2.1)" xfId="2248"/>
    <cellStyle name="_Model_RAB_MRSK_svod_46EE.2011(v1.0)_TEPLO.PREDEL.2012.M(v1.1)_test" xfId="2249"/>
    <cellStyle name="_Model_RAB_MRSK_svod_46EE.2011(v1.2)" xfId="2250"/>
    <cellStyle name="_Model_RAB_MRSK_svod_46EP.2011(v2.0)" xfId="2251"/>
    <cellStyle name="_Model_RAB_MRSK_svod_46EP.2012(v0.1)" xfId="2252"/>
    <cellStyle name="_Model_RAB_MRSK_svod_46TE.2011(v1.0)" xfId="1226"/>
    <cellStyle name="_Model_RAB_MRSK_svod_4DNS.UPDATE.EXAMPLE" xfId="2253"/>
    <cellStyle name="_Model_RAB_MRSK_svod_ARMRAZR" xfId="1227"/>
    <cellStyle name="_Model_RAB_MRSK_svod_BALANCE.WARM.2010.FACT(v1.0)" xfId="2254"/>
    <cellStyle name="_Model_RAB_MRSK_svod_BALANCE.WARM.2010.PLAN" xfId="2255"/>
    <cellStyle name="_Model_RAB_MRSK_svod_BALANCE.WARM.2011YEAR(v0.7)" xfId="2256"/>
    <cellStyle name="_Model_RAB_MRSK_svod_BALANCE.WARM.2011YEAR.NEW.UPDATE.SCHEME" xfId="1228"/>
    <cellStyle name="_Model_RAB_MRSK_svod_CALC.NORMATIV.KU(v0.2)" xfId="2257"/>
    <cellStyle name="_Model_RAB_MRSK_svod_EE.2REK.P2011.4.78(v0.3)" xfId="2258"/>
    <cellStyle name="_Model_RAB_MRSK_svod_FORM3.1.2013(v0.2)" xfId="2259"/>
    <cellStyle name="_Model_RAB_MRSK_svod_FORM3.2013(v1.0)" xfId="2260"/>
    <cellStyle name="_Model_RAB_MRSK_svod_FORM3.REG(v1.0)" xfId="2261"/>
    <cellStyle name="_Model_RAB_MRSK_svod_FORM910.2012(v1.1)" xfId="2262"/>
    <cellStyle name="_Model_RAB_MRSK_svod_INDEX.STATION.2012(v2.1)" xfId="2263"/>
    <cellStyle name="_Model_RAB_MRSK_svod_INDEX.STATION.2013(v1.0)_патч до 1.1" xfId="2264"/>
    <cellStyle name="_Model_RAB_MRSK_svod_INVEST.EE.PLAN.4.78(v0.1)" xfId="2265"/>
    <cellStyle name="_Model_RAB_MRSK_svod_INVEST.EE.PLAN.4.78(v0.3)" xfId="2266"/>
    <cellStyle name="_Model_RAB_MRSK_svod_INVEST.EE.PLAN.4.78(v1.0)" xfId="2267"/>
    <cellStyle name="_Model_RAB_MRSK_svod_INVEST.EE.PLAN.4.78(v1.0)_PASSPORT.TEPLO.PROIZV(v2.0)" xfId="2268"/>
    <cellStyle name="_Model_RAB_MRSK_svod_INVEST.EE.PLAN.4.78(v1.0)_PASSPORT.TEPLO.PROIZV(v2.0)_INDEX.STATION.2013(v1.0)_патч до 1.1" xfId="2269"/>
    <cellStyle name="_Model_RAB_MRSK_svod_INVEST.EE.PLAN.4.78(v1.0)_PASSPORT.TEPLO.PROIZV(v2.0)_TEPLO.PREDEL.2013(v2.0)" xfId="2270"/>
    <cellStyle name="_Model_RAB_MRSK_svod_INVEST.PLAN.4.78(v0.1)" xfId="2271"/>
    <cellStyle name="_Model_RAB_MRSK_svod_INVEST.WARM.PLAN.4.78(v0.1)" xfId="2272"/>
    <cellStyle name="_Model_RAB_MRSK_svod_INVEST_WARM_PLAN" xfId="2273"/>
    <cellStyle name="_Model_RAB_MRSK_svod_NADB.JNVLP.APTEKA.2012(v1.0)_21_02_12" xfId="2274"/>
    <cellStyle name="_Model_RAB_MRSK_svod_NADB.JNVLS.APTEKA.2011(v1.3.3)" xfId="1229"/>
    <cellStyle name="_Model_RAB_MRSK_svod_NADB.JNVLS.APTEKA.2011(v1.3.3)_46TE.2011(v1.0)" xfId="1230"/>
    <cellStyle name="_Model_RAB_MRSK_svod_NADB.JNVLS.APTEKA.2011(v1.3.3)_INDEX.STATION.2012(v1.0)_" xfId="2275"/>
    <cellStyle name="_Model_RAB_MRSK_svod_NADB.JNVLS.APTEKA.2011(v1.3.3)_INDEX.STATION.2012(v2.0)" xfId="2276"/>
    <cellStyle name="_Model_RAB_MRSK_svod_NADB.JNVLS.APTEKA.2011(v1.3.3)_INDEX.STATION.2012(v2.1)" xfId="2277"/>
    <cellStyle name="_Model_RAB_MRSK_svod_NADB.JNVLS.APTEKA.2011(v1.3.3)_TEPLO.PREDEL.2012.M(v1.1)_test" xfId="2278"/>
    <cellStyle name="_Model_RAB_MRSK_svod_NADB.JNVLS.APTEKA.2011(v1.3.4)" xfId="1231"/>
    <cellStyle name="_Model_RAB_MRSK_svod_NADB.JNVLS.APTEKA.2011(v1.3.4)_46TE.2011(v1.0)" xfId="1232"/>
    <cellStyle name="_Model_RAB_MRSK_svod_NADB.JNVLS.APTEKA.2011(v1.3.4)_INDEX.STATION.2012(v1.0)_" xfId="2279"/>
    <cellStyle name="_Model_RAB_MRSK_svod_NADB.JNVLS.APTEKA.2011(v1.3.4)_INDEX.STATION.2012(v2.0)" xfId="2280"/>
    <cellStyle name="_Model_RAB_MRSK_svod_NADB.JNVLS.APTEKA.2011(v1.3.4)_INDEX.STATION.2012(v2.1)" xfId="2281"/>
    <cellStyle name="_Model_RAB_MRSK_svod_NADB.JNVLS.APTEKA.2011(v1.3.4)_TEPLO.PREDEL.2012.M(v1.1)_test" xfId="2282"/>
    <cellStyle name="_Model_RAB_MRSK_svod_PASSPORT.TEPLO.PROIZV(v2.0)" xfId="2283"/>
    <cellStyle name="_Model_RAB_MRSK_svod_PASSPORT.TEPLO.PROIZV(v2.1)" xfId="2284"/>
    <cellStyle name="_Model_RAB_MRSK_svod_PASSPORT.TEPLO.SETI(v0.7)" xfId="2285"/>
    <cellStyle name="_Model_RAB_MRSK_svod_PASSPORT.TEPLO.SETI(v1.0)" xfId="2286"/>
    <cellStyle name="_Model_RAB_MRSK_svod_PR.PROG.WARM.NOTCOMBI.2012.2.16_v1.4(04.04.11) " xfId="6"/>
    <cellStyle name="_Model_RAB_MRSK_svod_PREDEL.JKH.UTV.2011(v1.0.1)" xfId="1233"/>
    <cellStyle name="_Model_RAB_MRSK_svod_PREDEL.JKH.UTV.2011(v1.0.1)_46TE.2011(v1.0)" xfId="1234"/>
    <cellStyle name="_Model_RAB_MRSK_svod_PREDEL.JKH.UTV.2011(v1.0.1)_INDEX.STATION.2012(v1.0)_" xfId="2287"/>
    <cellStyle name="_Model_RAB_MRSK_svod_PREDEL.JKH.UTV.2011(v1.0.1)_INDEX.STATION.2012(v2.0)" xfId="2288"/>
    <cellStyle name="_Model_RAB_MRSK_svod_PREDEL.JKH.UTV.2011(v1.0.1)_INDEX.STATION.2012(v2.1)" xfId="2289"/>
    <cellStyle name="_Model_RAB_MRSK_svod_PREDEL.JKH.UTV.2011(v1.0.1)_TEPLO.PREDEL.2012.M(v1.1)_test" xfId="2290"/>
    <cellStyle name="_Model_RAB_MRSK_svod_PREDEL.JKH.UTV.2011(v1.1)" xfId="2291"/>
    <cellStyle name="_Model_RAB_MRSK_svod_PROG.ESN.EF.2.52_3" xfId="4154"/>
    <cellStyle name="_Model_RAB_MRSK_svod_REP.BLR.2012(v1.0)" xfId="2292"/>
    <cellStyle name="_Model_RAB_MRSK_svod_TEHSHEET" xfId="2293"/>
    <cellStyle name="_Model_RAB_MRSK_svod_TEPLO.PREDEL.2012.M(v1.1)" xfId="2294"/>
    <cellStyle name="_Model_RAB_MRSK_svod_TEPLO.PREDEL.2013(v2.0)" xfId="2295"/>
    <cellStyle name="_Model_RAB_MRSK_svod_TEST.TEMPLATE" xfId="2296"/>
    <cellStyle name="_Model_RAB_MRSK_svod_UPDATE.46EE.2011.TO.1.1" xfId="1235"/>
    <cellStyle name="_Model_RAB_MRSK_svod_UPDATE.46TE.2011.TO.1.1" xfId="1236"/>
    <cellStyle name="_Model_RAB_MRSK_svod_UPDATE.46TE.2011.TO.1.2" xfId="1237"/>
    <cellStyle name="_Model_RAB_MRSK_svod_UPDATE.BALANCE.WARM.2011YEAR.TO.1.1" xfId="1238"/>
    <cellStyle name="_Model_RAB_MRSK_svod_UPDATE.BALANCE.WARM.2011YEAR.TO.1.1_46TE.2011(v1.0)" xfId="1239"/>
    <cellStyle name="_Model_RAB_MRSK_svod_UPDATE.BALANCE.WARM.2011YEAR.TO.1.1_INDEX.STATION.2012(v1.0)_" xfId="2297"/>
    <cellStyle name="_Model_RAB_MRSK_svod_UPDATE.BALANCE.WARM.2011YEAR.TO.1.1_INDEX.STATION.2012(v2.0)" xfId="2298"/>
    <cellStyle name="_Model_RAB_MRSK_svod_UPDATE.BALANCE.WARM.2011YEAR.TO.1.1_INDEX.STATION.2012(v2.1)" xfId="2299"/>
    <cellStyle name="_Model_RAB_MRSK_svod_UPDATE.BALANCE.WARM.2011YEAR.TO.1.1_OREP.KU.2011.MONTHLY.02(v1.1)" xfId="2300"/>
    <cellStyle name="_Model_RAB_MRSK_svod_UPDATE.BALANCE.WARM.2011YEAR.TO.1.1_TEPLO.PREDEL.2012.M(v1.1)_test" xfId="2301"/>
    <cellStyle name="_Model_RAB_MRSK_svod_UPDATE.BALANCE.WARM.2011YEAR.TO.1.2" xfId="2302"/>
    <cellStyle name="_Model_RAB_MRSK_svod_UPDATE.BALANCE.WARM.2011YEAR.TO.1.4.64" xfId="2303"/>
    <cellStyle name="_Model_RAB_MRSK_svod_UPDATE.BALANCE.WARM.2011YEAR.TO.1.5.64" xfId="2304"/>
    <cellStyle name="_Model_RAB_MRSK_svod_UPDATE.CALC.WARM.4.47.TO.1.1.64" xfId="1240"/>
    <cellStyle name="_Model_RAB_MRSK_svod_UPDATE.MONITORING.OS.EE.2.02.TO.1.3.64" xfId="2305"/>
    <cellStyle name="_Model_RAB_MRSK_svod_UPDATE.NADB.JNVLS.APTEKA.2011.TO.1.3.4" xfId="2306"/>
    <cellStyle name="_Model_RAB_MRSK_svod_Вариант с макс ИК" xfId="1882"/>
    <cellStyle name="_Model_RAB_MRSK_svod_Книга2_PR.PROG.WARM.NOTCOMBI.2012.2.16_v1.4(04.04.11) " xfId="7"/>
    <cellStyle name="_Model_RAB_MRSK_svod_Модель расчет отправка" xfId="1883"/>
    <cellStyle name="_Plug" xfId="1241"/>
    <cellStyle name="_Plug_4DNS.UPDATE.EXAMPLE" xfId="2307"/>
    <cellStyle name="_Plug_4DNS.UPDATE.EXAMPLE_INDEX.STATION.2013(v1.0)_патч до 1.1" xfId="2308"/>
    <cellStyle name="_Plug_Б1-УТВ.ТАРИФЫ" xfId="2309"/>
    <cellStyle name="_Plug_Б1-УТВ.ТАРИФЫ_ТАБЛ_ГСР_ТЭЦ_2011_1" xfId="2310"/>
    <cellStyle name="_Plug_Б2-УТВ.ТАРИФЫ" xfId="2311"/>
    <cellStyle name="_Plug_Б2-УТВ.ТАРИФЫ_ТАБЛ_ГСР_ТЭЦ_2011_1" xfId="2312"/>
    <cellStyle name="_Plug_Б4" xfId="2313"/>
    <cellStyle name="_Plug_Б4_ТАБЛ_ГСР_ТЭЦ_2011_1" xfId="2314"/>
    <cellStyle name="_Plug_Б4-УТВЕРЖДЕНО" xfId="2315"/>
    <cellStyle name="_Plug_Б4-УТВЕРЖДЕНО_ТАБЛ_ГСР_ТЭЦ_2011_1" xfId="2316"/>
    <cellStyle name="_Plug_Б5-УТВ.ТАРИФЫ" xfId="2317"/>
    <cellStyle name="_Plug_Б5-УТВ.ТАРИФЫ_ТАБЛ_ГСР_ТЭЦ_2011_1" xfId="2318"/>
    <cellStyle name="_Plug_Бюджет капитальных вложений - по Группе - 2009" xfId="2319"/>
    <cellStyle name="_Plug_Бюджет капитальных вложений - по Группе - 2009_ТАБЛ_ГСР_ТЭЦ_2011_1" xfId="2320"/>
    <cellStyle name="_Plug_Бюджет ФОТ" xfId="2321"/>
    <cellStyle name="_Plug_Бюджет ФОТ_ТАБЛ_ГСР_ТЭЦ_2011_1" xfId="2322"/>
    <cellStyle name="_Plug_Бюджет_тариф 2009" xfId="2323"/>
    <cellStyle name="_Plug_Бюджет_тариф 2009_ТАБЛ_ГСР_ТЭЦ_2011_1" xfId="2324"/>
    <cellStyle name="_Plug_Консолидация-по-ЮЛ" xfId="2325"/>
    <cellStyle name="_Plug_Консолидация-по-ЮЛ_ТАБЛ_ГСР_ТЭЦ_2011_1" xfId="2326"/>
    <cellStyle name="_Plug_Консолидация-по-ЮЛ-УТВ.ТАРИФЫ" xfId="2327"/>
    <cellStyle name="_Plug_Консолидация-по-ЮЛ-УТВ.ТАРИФЫ_ТАБЛ_ГСР_ТЭЦ_2011_1" xfId="2328"/>
    <cellStyle name="_Plug_КПЭ-Формат-05.12" xfId="2329"/>
    <cellStyle name="_Plug_КПЭ-Формат-05.12_Б4-УТВЕРЖДЕНО" xfId="2330"/>
    <cellStyle name="_Plug_КПЭ-Формат-05.12_Б4-УТВЕРЖДЕНО_ТАБЛ_ГСР_ТЭЦ_2011_1" xfId="2331"/>
    <cellStyle name="_Plug_КПЭ-Формат-05.12_ТАБЛ_ГСР_ТЭЦ_2011_1" xfId="2332"/>
    <cellStyle name="_Plug_расчет % за пользование кредитом на 2011год" xfId="2333"/>
    <cellStyle name="_Plug_Расшифровка для аудита 2011 КСК" xfId="2334"/>
    <cellStyle name="_Plug_ТАБЛ_КСК_2011" xfId="2335"/>
    <cellStyle name="_Plug_ФОТ 2009-2008" xfId="2336"/>
    <cellStyle name="_Plug_ФОТ 2009-2008_ТАБЛ_ГСР_ТЭЦ_2011_1" xfId="2337"/>
    <cellStyle name="_Plug_ЦФО-зам.директора по ремонтам-КРиТР" xfId="2338"/>
    <cellStyle name="_Plug_ЦФО-зам.директора по ремонтам-КРиТР_ТАБЛ_ГСР_ТЭЦ_2011_1" xfId="2339"/>
    <cellStyle name="_Plug_ЦФО-ИД Б8-2009-УТВЕРЖДЕНО." xfId="2340"/>
    <cellStyle name="_Plug_ЦФО-ИД Б8-2009-УТВЕРЖДЕНО._ТАБЛ_ГСР_ТЭЦ_2011_1" xfId="2341"/>
    <cellStyle name="_Анализ Долговой позиции на 2005 г" xfId="1884"/>
    <cellStyle name="_Анализ Долговой позиции на 2005 г_КАЛЬК ТГК (ТО ЧТО НА МАХ ГЕННЕРАЦИЮ)" xfId="1885"/>
    <cellStyle name="_аполнение по ст. 19. и 7.10" xfId="1886"/>
    <cellStyle name="_Аренда земли и имущества 2010" xfId="1887"/>
    <cellStyle name="_АРМ_БП_РСК_V6.1.unprotec" xfId="2342"/>
    <cellStyle name="_АТП_ второй (третий) вариант" xfId="1888"/>
    <cellStyle name="_Б1 упр вариант 28_02_08" xfId="2343"/>
    <cellStyle name="_Б1 упр вариант 28_02_08_Анализ_Calc А2" xfId="2344"/>
    <cellStyle name="_Б1 упр вариант 28_02_08_Б4-УТВЕРЖДЕНО" xfId="2345"/>
    <cellStyle name="_Б1 упр вариант 28_02_08_ЦФО-ИД Б8-2009-УТВЕРЖДЕНО." xfId="2346"/>
    <cellStyle name="_ББюджетные формы.Инвестиции" xfId="2347"/>
    <cellStyle name="_ББюджетные формы.Расходы" xfId="2348"/>
    <cellStyle name="_Бизнес план 2007 мес. 21.03.2007" xfId="1889"/>
    <cellStyle name="_Бизнес-план 2007 по м-цам" xfId="1890"/>
    <cellStyle name="_бизнес-план на 2005 год" xfId="1891"/>
    <cellStyle name="_бизнес-план на 2005 год 2" xfId="1892"/>
    <cellStyle name="_Б-П 2006г по месяцам 27 03 06" xfId="1893"/>
    <cellStyle name="_Б-П 2006г по месяцам 27 03 06 первонач" xfId="1894"/>
    <cellStyle name="_Б-П 2006г по месяцам 27 03 06 первонач 2" xfId="1895"/>
    <cellStyle name="_Б-П 2006г по месяцам 27 03 06 первонач_Разбивка прибыли_12 мес_2010" xfId="1896"/>
    <cellStyle name="_Б-П 2006г по месяцам 27 03 06_Разбивка прибыли_12 мес_2010" xfId="1897"/>
    <cellStyle name="_Б-П 2006г по месяцам 31 05 06_2посл коорект" xfId="1898"/>
    <cellStyle name="_Б-П 2006г по месяцам 31 05 06_2посл коорект 2" xfId="1899"/>
    <cellStyle name="_Б-П 2006г по месяцам 31 05 06_2посл коорект_Разбивка прибыли_12 мес_2010" xfId="1900"/>
    <cellStyle name="_БП 2008 Филиала Кольский по приказу №12" xfId="1901"/>
    <cellStyle name="_БП КГК 4 кв_12-10" xfId="1902"/>
    <cellStyle name="_БП КГК 4 кв_12-10_КАЛЬК ТГК (ТО ЧТО НА МАХ ГЕННЕРАЦИЮ)" xfId="1903"/>
    <cellStyle name="_БП Невского филиала" xfId="1904"/>
    <cellStyle name="_БП прогн 2007 Операц. внер 1,075 1" xfId="1905"/>
    <cellStyle name="_БП прогн 2007 Операц. внер 1,075 1 (1)" xfId="1906"/>
    <cellStyle name="_БП прогн 2007 Операц. внер 1,075 1 (1)_КАЛЬК ТГК (ТО ЧТО НА МАХ ГЕННЕРАЦИЮ)" xfId="1907"/>
    <cellStyle name="_БП прогн 2007 Операц. внер 1,075 1_КАЛЬК ТГК (ТО ЧТО НА МАХ ГЕННЕРАЦИЮ)" xfId="1908"/>
    <cellStyle name="_БП_2006_НФ" xfId="1909"/>
    <cellStyle name="_БП_2006_НФ_КАЛЬК ТГК (ТО ЧТО НА МАХ ГЕННЕРАЦИЮ)" xfId="1910"/>
    <cellStyle name="_БР августа с наполнением" xfId="1911"/>
    <cellStyle name="_БР на сентябрь" xfId="1912"/>
    <cellStyle name="_бр октября" xfId="1913"/>
    <cellStyle name="_Бюджет 11111" xfId="1914"/>
    <cellStyle name="_Бюджет 2008г_КСК утвержденный МО" xfId="2349"/>
    <cellStyle name="_Бюджет 2008г_КСК утвержденный МО_Анализ_Calc А2" xfId="2350"/>
    <cellStyle name="_Бюджет 2008г_УК утвержденный МО" xfId="2351"/>
    <cellStyle name="_Бюджет 2008г_УК утвержденный МО_Анализ_Calc А2" xfId="2352"/>
    <cellStyle name="_БЮДЖЕТ декабрь  2007 с данными ТГК-1" xfId="1915"/>
    <cellStyle name="_Бюджет капитальных вложений - по Группе - 2009" xfId="2353"/>
    <cellStyle name="_Бюджет капитальных вложений - по Группе - 2009_Анализ_Calc А2" xfId="2354"/>
    <cellStyle name="_БЮДЖЕТ на сентябрь 2007" xfId="1916"/>
    <cellStyle name="_Бюджет ФОТ" xfId="2355"/>
    <cellStyle name="_Бюджет ФОТ_Анализ_Calc А2" xfId="2356"/>
    <cellStyle name="_Бюджет2006_ПОКАЗАТЕЛИ СВОДНЫЕ" xfId="1242"/>
    <cellStyle name="_Бюджет2006_ПОКАЗАТЕЛИ СВОДНЫЕ 2" xfId="2357"/>
    <cellStyle name="_Бюджет2006_ПОКАЗАТЕЛИ СВОДНЫЕ_Анализ_Calc А2" xfId="2358"/>
    <cellStyle name="_Бюджет2006_ПОКАЗАТЕЛИ СВОДНЫЕ_Б4-УТВЕРЖДЕНО" xfId="2359"/>
    <cellStyle name="_Бюджет2006_ПОКАЗАТЕЛИ СВОДНЫЕ_Бюджет_тариф 2009" xfId="2360"/>
    <cellStyle name="_Бюджет2006_ПОКАЗАТЕЛИ СВОДНЫЕ_ЦФО-ИД Б8-2009-УТВЕРЖДЕНО." xfId="2361"/>
    <cellStyle name="_Бюджетные формы. Закупки" xfId="2362"/>
    <cellStyle name="_Бюджетные формы.Доходы" xfId="2363"/>
    <cellStyle name="_Бюджетные формы.Расходы_19.10.07" xfId="2364"/>
    <cellStyle name="_Бюджетные формы.Финансы" xfId="2365"/>
    <cellStyle name="_Бюджетные формы.ФинБюджеты" xfId="2366"/>
    <cellStyle name="_ВО ОП ТЭС-ОТ- 2007" xfId="112"/>
    <cellStyle name="_ВО ОП ТЭС-ОТ- 2007_Новая инструкция1_фст" xfId="2367"/>
    <cellStyle name="_ВФ ОАО ТЭС-ОТ- 2009" xfId="113"/>
    <cellStyle name="_ВФ ОАО ТЭС-ОТ- 2009_Новая инструкция1_фст" xfId="2368"/>
    <cellStyle name="_Выполнение. 2007" xfId="1917"/>
    <cellStyle name="_выручка по присоединениям2" xfId="114"/>
    <cellStyle name="_выручка по присоединениям2 2" xfId="2369"/>
    <cellStyle name="_выручка по присоединениям2_Новая инструкция1_фст" xfId="2370"/>
    <cellStyle name="_Выручка_анализ по филиалам_апрель" xfId="1918"/>
    <cellStyle name="_Выручка_анализ по филиалам_май" xfId="1919"/>
    <cellStyle name="_ГКПЗ 2009.Прочие" xfId="1920"/>
    <cellStyle name="_ГУП ТЭК 2010-2012 1" xfId="115"/>
    <cellStyle name="_Договор аренды ЯЭ с разбивкой" xfId="116"/>
    <cellStyle name="_Договор аренды ЯЭ с разбивкой_Новая инструкция1_фст" xfId="2371"/>
    <cellStyle name="_Доходы, финансовые бюджеты" xfId="2372"/>
    <cellStyle name="_Ежемес разбивка по филиалам на 2009 г _февраль (2)" xfId="1921"/>
    <cellStyle name="_Ежемес разбивка по филиалам на 2009 г _февраль (3)" xfId="1922"/>
    <cellStyle name="_Ежемесячная квота 2007  тправка 09 апреля" xfId="1923"/>
    <cellStyle name="_Ежемесячный план 2008 помесячно" xfId="1924"/>
    <cellStyle name="_Ежемесячный план 2008 помесячно_Разбивка прибыли_12 мес_2010" xfId="1925"/>
    <cellStyle name="_Защита ФЗП" xfId="1243"/>
    <cellStyle name="_Защита ФЗП 2" xfId="2373"/>
    <cellStyle name="_Защита ФЗП_Анализ_Calc А2" xfId="2374"/>
    <cellStyle name="_Защита ФЗП_Бюджет_тариф 2009" xfId="2375"/>
    <cellStyle name="_Заявка на квоту по ст. 7.4.4. на июль 08._ф. Кольский" xfId="1926"/>
    <cellStyle name="_Заявка на квоту по ст. 7.4.6. на июль 08г._ф. Кольский" xfId="1927"/>
    <cellStyle name="_Инвест. программа-лизинг(Яковлев)" xfId="2376"/>
    <cellStyle name="_Инвестиционная программа" xfId="2377"/>
    <cellStyle name="_Инвестиционная программа_Анализ_Calc А2" xfId="2378"/>
    <cellStyle name="_Инвестиционная программа_Б4-УТВЕРЖДЕНО" xfId="2379"/>
    <cellStyle name="_Инвестиционная программа_ЦФО-ИД Б8-2009-УТВЕРЖДЕНО." xfId="2380"/>
    <cellStyle name="_Инвестпрограмма на 2007 г." xfId="117"/>
    <cellStyle name="_Информация для филиалов" xfId="1928"/>
    <cellStyle name="_Информация для филиалов 2" xfId="1929"/>
    <cellStyle name="_Информация для филиалов_Разбивка прибыли_12 мес_2010" xfId="1930"/>
    <cellStyle name="_ИП" xfId="1931"/>
    <cellStyle name="_ИП, ПП для финмодели ВЭК" xfId="1932"/>
    <cellStyle name="_Исходные данные для модели" xfId="118"/>
    <cellStyle name="_Исходные данные для модели_Новая инструкция1_фст" xfId="2381"/>
    <cellStyle name="_итоговый файл 1" xfId="2382"/>
    <cellStyle name="_КАЛЬК ТГК (ТО ЧТО НА МАХ ГЕННЕРАЦИЮ)" xfId="1933"/>
    <cellStyle name="_Карельский филиал" xfId="1934"/>
    <cellStyle name="_Карельский филиал_приказ №12" xfId="1935"/>
    <cellStyle name="_Карельский филиал_Разбивка прибыли_12 мес_2010" xfId="1936"/>
    <cellStyle name="_Карельский_GES.2007.5_исп" xfId="1937"/>
    <cellStyle name="_Карельский_GES.2007.5_исп_КАЛЬК ТГК (ТО ЧТО НА МАХ ГЕННЕРАЦИЮ)" xfId="1938"/>
    <cellStyle name="_Карельский_GRES.2007.5_исп" xfId="1939"/>
    <cellStyle name="_Карельский_GRES.2007.5_исп_КАЛЬК ТГК (ТО ЧТО НА МАХ ГЕННЕРАЦИЮ)" xfId="1940"/>
    <cellStyle name="_КВОТА ОМТО к бюджету апрель" xfId="1941"/>
    <cellStyle name="_КВОТА ОМТО к бюджету май" xfId="1942"/>
    <cellStyle name="_КВОТА ОМТО к бюджету март " xfId="1943"/>
    <cellStyle name="_КВОТА ОМТО к бюджету февраль " xfId="1944"/>
    <cellStyle name="_квота_сентябрь" xfId="1945"/>
    <cellStyle name="_Книга1" xfId="1946"/>
    <cellStyle name="_Книга1 (5)" xfId="1947"/>
    <cellStyle name="_Книга1_1" xfId="1948"/>
    <cellStyle name="_Книга4" xfId="1949"/>
    <cellStyle name="_Кольский филиал_На январь 2008 г._7.1" xfId="1950"/>
    <cellStyle name="_Кольский филиал_На январь 2008 г._9" xfId="1951"/>
    <cellStyle name="_Кольский филиал_приказ №12" xfId="1952"/>
    <cellStyle name="_Кольский филиал_ПТО  затраты по статье 6.1на январь" xfId="1953"/>
    <cellStyle name="_КОНВЕРТАТОР_15.02.06" xfId="1954"/>
    <cellStyle name="_КОНВЕРТАТОР_15.02.06_КАЛЬК ТГК (ТО ЧТО НА МАХ ГЕННЕРАЦИЮ)" xfId="1955"/>
    <cellStyle name="_Консолидация-2008-проект-new" xfId="1244"/>
    <cellStyle name="_Консолидация-2008-проект-new 2" xfId="2383"/>
    <cellStyle name="_Консолидация-2008-проект-new_Анализ_Calc А2" xfId="2384"/>
    <cellStyle name="_Консолидация-2008-проект-new_Бюджет_тариф 2009" xfId="2385"/>
    <cellStyle name="_Копия Программа первоочередных мер_(правка 18 05 06 Усаров_2А_3)" xfId="2386"/>
    <cellStyle name="_Копия Форматы УУ15" xfId="2387"/>
    <cellStyle name="_лимит по МТЭЦ согласованный" xfId="1956"/>
    <cellStyle name="_лимиты III кв 2007 раб" xfId="1957"/>
    <cellStyle name="_МОДЕЛЬ_1 (2)" xfId="119"/>
    <cellStyle name="_МОДЕЛЬ_1 (2) 2" xfId="1245"/>
    <cellStyle name="_МОДЕЛЬ_1 (2) 2 2" xfId="4155"/>
    <cellStyle name="_МОДЕЛЬ_1 (2) 2_OREP.KU.2011.MONTHLY.02(v0.1)" xfId="1246"/>
    <cellStyle name="_МОДЕЛЬ_1 (2) 2_OREP.KU.2011.MONTHLY.02(v0.4)" xfId="1247"/>
    <cellStyle name="_МОДЕЛЬ_1 (2) 2_OREP.KU.2011.MONTHLY.11(v1.4)" xfId="2388"/>
    <cellStyle name="_МОДЕЛЬ_1 (2) 2_OREP.KU.2011.MONTHLY.11(v1.4)_PROG.ESN.EF.2.52_3" xfId="4156"/>
    <cellStyle name="_МОДЕЛЬ_1 (2) 2_OREP.KU.2011.MONTHLY.11(v1.4)_UPDATE.BALANCE.WARM.2012YEAR.TO.1.1" xfId="2389"/>
    <cellStyle name="_МОДЕЛЬ_1 (2) 2_OREP.KU.2011.MONTHLY.11(v1.4)_UPDATE.CALC.WARM.2012YEAR.TO.1.1" xfId="2390"/>
    <cellStyle name="_МОДЕЛЬ_1 (2) 2_UPDATE.BALANCE.WARM.2012YEAR.TO.1.1" xfId="2391"/>
    <cellStyle name="_МОДЕЛЬ_1 (2) 2_UPDATE.CALC.WARM.2012YEAR.TO.1.1" xfId="2392"/>
    <cellStyle name="_МОДЕЛЬ_1 (2) 2_UPDATE.CALC.WARM.4.47.TO.1.1.64" xfId="1248"/>
    <cellStyle name="_МОДЕЛЬ_1 (2) 2_UPDATE.MONITORING.OS.EE.2.02.TO.1.3.64" xfId="2393"/>
    <cellStyle name="_МОДЕЛЬ_1 (2) 2_UPDATE.OREP.KU.2011.MONTHLY.02.TO.1.2" xfId="2394"/>
    <cellStyle name="_МОДЕЛЬ_1 (2)_46EE.2011(v1.0)" xfId="1249"/>
    <cellStyle name="_МОДЕЛЬ_1 (2)_46EE.2011(v1.0)_46TE.2011(v1.0)" xfId="1250"/>
    <cellStyle name="_МОДЕЛЬ_1 (2)_46EE.2011(v1.0)_INDEX.STATION.2012(v1.0)_" xfId="2395"/>
    <cellStyle name="_МОДЕЛЬ_1 (2)_46EE.2011(v1.0)_INDEX.STATION.2012(v2.0)" xfId="2396"/>
    <cellStyle name="_МОДЕЛЬ_1 (2)_46EE.2011(v1.0)_INDEX.STATION.2012(v2.1)" xfId="2397"/>
    <cellStyle name="_МОДЕЛЬ_1 (2)_46EE.2011(v1.0)_TEPLO.PREDEL.2012.M(v1.1)_test" xfId="2398"/>
    <cellStyle name="_МОДЕЛЬ_1 (2)_46EE.2011(v1.2)" xfId="2399"/>
    <cellStyle name="_МОДЕЛЬ_1 (2)_46EP.2011(v2.0)" xfId="2400"/>
    <cellStyle name="_МОДЕЛЬ_1 (2)_46EP.2012(v0.1)" xfId="2401"/>
    <cellStyle name="_МОДЕЛЬ_1 (2)_46TE.2011(v1.0)" xfId="1251"/>
    <cellStyle name="_МОДЕЛЬ_1 (2)_4DNS.UPDATE.EXAMPLE" xfId="2402"/>
    <cellStyle name="_МОДЕЛЬ_1 (2)_ARMRAZR" xfId="1252"/>
    <cellStyle name="_МОДЕЛЬ_1 (2)_BALANCE.WARM.2010.FACT(v1.0)" xfId="2403"/>
    <cellStyle name="_МОДЕЛЬ_1 (2)_BALANCE.WARM.2010.PLAN" xfId="2404"/>
    <cellStyle name="_МОДЕЛЬ_1 (2)_BALANCE.WARM.2011YEAR(v0.7)" xfId="2405"/>
    <cellStyle name="_МОДЕЛЬ_1 (2)_BALANCE.WARM.2011YEAR.NEW.UPDATE.SCHEME" xfId="1253"/>
    <cellStyle name="_МОДЕЛЬ_1 (2)_CALC.NORMATIV.KU(v0.2)" xfId="2406"/>
    <cellStyle name="_МОДЕЛЬ_1 (2)_EE.2REK.P2011.4.78(v0.3)" xfId="2407"/>
    <cellStyle name="_МОДЕЛЬ_1 (2)_FORM3.1.2013(v0.2)" xfId="2408"/>
    <cellStyle name="_МОДЕЛЬ_1 (2)_FORM3.2013(v1.0)" xfId="2409"/>
    <cellStyle name="_МОДЕЛЬ_1 (2)_FORM3.REG(v1.0)" xfId="2410"/>
    <cellStyle name="_МОДЕЛЬ_1 (2)_FORM910.2012(v1.1)" xfId="2411"/>
    <cellStyle name="_МОДЕЛЬ_1 (2)_INDEX.STATION.2012(v2.1)" xfId="2412"/>
    <cellStyle name="_МОДЕЛЬ_1 (2)_INDEX.STATION.2013(v1.0)_патч до 1.1" xfId="2413"/>
    <cellStyle name="_МОДЕЛЬ_1 (2)_INVEST.EE.PLAN.4.78(v0.1)" xfId="2414"/>
    <cellStyle name="_МОДЕЛЬ_1 (2)_INVEST.EE.PLAN.4.78(v0.3)" xfId="2415"/>
    <cellStyle name="_МОДЕЛЬ_1 (2)_INVEST.EE.PLAN.4.78(v1.0)" xfId="2416"/>
    <cellStyle name="_МОДЕЛЬ_1 (2)_INVEST.EE.PLAN.4.78(v1.0)_PASSPORT.TEPLO.PROIZV(v2.0)" xfId="2417"/>
    <cellStyle name="_МОДЕЛЬ_1 (2)_INVEST.EE.PLAN.4.78(v1.0)_PASSPORT.TEPLO.PROIZV(v2.0)_INDEX.STATION.2013(v1.0)_патч до 1.1" xfId="2418"/>
    <cellStyle name="_МОДЕЛЬ_1 (2)_INVEST.EE.PLAN.4.78(v1.0)_PASSPORT.TEPLO.PROIZV(v2.0)_TEPLO.PREDEL.2013(v2.0)" xfId="2419"/>
    <cellStyle name="_МОДЕЛЬ_1 (2)_INVEST.PLAN.4.78(v0.1)" xfId="2420"/>
    <cellStyle name="_МОДЕЛЬ_1 (2)_INVEST.WARM.PLAN.4.78(v0.1)" xfId="2421"/>
    <cellStyle name="_МОДЕЛЬ_1 (2)_INVEST_WARM_PLAN" xfId="2422"/>
    <cellStyle name="_МОДЕЛЬ_1 (2)_NADB.JNVLP.APTEKA.2012(v1.0)_21_02_12" xfId="2423"/>
    <cellStyle name="_МОДЕЛЬ_1 (2)_NADB.JNVLS.APTEKA.2011(v1.3.3)" xfId="1254"/>
    <cellStyle name="_МОДЕЛЬ_1 (2)_NADB.JNVLS.APTEKA.2011(v1.3.3)_46TE.2011(v1.0)" xfId="1255"/>
    <cellStyle name="_МОДЕЛЬ_1 (2)_NADB.JNVLS.APTEKA.2011(v1.3.3)_INDEX.STATION.2012(v1.0)_" xfId="2424"/>
    <cellStyle name="_МОДЕЛЬ_1 (2)_NADB.JNVLS.APTEKA.2011(v1.3.3)_INDEX.STATION.2012(v2.0)" xfId="2425"/>
    <cellStyle name="_МОДЕЛЬ_1 (2)_NADB.JNVLS.APTEKA.2011(v1.3.3)_INDEX.STATION.2012(v2.1)" xfId="2426"/>
    <cellStyle name="_МОДЕЛЬ_1 (2)_NADB.JNVLS.APTEKA.2011(v1.3.3)_TEPLO.PREDEL.2012.M(v1.1)_test" xfId="2427"/>
    <cellStyle name="_МОДЕЛЬ_1 (2)_NADB.JNVLS.APTEKA.2011(v1.3.4)" xfId="1256"/>
    <cellStyle name="_МОДЕЛЬ_1 (2)_NADB.JNVLS.APTEKA.2011(v1.3.4)_46TE.2011(v1.0)" xfId="1257"/>
    <cellStyle name="_МОДЕЛЬ_1 (2)_NADB.JNVLS.APTEKA.2011(v1.3.4)_INDEX.STATION.2012(v1.0)_" xfId="2428"/>
    <cellStyle name="_МОДЕЛЬ_1 (2)_NADB.JNVLS.APTEKA.2011(v1.3.4)_INDEX.STATION.2012(v2.0)" xfId="2429"/>
    <cellStyle name="_МОДЕЛЬ_1 (2)_NADB.JNVLS.APTEKA.2011(v1.3.4)_INDEX.STATION.2012(v2.1)" xfId="2430"/>
    <cellStyle name="_МОДЕЛЬ_1 (2)_NADB.JNVLS.APTEKA.2011(v1.3.4)_TEPLO.PREDEL.2012.M(v1.1)_test" xfId="2431"/>
    <cellStyle name="_МОДЕЛЬ_1 (2)_PASSPORT.TEPLO.PROIZV(v2.0)" xfId="2432"/>
    <cellStyle name="_МОДЕЛЬ_1 (2)_PASSPORT.TEPLO.PROIZV(v2.1)" xfId="2433"/>
    <cellStyle name="_МОДЕЛЬ_1 (2)_PASSPORT.TEPLO.SETI(v0.7)" xfId="2434"/>
    <cellStyle name="_МОДЕЛЬ_1 (2)_PASSPORT.TEPLO.SETI(v1.0)" xfId="2435"/>
    <cellStyle name="_МОДЕЛЬ_1 (2)_PR.PROG.WARM.NOTCOMBI.2012.2.16_v1.4(04.04.11) " xfId="8"/>
    <cellStyle name="_МОДЕЛЬ_1 (2)_PREDEL.JKH.UTV.2011(v1.0.1)" xfId="1258"/>
    <cellStyle name="_МОДЕЛЬ_1 (2)_PREDEL.JKH.UTV.2011(v1.0.1)_46TE.2011(v1.0)" xfId="1259"/>
    <cellStyle name="_МОДЕЛЬ_1 (2)_PREDEL.JKH.UTV.2011(v1.0.1)_INDEX.STATION.2012(v1.0)_" xfId="2436"/>
    <cellStyle name="_МОДЕЛЬ_1 (2)_PREDEL.JKH.UTV.2011(v1.0.1)_INDEX.STATION.2012(v2.0)" xfId="2437"/>
    <cellStyle name="_МОДЕЛЬ_1 (2)_PREDEL.JKH.UTV.2011(v1.0.1)_INDEX.STATION.2012(v2.1)" xfId="2438"/>
    <cellStyle name="_МОДЕЛЬ_1 (2)_PREDEL.JKH.UTV.2011(v1.0.1)_TEPLO.PREDEL.2012.M(v1.1)_test" xfId="2439"/>
    <cellStyle name="_МОДЕЛЬ_1 (2)_PREDEL.JKH.UTV.2011(v1.1)" xfId="2440"/>
    <cellStyle name="_МОДЕЛЬ_1 (2)_PROG.ESN.EF.2.52_3" xfId="4157"/>
    <cellStyle name="_МОДЕЛЬ_1 (2)_REP.BLR.2012(v1.0)" xfId="2441"/>
    <cellStyle name="_МОДЕЛЬ_1 (2)_TEHSHEET" xfId="2442"/>
    <cellStyle name="_МОДЕЛЬ_1 (2)_TEPLO.PREDEL.2012.M(v1.1)" xfId="2443"/>
    <cellStyle name="_МОДЕЛЬ_1 (2)_TEPLO.PREDEL.2013(v2.0)" xfId="2444"/>
    <cellStyle name="_МОДЕЛЬ_1 (2)_TEST.TEMPLATE" xfId="2445"/>
    <cellStyle name="_МОДЕЛЬ_1 (2)_UPDATE.46EE.2011.TO.1.1" xfId="1260"/>
    <cellStyle name="_МОДЕЛЬ_1 (2)_UPDATE.46TE.2011.TO.1.1" xfId="1261"/>
    <cellStyle name="_МОДЕЛЬ_1 (2)_UPDATE.46TE.2011.TO.1.2" xfId="1262"/>
    <cellStyle name="_МОДЕЛЬ_1 (2)_UPDATE.BALANCE.WARM.2011YEAR.TO.1.1" xfId="1263"/>
    <cellStyle name="_МОДЕЛЬ_1 (2)_UPDATE.BALANCE.WARM.2011YEAR.TO.1.1_46TE.2011(v1.0)" xfId="1264"/>
    <cellStyle name="_МОДЕЛЬ_1 (2)_UPDATE.BALANCE.WARM.2011YEAR.TO.1.1_INDEX.STATION.2012(v1.0)_" xfId="2446"/>
    <cellStyle name="_МОДЕЛЬ_1 (2)_UPDATE.BALANCE.WARM.2011YEAR.TO.1.1_INDEX.STATION.2012(v2.0)" xfId="2447"/>
    <cellStyle name="_МОДЕЛЬ_1 (2)_UPDATE.BALANCE.WARM.2011YEAR.TO.1.1_INDEX.STATION.2012(v2.1)" xfId="2448"/>
    <cellStyle name="_МОДЕЛЬ_1 (2)_UPDATE.BALANCE.WARM.2011YEAR.TO.1.1_OREP.KU.2011.MONTHLY.02(v1.1)" xfId="2449"/>
    <cellStyle name="_МОДЕЛЬ_1 (2)_UPDATE.BALANCE.WARM.2011YEAR.TO.1.1_TEPLO.PREDEL.2012.M(v1.1)_test" xfId="2450"/>
    <cellStyle name="_МОДЕЛЬ_1 (2)_UPDATE.BALANCE.WARM.2011YEAR.TO.1.2" xfId="2451"/>
    <cellStyle name="_МОДЕЛЬ_1 (2)_UPDATE.BALANCE.WARM.2011YEAR.TO.1.4.64" xfId="2452"/>
    <cellStyle name="_МОДЕЛЬ_1 (2)_UPDATE.BALANCE.WARM.2011YEAR.TO.1.5.64" xfId="2453"/>
    <cellStyle name="_МОДЕЛЬ_1 (2)_UPDATE.CALC.WARM.4.47.TO.1.1.64" xfId="1265"/>
    <cellStyle name="_МОДЕЛЬ_1 (2)_UPDATE.MONITORING.OS.EE.2.02.TO.1.3.64" xfId="2454"/>
    <cellStyle name="_МОДЕЛЬ_1 (2)_UPDATE.NADB.JNVLS.APTEKA.2011.TO.1.3.4" xfId="2455"/>
    <cellStyle name="_МОДЕЛЬ_1 (2)_Вариант с макс ИК" xfId="1958"/>
    <cellStyle name="_МОДЕЛЬ_1 (2)_Книга2_PR.PROG.WARM.NOTCOMBI.2012.2.16_v1.4(04.04.11) " xfId="9"/>
    <cellStyle name="_МОДЕЛЬ_1 (2)_Модель расчет отправка" xfId="1959"/>
    <cellStyle name="_наполенение апрель 2008" xfId="1960"/>
    <cellStyle name="_наполенение май 2008" xfId="1961"/>
    <cellStyle name="_Наполнение за декабрь 2007г (2)" xfId="1962"/>
    <cellStyle name="_Наполнение за октябрь (1)" xfId="1963"/>
    <cellStyle name="_Наполнение на апрель_2008" xfId="1964"/>
    <cellStyle name="_Наполнение на март_2008" xfId="1965"/>
    <cellStyle name="_наполнение статей  отделов и лимиты ТГК" xfId="1966"/>
    <cellStyle name="_НВВ 2009 постатейно свод по филиалам_09_02_09" xfId="120"/>
    <cellStyle name="_НВВ 2009 постатейно свод по филиалам_09_02_09_Новая инструкция1_фст" xfId="2456"/>
    <cellStyle name="_НВВ 2009 постатейно свод по филиалам_для Валентина" xfId="121"/>
    <cellStyle name="_НВВ 2009 постатейно свод по филиалам_для Валентина_Новая инструкция1_фст" xfId="2457"/>
    <cellStyle name="_НФ_2008 (version 2)" xfId="1967"/>
    <cellStyle name="_НФ_2008 (version 2) 2" xfId="1968"/>
    <cellStyle name="_НФ_2008 (version 2)_Разбивка прибыли_12 мес_2010" xfId="1969"/>
    <cellStyle name="_Ожид 3 и 4 квартал" xfId="1970"/>
    <cellStyle name="_Ожид 3 и 4 квартал_Разбивка прибыли_12 мес_2010" xfId="1971"/>
    <cellStyle name="_Ожидаемые прочие доходы и расходы и топливо" xfId="1972"/>
    <cellStyle name="_Омск" xfId="122"/>
    <cellStyle name="_Омск_Новая инструкция1_фст" xfId="2458"/>
    <cellStyle name="_ОТ ИД 2009" xfId="123"/>
    <cellStyle name="_ОТ ИД 2009_Новая инструкция1_фст" xfId="2459"/>
    <cellStyle name="_ответственные" xfId="1973"/>
    <cellStyle name="_ответственные_Разбивка прибыли_12 мес_2010" xfId="1974"/>
    <cellStyle name="_Отчет 1 кв_КарелФ" xfId="1975"/>
    <cellStyle name="_Отчет 1 кв_КарелФ_Вариант многолетней сметы_15%_20.04.2011" xfId="1976"/>
    <cellStyle name="_Отчет 1 кв_КарелФ_Варианты сметы 2011" xfId="1977"/>
    <cellStyle name="_Отчет 1 кв_КарелФ_Доли КРЕДИТНЫХ СРЕДСТВ_2008-2010" xfId="1978"/>
    <cellStyle name="_Отчет 1 кв_КарелФ_Кредитные ср-ва (доли по плану-факту 2010)" xfId="1979"/>
    <cellStyle name="_Отчет 1 кв_КарелФ_ПРИБЫЛЬ_2012_в тарифы" xfId="1980"/>
    <cellStyle name="_Отчет 1 кв_КарелФ_Разбивка прибыли_12 мес_2010" xfId="1981"/>
    <cellStyle name="_Отчет 1 кв_КарелФ_Смета затрат ТЕПЛОСЕТЬ Область 2011г" xfId="1982"/>
    <cellStyle name="_Отчет 1 кв_КарелФ_Смета ОАО Теплосеть СПб и приложения_к тарифу 2011_28.04.2010_корр ДЭ" xfId="1983"/>
    <cellStyle name="_Отчет за март 2007" xfId="1984"/>
    <cellStyle name="_Отчет об исполнении бюджета за I квартал 2008-РСБУ" xfId="2460"/>
    <cellStyle name="_Отчет об исполнении бюджета за I квартал 2008-РСБУ_Анализ_Calc А2" xfId="2461"/>
    <cellStyle name="_Отчет об исполнении бюджета за I полугодие 2008-УО" xfId="2462"/>
    <cellStyle name="_Отчет об исполнении бюджета за I полугодие 2008-УО_Анализ_Calc А2" xfId="2463"/>
    <cellStyle name="_Отчет по мес 2007г_9мес_07_врем" xfId="1985"/>
    <cellStyle name="_Отчет февраль" xfId="1986"/>
    <cellStyle name="_ОТЧЕТЫ ПО ФОРМАМ РЭК за 2010 годДЕЙСТ" xfId="124"/>
    <cellStyle name="_Перечень платежей (метрол.) ФК на сентябрь 2007г" xfId="1987"/>
    <cellStyle name="_Перечень платежей по ст. 4.6 ФК на август 2007г" xfId="1988"/>
    <cellStyle name="_Перечень платежей по ст. 4.6 ФК на июль 2008г." xfId="1989"/>
    <cellStyle name="_Перечень платежей по ст. 4.6 ФК на июнь 2008г." xfId="1990"/>
    <cellStyle name="_Перечень платежей по ст. 4.6 ФК на сентябрь 2007г" xfId="1991"/>
    <cellStyle name="_Перечень платежей по ст. 4.6 ФК на январь 2008г." xfId="1992"/>
    <cellStyle name="_Перечень платежей по ст. 7.4.4 и 7.4.6_ФК_июль 2008г." xfId="1993"/>
    <cellStyle name="_Перечень платежей по ст. 7.4.4 и 7.4.6_ФК_июнь 2008г." xfId="1994"/>
    <cellStyle name="_Перечень платежей по ст. 7.4.4 ФК на август 2007г" xfId="1995"/>
    <cellStyle name="_Перечень платежей по ст. 7.4.4 ФК на сентябрь 2007г" xfId="1996"/>
    <cellStyle name="_Перечень платежей по ст. 7.4.4 ФК на январь 2008г." xfId="1997"/>
    <cellStyle name="_Перечень платежей по ст. 7.4.5 ФК на июль  2008г." xfId="1998"/>
    <cellStyle name="_Перечень платежей по ст. 7.4.5 ФК на июнь  2008г." xfId="1999"/>
    <cellStyle name="_Перечень платежей по ст. 7.4.6 ФК на август 2007г" xfId="2000"/>
    <cellStyle name="_Перечень платежей по ст. 7.4.6 ФК на сентябрь 2007г" xfId="2001"/>
    <cellStyle name="_Перечень платежей по ст. 7.4.6 ФК на январь 2008г." xfId="2002"/>
    <cellStyle name="_план 2007 КПГЭС соц.сфера смета оконч к БП 2007 октябрь." xfId="2003"/>
    <cellStyle name="_План 2008 года с разбивкой по месяцам" xfId="2004"/>
    <cellStyle name="_План платежей на август месяц (ремонты, 7-4-6, ОТ, ПБ)" xfId="2005"/>
    <cellStyle name="_План платежей на июль_08 по ст. 7.9.2 и 7.9.3" xfId="2006"/>
    <cellStyle name="_План платежей на июнь_08 по ст. 7.9.2 и 7.9.3" xfId="2007"/>
    <cellStyle name="_План платежей на сентябрь по ст. 7.9.2 и 7.9.3" xfId="2008"/>
    <cellStyle name="_План платежей на январь (ремонты, 7-4-6, ОТ, ПБ)" xfId="2009"/>
    <cellStyle name="_План ремонтов на 2010 г. 29.04.09_в тарифах" xfId="2010"/>
    <cellStyle name="_План сметы АТП _общая_по видам деят-ти 2010_03.02.10." xfId="2011"/>
    <cellStyle name="_План сметы АТП _общая_по видам деят-ти 2010_05.02.10." xfId="2012"/>
    <cellStyle name="_Планы расходования денежных средств ИП 2008_согласованный Трибус" xfId="2013"/>
    <cellStyle name="_по 24 приказу 12  мес" xfId="2014"/>
    <cellStyle name="_по 24 приказу 12  мес (прил 1)" xfId="2015"/>
    <cellStyle name="_по 24 приказу 12  мес (прил 1)_Разбивка прибыли_12 мес_2010" xfId="2016"/>
    <cellStyle name="_по 24 приказу 12  мес_Разбивка прибыли_12 мес_2010" xfId="2017"/>
    <cellStyle name="_пр 5 тариф RAB" xfId="125"/>
    <cellStyle name="_пр 5 тариф RAB 2" xfId="1266"/>
    <cellStyle name="_пр 5 тариф RAB 2 2" xfId="4158"/>
    <cellStyle name="_пр 5 тариф RAB 2_OREP.KU.2011.MONTHLY.02(v0.1)" xfId="1267"/>
    <cellStyle name="_пр 5 тариф RAB 2_OREP.KU.2011.MONTHLY.02(v0.4)" xfId="1268"/>
    <cellStyle name="_пр 5 тариф RAB 2_OREP.KU.2011.MONTHLY.11(v1.4)" xfId="2464"/>
    <cellStyle name="_пр 5 тариф RAB 2_OREP.KU.2011.MONTHLY.11(v1.4)_PROG.ESN.EF.2.52_3" xfId="4159"/>
    <cellStyle name="_пр 5 тариф RAB 2_OREP.KU.2011.MONTHLY.11(v1.4)_UPDATE.BALANCE.WARM.2012YEAR.TO.1.1" xfId="2465"/>
    <cellStyle name="_пр 5 тариф RAB 2_OREP.KU.2011.MONTHLY.11(v1.4)_UPDATE.CALC.WARM.2012YEAR.TO.1.1" xfId="2466"/>
    <cellStyle name="_пр 5 тариф RAB 2_UPDATE.BALANCE.WARM.2012YEAR.TO.1.1" xfId="2467"/>
    <cellStyle name="_пр 5 тариф RAB 2_UPDATE.CALC.WARM.2012YEAR.TO.1.1" xfId="2468"/>
    <cellStyle name="_пр 5 тариф RAB 2_UPDATE.CALC.WARM.4.47.TO.1.1.64" xfId="1269"/>
    <cellStyle name="_пр 5 тариф RAB 2_UPDATE.MONITORING.OS.EE.2.02.TO.1.3.64" xfId="2469"/>
    <cellStyle name="_пр 5 тариф RAB 2_UPDATE.OREP.KU.2011.MONTHLY.02.TO.1.2" xfId="2470"/>
    <cellStyle name="_пр 5 тариф RAB_46EE.2011(v1.0)" xfId="1270"/>
    <cellStyle name="_пр 5 тариф RAB_46EE.2011(v1.0)_46TE.2011(v1.0)" xfId="1271"/>
    <cellStyle name="_пр 5 тариф RAB_46EE.2011(v1.0)_INDEX.STATION.2012(v1.0)_" xfId="2471"/>
    <cellStyle name="_пр 5 тариф RAB_46EE.2011(v1.0)_INDEX.STATION.2012(v2.0)" xfId="2472"/>
    <cellStyle name="_пр 5 тариф RAB_46EE.2011(v1.0)_INDEX.STATION.2012(v2.1)" xfId="2473"/>
    <cellStyle name="_пр 5 тариф RAB_46EE.2011(v1.0)_TEPLO.PREDEL.2012.M(v1.1)_test" xfId="2474"/>
    <cellStyle name="_пр 5 тариф RAB_46EE.2011(v1.2)" xfId="2475"/>
    <cellStyle name="_пр 5 тариф RAB_46EP.2011(v2.0)" xfId="2476"/>
    <cellStyle name="_пр 5 тариф RAB_46EP.2012(v0.1)" xfId="2477"/>
    <cellStyle name="_пр 5 тариф RAB_46TE.2011(v1.0)" xfId="1272"/>
    <cellStyle name="_пр 5 тариф RAB_4DNS.UPDATE.EXAMPLE" xfId="2478"/>
    <cellStyle name="_пр 5 тариф RAB_ARMRAZR" xfId="1273"/>
    <cellStyle name="_пр 5 тариф RAB_BALANCE.WARM.2010.FACT(v1.0)" xfId="2479"/>
    <cellStyle name="_пр 5 тариф RAB_BALANCE.WARM.2010.PLAN" xfId="2480"/>
    <cellStyle name="_пр 5 тариф RAB_BALANCE.WARM.2011YEAR(v0.7)" xfId="2481"/>
    <cellStyle name="_пр 5 тариф RAB_BALANCE.WARM.2011YEAR.NEW.UPDATE.SCHEME" xfId="1274"/>
    <cellStyle name="_пр 5 тариф RAB_CALC.NORMATIV.KU(v0.2)" xfId="2482"/>
    <cellStyle name="_пр 5 тариф RAB_EE.2REK.P2011.4.78(v0.3)" xfId="2483"/>
    <cellStyle name="_пр 5 тариф RAB_FORM3.1.2013(v0.2)" xfId="2484"/>
    <cellStyle name="_пр 5 тариф RAB_FORM3.2013(v1.0)" xfId="2485"/>
    <cellStyle name="_пр 5 тариф RAB_FORM3.REG(v1.0)" xfId="2486"/>
    <cellStyle name="_пр 5 тариф RAB_FORM910.2012(v1.1)" xfId="2487"/>
    <cellStyle name="_пр 5 тариф RAB_INDEX.STATION.2012(v2.1)" xfId="2488"/>
    <cellStyle name="_пр 5 тариф RAB_INDEX.STATION.2013(v1.0)_патч до 1.1" xfId="2489"/>
    <cellStyle name="_пр 5 тариф RAB_INVEST.EE.PLAN.4.78(v0.1)" xfId="2490"/>
    <cellStyle name="_пр 5 тариф RAB_INVEST.EE.PLAN.4.78(v0.3)" xfId="2491"/>
    <cellStyle name="_пр 5 тариф RAB_INVEST.EE.PLAN.4.78(v1.0)" xfId="2492"/>
    <cellStyle name="_пр 5 тариф RAB_INVEST.EE.PLAN.4.78(v1.0)_PASSPORT.TEPLO.PROIZV(v2.0)" xfId="2493"/>
    <cellStyle name="_пр 5 тариф RAB_INVEST.EE.PLAN.4.78(v1.0)_PASSPORT.TEPLO.PROIZV(v2.0)_INDEX.STATION.2013(v1.0)_патч до 1.1" xfId="2494"/>
    <cellStyle name="_пр 5 тариф RAB_INVEST.EE.PLAN.4.78(v1.0)_PASSPORT.TEPLO.PROIZV(v2.0)_TEPLO.PREDEL.2013(v2.0)" xfId="2495"/>
    <cellStyle name="_пр 5 тариф RAB_INVEST.PLAN.4.78(v0.1)" xfId="2496"/>
    <cellStyle name="_пр 5 тариф RAB_INVEST.WARM.PLAN.4.78(v0.1)" xfId="2497"/>
    <cellStyle name="_пр 5 тариф RAB_INVEST_WARM_PLAN" xfId="2498"/>
    <cellStyle name="_пр 5 тариф RAB_NADB.JNVLP.APTEKA.2012(v1.0)_21_02_12" xfId="2499"/>
    <cellStyle name="_пр 5 тариф RAB_NADB.JNVLS.APTEKA.2011(v1.3.3)" xfId="1275"/>
    <cellStyle name="_пр 5 тариф RAB_NADB.JNVLS.APTEKA.2011(v1.3.3)_46TE.2011(v1.0)" xfId="1276"/>
    <cellStyle name="_пр 5 тариф RAB_NADB.JNVLS.APTEKA.2011(v1.3.3)_INDEX.STATION.2012(v1.0)_" xfId="2500"/>
    <cellStyle name="_пр 5 тариф RAB_NADB.JNVLS.APTEKA.2011(v1.3.3)_INDEX.STATION.2012(v2.0)" xfId="2501"/>
    <cellStyle name="_пр 5 тариф RAB_NADB.JNVLS.APTEKA.2011(v1.3.3)_INDEX.STATION.2012(v2.1)" xfId="2502"/>
    <cellStyle name="_пр 5 тариф RAB_NADB.JNVLS.APTEKA.2011(v1.3.3)_TEPLO.PREDEL.2012.M(v1.1)_test" xfId="2503"/>
    <cellStyle name="_пр 5 тариф RAB_NADB.JNVLS.APTEKA.2011(v1.3.4)" xfId="1277"/>
    <cellStyle name="_пр 5 тариф RAB_NADB.JNVLS.APTEKA.2011(v1.3.4)_46TE.2011(v1.0)" xfId="1278"/>
    <cellStyle name="_пр 5 тариф RAB_NADB.JNVLS.APTEKA.2011(v1.3.4)_INDEX.STATION.2012(v1.0)_" xfId="2504"/>
    <cellStyle name="_пр 5 тариф RAB_NADB.JNVLS.APTEKA.2011(v1.3.4)_INDEX.STATION.2012(v2.0)" xfId="2505"/>
    <cellStyle name="_пр 5 тариф RAB_NADB.JNVLS.APTEKA.2011(v1.3.4)_INDEX.STATION.2012(v2.1)" xfId="2506"/>
    <cellStyle name="_пр 5 тариф RAB_NADB.JNVLS.APTEKA.2011(v1.3.4)_TEPLO.PREDEL.2012.M(v1.1)_test" xfId="2507"/>
    <cellStyle name="_пр 5 тариф RAB_PASSPORT.TEPLO.PROIZV(v2.0)" xfId="2508"/>
    <cellStyle name="_пр 5 тариф RAB_PASSPORT.TEPLO.PROIZV(v2.1)" xfId="2509"/>
    <cellStyle name="_пр 5 тариф RAB_PASSPORT.TEPLO.SETI(v0.7)" xfId="2510"/>
    <cellStyle name="_пр 5 тариф RAB_PASSPORT.TEPLO.SETI(v1.0)" xfId="2511"/>
    <cellStyle name="_пр 5 тариф RAB_PR.PROG.WARM.NOTCOMBI.2012.2.16_v1.4(04.04.11) " xfId="10"/>
    <cellStyle name="_пр 5 тариф RAB_PREDEL.JKH.UTV.2011(v1.0.1)" xfId="1279"/>
    <cellStyle name="_пр 5 тариф RAB_PREDEL.JKH.UTV.2011(v1.0.1)_46TE.2011(v1.0)" xfId="1280"/>
    <cellStyle name="_пр 5 тариф RAB_PREDEL.JKH.UTV.2011(v1.0.1)_INDEX.STATION.2012(v1.0)_" xfId="2512"/>
    <cellStyle name="_пр 5 тариф RAB_PREDEL.JKH.UTV.2011(v1.0.1)_INDEX.STATION.2012(v2.0)" xfId="2513"/>
    <cellStyle name="_пр 5 тариф RAB_PREDEL.JKH.UTV.2011(v1.0.1)_INDEX.STATION.2012(v2.1)" xfId="2514"/>
    <cellStyle name="_пр 5 тариф RAB_PREDEL.JKH.UTV.2011(v1.0.1)_TEPLO.PREDEL.2012.M(v1.1)_test" xfId="2515"/>
    <cellStyle name="_пр 5 тариф RAB_PREDEL.JKH.UTV.2011(v1.1)" xfId="2516"/>
    <cellStyle name="_пр 5 тариф RAB_PROG.ESN.EF.2.52_3" xfId="4160"/>
    <cellStyle name="_пр 5 тариф RAB_REP.BLR.2012(v1.0)" xfId="2517"/>
    <cellStyle name="_пр 5 тариф RAB_TEHSHEET" xfId="2518"/>
    <cellStyle name="_пр 5 тариф RAB_TEPLO.PREDEL.2012.M(v1.1)" xfId="2519"/>
    <cellStyle name="_пр 5 тариф RAB_TEPLO.PREDEL.2013(v2.0)" xfId="2520"/>
    <cellStyle name="_пр 5 тариф RAB_TEST.TEMPLATE" xfId="2521"/>
    <cellStyle name="_пр 5 тариф RAB_UPDATE.46EE.2011.TO.1.1" xfId="1281"/>
    <cellStyle name="_пр 5 тариф RAB_UPDATE.46TE.2011.TO.1.1" xfId="1282"/>
    <cellStyle name="_пр 5 тариф RAB_UPDATE.46TE.2011.TO.1.2" xfId="1283"/>
    <cellStyle name="_пр 5 тариф RAB_UPDATE.BALANCE.WARM.2011YEAR.TO.1.1" xfId="1284"/>
    <cellStyle name="_пр 5 тариф RAB_UPDATE.BALANCE.WARM.2011YEAR.TO.1.1_46TE.2011(v1.0)" xfId="1285"/>
    <cellStyle name="_пр 5 тариф RAB_UPDATE.BALANCE.WARM.2011YEAR.TO.1.1_INDEX.STATION.2012(v1.0)_" xfId="2522"/>
    <cellStyle name="_пр 5 тариф RAB_UPDATE.BALANCE.WARM.2011YEAR.TO.1.1_INDEX.STATION.2012(v2.0)" xfId="2523"/>
    <cellStyle name="_пр 5 тариф RAB_UPDATE.BALANCE.WARM.2011YEAR.TO.1.1_INDEX.STATION.2012(v2.1)" xfId="2524"/>
    <cellStyle name="_пр 5 тариф RAB_UPDATE.BALANCE.WARM.2011YEAR.TO.1.1_OREP.KU.2011.MONTHLY.02(v1.1)" xfId="2525"/>
    <cellStyle name="_пр 5 тариф RAB_UPDATE.BALANCE.WARM.2011YEAR.TO.1.1_TEPLO.PREDEL.2012.M(v1.1)_test" xfId="2526"/>
    <cellStyle name="_пр 5 тариф RAB_UPDATE.BALANCE.WARM.2011YEAR.TO.1.2" xfId="2527"/>
    <cellStyle name="_пр 5 тариф RAB_UPDATE.BALANCE.WARM.2011YEAR.TO.1.4.64" xfId="2528"/>
    <cellStyle name="_пр 5 тариф RAB_UPDATE.BALANCE.WARM.2011YEAR.TO.1.5.64" xfId="2529"/>
    <cellStyle name="_пр 5 тариф RAB_UPDATE.CALC.WARM.4.47.TO.1.1.64" xfId="1286"/>
    <cellStyle name="_пр 5 тариф RAB_UPDATE.MONITORING.OS.EE.2.02.TO.1.3.64" xfId="2530"/>
    <cellStyle name="_пр 5 тариф RAB_UPDATE.NADB.JNVLS.APTEKA.2011.TO.1.3.4" xfId="2531"/>
    <cellStyle name="_пр 5 тариф RAB_Вариант с макс ИК" xfId="2018"/>
    <cellStyle name="_пр 5 тариф RAB_Книга2_PR.PROG.WARM.NOTCOMBI.2012.2.16_v1.4(04.04.11) " xfId="11"/>
    <cellStyle name="_пр 5 тариф RAB_Модель расчет отправка" xfId="2019"/>
    <cellStyle name="_Предожение _ДБП_2009 г ( согласованные БП)  (2)" xfId="126"/>
    <cellStyle name="_Предожение _ДБП_2009 г ( согласованные БП)  (2)_Новая инструкция1_фст" xfId="2532"/>
    <cellStyle name="_Приказ_форматы_2006_08.02.06" xfId="2020"/>
    <cellStyle name="_Прил 3_Пакет форм  бюджета_ год" xfId="2533"/>
    <cellStyle name="_Прил 3_Пакет форм  бюджета_ год_Анализ_Calc А2" xfId="2534"/>
    <cellStyle name="_Прил 4,4б_ИПсентябрь" xfId="2021"/>
    <cellStyle name="_Прил 4_Формат-РСК_29.11.06_new finalприм" xfId="2535"/>
    <cellStyle name="_прил 6 6" xfId="2022"/>
    <cellStyle name="_Прил. 2 к расп.РАО" xfId="2023"/>
    <cellStyle name="_Приложение _5 (прочие доходы и расходы)" xfId="2024"/>
    <cellStyle name="_Приложение 1 ИП на 2005" xfId="2025"/>
    <cellStyle name="_Приложение 1 ИП на 2005 2" xfId="2026"/>
    <cellStyle name="_Приложение 1 к Соглашению за 2007" xfId="2536"/>
    <cellStyle name="_Приложение 2 0806 факт" xfId="1287"/>
    <cellStyle name="_Приложение 2 0806 факт 2" xfId="2537"/>
    <cellStyle name="_Приложение 2 ТГК" xfId="2027"/>
    <cellStyle name="_Приложение 4,4б_август" xfId="2028"/>
    <cellStyle name="_Приложение 8 ИП на 2005 для РАО ОКС" xfId="2029"/>
    <cellStyle name="_Приложение 8 ИП на 2005 для РАО ОКС_КАЛЬК ТГК (ТО ЧТО НА МАХ ГЕННЕРАЦИЮ)" xfId="2030"/>
    <cellStyle name="_Приложение №1-смета 2009г пятый вариант после снятия 6 мл. Газпром (1)" xfId="2031"/>
    <cellStyle name="_Приложение МТС-3-КС" xfId="127"/>
    <cellStyle name="_Приложение МТС-3-КС 2" xfId="2538"/>
    <cellStyle name="_Приложение МТС-3-КС_Новая инструкция1_фст" xfId="2539"/>
    <cellStyle name="_Приложение-МТС--2-1" xfId="128"/>
    <cellStyle name="_Приложение-МТС--2-1 2" xfId="2540"/>
    <cellStyle name="_Приложение-МТС--2-1_Новая инструкция1_фст" xfId="2541"/>
    <cellStyle name="_Приложения" xfId="2542"/>
    <cellStyle name="_Приложения 3,4,5" xfId="2543"/>
    <cellStyle name="_Приложения к приказу" xfId="2032"/>
    <cellStyle name="_Приложения к приказу _ БП2007_согласование" xfId="2033"/>
    <cellStyle name="_Приложения к приказу_ бюджет_2008_год_в приказ_30.01" xfId="2034"/>
    <cellStyle name="_Приложения к приказу_КАЛЬК ТГК (ТО ЧТО НА МАХ ГЕННЕРАЦИЮ)" xfId="2035"/>
    <cellStyle name="_Проект ГКПЗ 2008 год по ст. 2.22. ОТПРАВКА 08_09_08" xfId="2036"/>
    <cellStyle name="_Проект_бизнесплана ТГК-1_ для филиалов" xfId="2037"/>
    <cellStyle name="_Проект_бизнесплана ТГК-1_ для филиалов_Разбивка прибыли_12 мес_2010" xfId="2038"/>
    <cellStyle name="_ПТО  затраты по статье 6.1на сентябрь" xfId="2039"/>
    <cellStyle name="_ПТО АТЭЦ  затраты по статье 6.1на август" xfId="2040"/>
    <cellStyle name="_Расходы" xfId="2544"/>
    <cellStyle name="_Расходы 2007 с коррект НДС для БП" xfId="2041"/>
    <cellStyle name="_Расходы 2007 с коррект НДС для БП_ОБЩ.СВОД" xfId="2042"/>
    <cellStyle name="_Расходы 2007 с коррект НДС для БП_Реестр" xfId="2043"/>
    <cellStyle name="_Расходы 2007 с коррект НДС для БП_Реестр_ОБЩ.СВОД" xfId="2044"/>
    <cellStyle name="_Расходы 2007 с коррект НДС для БП_свод" xfId="2045"/>
    <cellStyle name="_Расходы 2007 с коррект НДС для БП_СВОД_ОБЩИЙ СВОД ПО РЕЕСТРУ ЗА ИЮЛЬ" xfId="2046"/>
    <cellStyle name="_Расчет RAB_22072008" xfId="129"/>
    <cellStyle name="_Расчет RAB_22072008 2" xfId="1288"/>
    <cellStyle name="_Расчет RAB_22072008 2 2" xfId="4161"/>
    <cellStyle name="_Расчет RAB_22072008 2_OREP.KU.2011.MONTHLY.02(v0.1)" xfId="1289"/>
    <cellStyle name="_Расчет RAB_22072008 2_OREP.KU.2011.MONTHLY.02(v0.4)" xfId="1290"/>
    <cellStyle name="_Расчет RAB_22072008 2_OREP.KU.2011.MONTHLY.11(v1.4)" xfId="2545"/>
    <cellStyle name="_Расчет RAB_22072008 2_OREP.KU.2011.MONTHLY.11(v1.4)_PROG.ESN.EF.2.52_3" xfId="4162"/>
    <cellStyle name="_Расчет RAB_22072008 2_OREP.KU.2011.MONTHLY.11(v1.4)_UPDATE.BALANCE.WARM.2012YEAR.TO.1.1" xfId="2546"/>
    <cellStyle name="_Расчет RAB_22072008 2_OREP.KU.2011.MONTHLY.11(v1.4)_UPDATE.CALC.WARM.2012YEAR.TO.1.1" xfId="2547"/>
    <cellStyle name="_Расчет RAB_22072008 2_UPDATE.BALANCE.WARM.2012YEAR.TO.1.1" xfId="2548"/>
    <cellStyle name="_Расчет RAB_22072008 2_UPDATE.CALC.WARM.2012YEAR.TO.1.1" xfId="2549"/>
    <cellStyle name="_Расчет RAB_22072008 2_UPDATE.CALC.WARM.4.47.TO.1.1.64" xfId="1291"/>
    <cellStyle name="_Расчет RAB_22072008 2_UPDATE.MONITORING.OS.EE.2.02.TO.1.3.64" xfId="2550"/>
    <cellStyle name="_Расчет RAB_22072008 2_UPDATE.OREP.KU.2011.MONTHLY.02.TO.1.2" xfId="2551"/>
    <cellStyle name="_Расчет RAB_22072008_46EE.2011(v1.0)" xfId="1292"/>
    <cellStyle name="_Расчет RAB_22072008_46EE.2011(v1.0)_46TE.2011(v1.0)" xfId="1293"/>
    <cellStyle name="_Расчет RAB_22072008_46EE.2011(v1.0)_INDEX.STATION.2012(v1.0)_" xfId="2552"/>
    <cellStyle name="_Расчет RAB_22072008_46EE.2011(v1.0)_INDEX.STATION.2012(v2.0)" xfId="2553"/>
    <cellStyle name="_Расчет RAB_22072008_46EE.2011(v1.0)_INDEX.STATION.2012(v2.1)" xfId="2554"/>
    <cellStyle name="_Расчет RAB_22072008_46EE.2011(v1.0)_TEPLO.PREDEL.2012.M(v1.1)_test" xfId="2555"/>
    <cellStyle name="_Расчет RAB_22072008_46EE.2011(v1.2)" xfId="2556"/>
    <cellStyle name="_Расчет RAB_22072008_46EP.2011(v2.0)" xfId="2557"/>
    <cellStyle name="_Расчет RAB_22072008_46EP.2012(v0.1)" xfId="2558"/>
    <cellStyle name="_Расчет RAB_22072008_46TE.2011(v1.0)" xfId="1294"/>
    <cellStyle name="_Расчет RAB_22072008_4DNS.UPDATE.EXAMPLE" xfId="2559"/>
    <cellStyle name="_Расчет RAB_22072008_ARMRAZR" xfId="1295"/>
    <cellStyle name="_Расчет RAB_22072008_BALANCE.WARM.2010.FACT(v1.0)" xfId="2560"/>
    <cellStyle name="_Расчет RAB_22072008_BALANCE.WARM.2010.PLAN" xfId="2561"/>
    <cellStyle name="_Расчет RAB_22072008_BALANCE.WARM.2011YEAR(v0.7)" xfId="2562"/>
    <cellStyle name="_Расчет RAB_22072008_BALANCE.WARM.2011YEAR.NEW.UPDATE.SCHEME" xfId="1296"/>
    <cellStyle name="_Расчет RAB_22072008_CALC.NORMATIV.KU(v0.2)" xfId="2563"/>
    <cellStyle name="_Расчет RAB_22072008_EE.2REK.P2011.4.78(v0.3)" xfId="2564"/>
    <cellStyle name="_Расчет RAB_22072008_FORM3.1.2013(v0.2)" xfId="2565"/>
    <cellStyle name="_Расчет RAB_22072008_FORM3.2013(v1.0)" xfId="2566"/>
    <cellStyle name="_Расчет RAB_22072008_FORM3.REG(v1.0)" xfId="2567"/>
    <cellStyle name="_Расчет RAB_22072008_FORM910.2012(v1.1)" xfId="2568"/>
    <cellStyle name="_Расчет RAB_22072008_INDEX.STATION.2012(v2.1)" xfId="2569"/>
    <cellStyle name="_Расчет RAB_22072008_INDEX.STATION.2013(v1.0)_патч до 1.1" xfId="2570"/>
    <cellStyle name="_Расчет RAB_22072008_INVEST.EE.PLAN.4.78(v0.1)" xfId="2571"/>
    <cellStyle name="_Расчет RAB_22072008_INVEST.EE.PLAN.4.78(v0.3)" xfId="2572"/>
    <cellStyle name="_Расчет RAB_22072008_INVEST.EE.PLAN.4.78(v1.0)" xfId="2573"/>
    <cellStyle name="_Расчет RAB_22072008_INVEST.EE.PLAN.4.78(v1.0)_PASSPORT.TEPLO.PROIZV(v2.0)" xfId="2574"/>
    <cellStyle name="_Расчет RAB_22072008_INVEST.EE.PLAN.4.78(v1.0)_PASSPORT.TEPLO.PROIZV(v2.0)_INDEX.STATION.2013(v1.0)_патч до 1.1" xfId="2575"/>
    <cellStyle name="_Расчет RAB_22072008_INVEST.EE.PLAN.4.78(v1.0)_PASSPORT.TEPLO.PROIZV(v2.0)_TEPLO.PREDEL.2013(v2.0)" xfId="2576"/>
    <cellStyle name="_Расчет RAB_22072008_INVEST.PLAN.4.78(v0.1)" xfId="2577"/>
    <cellStyle name="_Расчет RAB_22072008_INVEST.WARM.PLAN.4.78(v0.1)" xfId="2578"/>
    <cellStyle name="_Расчет RAB_22072008_INVEST_WARM_PLAN" xfId="2579"/>
    <cellStyle name="_Расчет RAB_22072008_NADB.JNVLP.APTEKA.2012(v1.0)_21_02_12" xfId="2580"/>
    <cellStyle name="_Расчет RAB_22072008_NADB.JNVLS.APTEKA.2011(v1.3.3)" xfId="1297"/>
    <cellStyle name="_Расчет RAB_22072008_NADB.JNVLS.APTEKA.2011(v1.3.3)_46TE.2011(v1.0)" xfId="1298"/>
    <cellStyle name="_Расчет RAB_22072008_NADB.JNVLS.APTEKA.2011(v1.3.3)_INDEX.STATION.2012(v1.0)_" xfId="2581"/>
    <cellStyle name="_Расчет RAB_22072008_NADB.JNVLS.APTEKA.2011(v1.3.3)_INDEX.STATION.2012(v2.0)" xfId="2582"/>
    <cellStyle name="_Расчет RAB_22072008_NADB.JNVLS.APTEKA.2011(v1.3.3)_INDEX.STATION.2012(v2.1)" xfId="2583"/>
    <cellStyle name="_Расчет RAB_22072008_NADB.JNVLS.APTEKA.2011(v1.3.3)_TEPLO.PREDEL.2012.M(v1.1)_test" xfId="2584"/>
    <cellStyle name="_Расчет RAB_22072008_NADB.JNVLS.APTEKA.2011(v1.3.4)" xfId="1299"/>
    <cellStyle name="_Расчет RAB_22072008_NADB.JNVLS.APTEKA.2011(v1.3.4)_46TE.2011(v1.0)" xfId="1300"/>
    <cellStyle name="_Расчет RAB_22072008_NADB.JNVLS.APTEKA.2011(v1.3.4)_INDEX.STATION.2012(v1.0)_" xfId="2585"/>
    <cellStyle name="_Расчет RAB_22072008_NADB.JNVLS.APTEKA.2011(v1.3.4)_INDEX.STATION.2012(v2.0)" xfId="2586"/>
    <cellStyle name="_Расчет RAB_22072008_NADB.JNVLS.APTEKA.2011(v1.3.4)_INDEX.STATION.2012(v2.1)" xfId="2587"/>
    <cellStyle name="_Расчет RAB_22072008_NADB.JNVLS.APTEKA.2011(v1.3.4)_TEPLO.PREDEL.2012.M(v1.1)_test" xfId="2588"/>
    <cellStyle name="_Расчет RAB_22072008_PASSPORT.TEPLO.PROIZV(v2.0)" xfId="2589"/>
    <cellStyle name="_Расчет RAB_22072008_PASSPORT.TEPLO.PROIZV(v2.1)" xfId="2590"/>
    <cellStyle name="_Расчет RAB_22072008_PASSPORT.TEPLO.SETI(v0.7)" xfId="2591"/>
    <cellStyle name="_Расчет RAB_22072008_PASSPORT.TEPLO.SETI(v1.0)" xfId="2592"/>
    <cellStyle name="_Расчет RAB_22072008_PR.PROG.WARM.NOTCOMBI.2012.2.16_v1.4(04.04.11) " xfId="12"/>
    <cellStyle name="_Расчет RAB_22072008_PREDEL.JKH.UTV.2011(v1.0.1)" xfId="1301"/>
    <cellStyle name="_Расчет RAB_22072008_PREDEL.JKH.UTV.2011(v1.0.1)_46TE.2011(v1.0)" xfId="1302"/>
    <cellStyle name="_Расчет RAB_22072008_PREDEL.JKH.UTV.2011(v1.0.1)_INDEX.STATION.2012(v1.0)_" xfId="2593"/>
    <cellStyle name="_Расчет RAB_22072008_PREDEL.JKH.UTV.2011(v1.0.1)_INDEX.STATION.2012(v2.0)" xfId="2594"/>
    <cellStyle name="_Расчет RAB_22072008_PREDEL.JKH.UTV.2011(v1.0.1)_INDEX.STATION.2012(v2.1)" xfId="2595"/>
    <cellStyle name="_Расчет RAB_22072008_PREDEL.JKH.UTV.2011(v1.0.1)_TEPLO.PREDEL.2012.M(v1.1)_test" xfId="2596"/>
    <cellStyle name="_Расчет RAB_22072008_PREDEL.JKH.UTV.2011(v1.1)" xfId="2597"/>
    <cellStyle name="_Расчет RAB_22072008_PROG.ESN.EF.2.52_3" xfId="4163"/>
    <cellStyle name="_Расчет RAB_22072008_REP.BLR.2012(v1.0)" xfId="2598"/>
    <cellStyle name="_Расчет RAB_22072008_TEHSHEET" xfId="2599"/>
    <cellStyle name="_Расчет RAB_22072008_TEPLO.PREDEL.2012.M(v1.1)" xfId="2600"/>
    <cellStyle name="_Расчет RAB_22072008_TEPLO.PREDEL.2013(v2.0)" xfId="2601"/>
    <cellStyle name="_Расчет RAB_22072008_TEST.TEMPLATE" xfId="2602"/>
    <cellStyle name="_Расчет RAB_22072008_UPDATE.46EE.2011.TO.1.1" xfId="1303"/>
    <cellStyle name="_Расчет RAB_22072008_UPDATE.46TE.2011.TO.1.1" xfId="1304"/>
    <cellStyle name="_Расчет RAB_22072008_UPDATE.46TE.2011.TO.1.2" xfId="1305"/>
    <cellStyle name="_Расчет RAB_22072008_UPDATE.BALANCE.WARM.2011YEAR.TO.1.1" xfId="1306"/>
    <cellStyle name="_Расчет RAB_22072008_UPDATE.BALANCE.WARM.2011YEAR.TO.1.1_46TE.2011(v1.0)" xfId="1307"/>
    <cellStyle name="_Расчет RAB_22072008_UPDATE.BALANCE.WARM.2011YEAR.TO.1.1_INDEX.STATION.2012(v1.0)_" xfId="2603"/>
    <cellStyle name="_Расчет RAB_22072008_UPDATE.BALANCE.WARM.2011YEAR.TO.1.1_INDEX.STATION.2012(v2.0)" xfId="2604"/>
    <cellStyle name="_Расчет RAB_22072008_UPDATE.BALANCE.WARM.2011YEAR.TO.1.1_INDEX.STATION.2012(v2.1)" xfId="2605"/>
    <cellStyle name="_Расчет RAB_22072008_UPDATE.BALANCE.WARM.2011YEAR.TO.1.1_OREP.KU.2011.MONTHLY.02(v1.1)" xfId="2606"/>
    <cellStyle name="_Расчет RAB_22072008_UPDATE.BALANCE.WARM.2011YEAR.TO.1.1_TEPLO.PREDEL.2012.M(v1.1)_test" xfId="2607"/>
    <cellStyle name="_Расчет RAB_22072008_UPDATE.BALANCE.WARM.2011YEAR.TO.1.2" xfId="2608"/>
    <cellStyle name="_Расчет RAB_22072008_UPDATE.BALANCE.WARM.2011YEAR.TO.1.4.64" xfId="2609"/>
    <cellStyle name="_Расчет RAB_22072008_UPDATE.BALANCE.WARM.2011YEAR.TO.1.5.64" xfId="2610"/>
    <cellStyle name="_Расчет RAB_22072008_UPDATE.CALC.WARM.4.47.TO.1.1.64" xfId="1308"/>
    <cellStyle name="_Расчет RAB_22072008_UPDATE.MONITORING.OS.EE.2.02.TO.1.3.64" xfId="2611"/>
    <cellStyle name="_Расчет RAB_22072008_UPDATE.NADB.JNVLS.APTEKA.2011.TO.1.3.4" xfId="2612"/>
    <cellStyle name="_Расчет RAB_22072008_Вариант с макс ИК" xfId="2047"/>
    <cellStyle name="_Расчет RAB_22072008_Книга2_PR.PROG.WARM.NOTCOMBI.2012.2.16_v1.4(04.04.11) " xfId="13"/>
    <cellStyle name="_Расчет RAB_22072008_Модель расчет отправка" xfId="2048"/>
    <cellStyle name="_Расчет RAB_Лен и МОЭСК_с 2010 года_14.04.2009_со сглаж_version 3.0_без ФСК" xfId="130"/>
    <cellStyle name="_Расчет RAB_Лен и МОЭСК_с 2010 года_14.04.2009_со сглаж_version 3.0_без ФСК 2" xfId="1309"/>
    <cellStyle name="_Расчет RAB_Лен и МОЭСК_с 2010 года_14.04.2009_со сглаж_version 3.0_без ФСК 2 2" xfId="4164"/>
    <cellStyle name="_Расчет RAB_Лен и МОЭСК_с 2010 года_14.04.2009_со сглаж_version 3.0_без ФСК 2_OREP.KU.2011.MONTHLY.02(v0.1)" xfId="1310"/>
    <cellStyle name="_Расчет RAB_Лен и МОЭСК_с 2010 года_14.04.2009_со сглаж_version 3.0_без ФСК 2_OREP.KU.2011.MONTHLY.02(v0.4)" xfId="1311"/>
    <cellStyle name="_Расчет RAB_Лен и МОЭСК_с 2010 года_14.04.2009_со сглаж_version 3.0_без ФСК 2_OREP.KU.2011.MONTHLY.11(v1.4)" xfId="2613"/>
    <cellStyle name="_Расчет RAB_Лен и МОЭСК_с 2010 года_14.04.2009_со сглаж_version 3.0_без ФСК 2_OREP.KU.2011.MONTHLY.11(v1.4)_PROG.ESN.EF.2.52_3" xfId="4165"/>
    <cellStyle name="_Расчет RAB_Лен и МОЭСК_с 2010 года_14.04.2009_со сглаж_version 3.0_без ФСК 2_OREP.KU.2011.MONTHLY.11(v1.4)_UPDATE.BALANCE.WARM.2012YEAR.TO.1.1" xfId="2614"/>
    <cellStyle name="_Расчет RAB_Лен и МОЭСК_с 2010 года_14.04.2009_со сглаж_version 3.0_без ФСК 2_OREP.KU.2011.MONTHLY.11(v1.4)_UPDATE.CALC.WARM.2012YEAR.TO.1.1" xfId="2615"/>
    <cellStyle name="_Расчет RAB_Лен и МОЭСК_с 2010 года_14.04.2009_со сглаж_version 3.0_без ФСК 2_UPDATE.BALANCE.WARM.2012YEAR.TO.1.1" xfId="2616"/>
    <cellStyle name="_Расчет RAB_Лен и МОЭСК_с 2010 года_14.04.2009_со сглаж_version 3.0_без ФСК 2_UPDATE.CALC.WARM.2012YEAR.TO.1.1" xfId="2617"/>
    <cellStyle name="_Расчет RAB_Лен и МОЭСК_с 2010 года_14.04.2009_со сглаж_version 3.0_без ФСК 2_UPDATE.CALC.WARM.4.47.TO.1.1.64" xfId="1312"/>
    <cellStyle name="_Расчет RAB_Лен и МОЭСК_с 2010 года_14.04.2009_со сглаж_version 3.0_без ФСК 2_UPDATE.MONITORING.OS.EE.2.02.TO.1.3.64" xfId="2618"/>
    <cellStyle name="_Расчет RAB_Лен и МОЭСК_с 2010 года_14.04.2009_со сглаж_version 3.0_без ФСК 2_UPDATE.OREP.KU.2011.MONTHLY.02.TO.1.2" xfId="2619"/>
    <cellStyle name="_Расчет RAB_Лен и МОЭСК_с 2010 года_14.04.2009_со сглаж_version 3.0_без ФСК_46EE.2011(v1.0)" xfId="1313"/>
    <cellStyle name="_Расчет RAB_Лен и МОЭСК_с 2010 года_14.04.2009_со сглаж_version 3.0_без ФСК_46EE.2011(v1.0)_46TE.2011(v1.0)" xfId="1314"/>
    <cellStyle name="_Расчет RAB_Лен и МОЭСК_с 2010 года_14.04.2009_со сглаж_version 3.0_без ФСК_46EE.2011(v1.0)_INDEX.STATION.2012(v1.0)_" xfId="2620"/>
    <cellStyle name="_Расчет RAB_Лен и МОЭСК_с 2010 года_14.04.2009_со сглаж_version 3.0_без ФСК_46EE.2011(v1.0)_INDEX.STATION.2012(v2.0)" xfId="2621"/>
    <cellStyle name="_Расчет RAB_Лен и МОЭСК_с 2010 года_14.04.2009_со сглаж_version 3.0_без ФСК_46EE.2011(v1.0)_INDEX.STATION.2012(v2.1)" xfId="2622"/>
    <cellStyle name="_Расчет RAB_Лен и МОЭСК_с 2010 года_14.04.2009_со сглаж_version 3.0_без ФСК_46EE.2011(v1.0)_TEPLO.PREDEL.2012.M(v1.1)_test" xfId="2623"/>
    <cellStyle name="_Расчет RAB_Лен и МОЭСК_с 2010 года_14.04.2009_со сглаж_version 3.0_без ФСК_46EE.2011(v1.2)" xfId="2624"/>
    <cellStyle name="_Расчет RAB_Лен и МОЭСК_с 2010 года_14.04.2009_со сглаж_version 3.0_без ФСК_46EP.2011(v2.0)" xfId="2625"/>
    <cellStyle name="_Расчет RAB_Лен и МОЭСК_с 2010 года_14.04.2009_со сглаж_version 3.0_без ФСК_46EP.2012(v0.1)" xfId="2626"/>
    <cellStyle name="_Расчет RAB_Лен и МОЭСК_с 2010 года_14.04.2009_со сглаж_version 3.0_без ФСК_46TE.2011(v1.0)" xfId="1315"/>
    <cellStyle name="_Расчет RAB_Лен и МОЭСК_с 2010 года_14.04.2009_со сглаж_version 3.0_без ФСК_4DNS.UPDATE.EXAMPLE" xfId="2627"/>
    <cellStyle name="_Расчет RAB_Лен и МОЭСК_с 2010 года_14.04.2009_со сглаж_version 3.0_без ФСК_ARMRAZR" xfId="1316"/>
    <cellStyle name="_Расчет RAB_Лен и МОЭСК_с 2010 года_14.04.2009_со сглаж_version 3.0_без ФСК_BALANCE.WARM.2010.FACT(v1.0)" xfId="2628"/>
    <cellStyle name="_Расчет RAB_Лен и МОЭСК_с 2010 года_14.04.2009_со сглаж_version 3.0_без ФСК_BALANCE.WARM.2010.PLAN" xfId="2629"/>
    <cellStyle name="_Расчет RAB_Лен и МОЭСК_с 2010 года_14.04.2009_со сглаж_version 3.0_без ФСК_BALANCE.WARM.2011YEAR(v0.7)" xfId="2630"/>
    <cellStyle name="_Расчет RAB_Лен и МОЭСК_с 2010 года_14.04.2009_со сглаж_version 3.0_без ФСК_BALANCE.WARM.2011YEAR.NEW.UPDATE.SCHEME" xfId="1317"/>
    <cellStyle name="_Расчет RAB_Лен и МОЭСК_с 2010 года_14.04.2009_со сглаж_version 3.0_без ФСК_CALC.NORMATIV.KU(v0.2)" xfId="2631"/>
    <cellStyle name="_Расчет RAB_Лен и МОЭСК_с 2010 года_14.04.2009_со сглаж_version 3.0_без ФСК_EE.2REK.P2011.4.78(v0.3)" xfId="2632"/>
    <cellStyle name="_Расчет RAB_Лен и МОЭСК_с 2010 года_14.04.2009_со сглаж_version 3.0_без ФСК_FORM3.1.2013(v0.2)" xfId="2633"/>
    <cellStyle name="_Расчет RAB_Лен и МОЭСК_с 2010 года_14.04.2009_со сглаж_version 3.0_без ФСК_FORM3.2013(v1.0)" xfId="2634"/>
    <cellStyle name="_Расчет RAB_Лен и МОЭСК_с 2010 года_14.04.2009_со сглаж_version 3.0_без ФСК_FORM3.REG(v1.0)" xfId="2635"/>
    <cellStyle name="_Расчет RAB_Лен и МОЭСК_с 2010 года_14.04.2009_со сглаж_version 3.0_без ФСК_FORM910.2012(v1.1)" xfId="2636"/>
    <cellStyle name="_Расчет RAB_Лен и МОЭСК_с 2010 года_14.04.2009_со сглаж_version 3.0_без ФСК_INDEX.STATION.2012(v2.1)" xfId="2637"/>
    <cellStyle name="_Расчет RAB_Лен и МОЭСК_с 2010 года_14.04.2009_со сглаж_version 3.0_без ФСК_INDEX.STATION.2013(v1.0)_патч до 1.1" xfId="2638"/>
    <cellStyle name="_Расчет RAB_Лен и МОЭСК_с 2010 года_14.04.2009_со сглаж_version 3.0_без ФСК_INVEST.EE.PLAN.4.78(v0.1)" xfId="2639"/>
    <cellStyle name="_Расчет RAB_Лен и МОЭСК_с 2010 года_14.04.2009_со сглаж_version 3.0_без ФСК_INVEST.EE.PLAN.4.78(v0.3)" xfId="2640"/>
    <cellStyle name="_Расчет RAB_Лен и МОЭСК_с 2010 года_14.04.2009_со сглаж_version 3.0_без ФСК_INVEST.EE.PLAN.4.78(v1.0)" xfId="2641"/>
    <cellStyle name="_Расчет RAB_Лен и МОЭСК_с 2010 года_14.04.2009_со сглаж_version 3.0_без ФСК_INVEST.EE.PLAN.4.78(v1.0)_PASSPORT.TEPLO.PROIZV(v2.0)" xfId="2642"/>
    <cellStyle name="_Расчет RAB_Лен и МОЭСК_с 2010 года_14.04.2009_со сглаж_version 3.0_без ФСК_INVEST.EE.PLAN.4.78(v1.0)_PASSPORT.TEPLO.PROIZV(v2.0)_INDEX.STATION.2013(v1.0)_патч до 1.1" xfId="2643"/>
    <cellStyle name="_Расчет RAB_Лен и МОЭСК_с 2010 года_14.04.2009_со сглаж_version 3.0_без ФСК_INVEST.EE.PLAN.4.78(v1.0)_PASSPORT.TEPLO.PROIZV(v2.0)_TEPLO.PREDEL.2013(v2.0)" xfId="2644"/>
    <cellStyle name="_Расчет RAB_Лен и МОЭСК_с 2010 года_14.04.2009_со сглаж_version 3.0_без ФСК_INVEST.PLAN.4.78(v0.1)" xfId="2645"/>
    <cellStyle name="_Расчет RAB_Лен и МОЭСК_с 2010 года_14.04.2009_со сглаж_version 3.0_без ФСК_INVEST.WARM.PLAN.4.78(v0.1)" xfId="2646"/>
    <cellStyle name="_Расчет RAB_Лен и МОЭСК_с 2010 года_14.04.2009_со сглаж_version 3.0_без ФСК_INVEST_WARM_PLAN" xfId="2647"/>
    <cellStyle name="_Расчет RAB_Лен и МОЭСК_с 2010 года_14.04.2009_со сглаж_version 3.0_без ФСК_NADB.JNVLP.APTEKA.2012(v1.0)_21_02_12" xfId="2648"/>
    <cellStyle name="_Расчет RAB_Лен и МОЭСК_с 2010 года_14.04.2009_со сглаж_version 3.0_без ФСК_NADB.JNVLS.APTEKA.2011(v1.3.3)" xfId="1318"/>
    <cellStyle name="_Расчет RAB_Лен и МОЭСК_с 2010 года_14.04.2009_со сглаж_version 3.0_без ФСК_NADB.JNVLS.APTEKA.2011(v1.3.3)_46TE.2011(v1.0)" xfId="1319"/>
    <cellStyle name="_Расчет RAB_Лен и МОЭСК_с 2010 года_14.04.2009_со сглаж_version 3.0_без ФСК_NADB.JNVLS.APTEKA.2011(v1.3.3)_INDEX.STATION.2012(v1.0)_" xfId="2649"/>
    <cellStyle name="_Расчет RAB_Лен и МОЭСК_с 2010 года_14.04.2009_со сглаж_version 3.0_без ФСК_NADB.JNVLS.APTEKA.2011(v1.3.3)_INDEX.STATION.2012(v2.0)" xfId="2650"/>
    <cellStyle name="_Расчет RAB_Лен и МОЭСК_с 2010 года_14.04.2009_со сглаж_version 3.0_без ФСК_NADB.JNVLS.APTEKA.2011(v1.3.3)_INDEX.STATION.2012(v2.1)" xfId="2651"/>
    <cellStyle name="_Расчет RAB_Лен и МОЭСК_с 2010 года_14.04.2009_со сглаж_version 3.0_без ФСК_NADB.JNVLS.APTEKA.2011(v1.3.3)_TEPLO.PREDEL.2012.M(v1.1)_test" xfId="2652"/>
    <cellStyle name="_Расчет RAB_Лен и МОЭСК_с 2010 года_14.04.2009_со сглаж_version 3.0_без ФСК_NADB.JNVLS.APTEKA.2011(v1.3.4)" xfId="1320"/>
    <cellStyle name="_Расчет RAB_Лен и МОЭСК_с 2010 года_14.04.2009_со сглаж_version 3.0_без ФСК_NADB.JNVLS.APTEKA.2011(v1.3.4)_46TE.2011(v1.0)" xfId="1321"/>
    <cellStyle name="_Расчет RAB_Лен и МОЭСК_с 2010 года_14.04.2009_со сглаж_version 3.0_без ФСК_NADB.JNVLS.APTEKA.2011(v1.3.4)_INDEX.STATION.2012(v1.0)_" xfId="2653"/>
    <cellStyle name="_Расчет RAB_Лен и МОЭСК_с 2010 года_14.04.2009_со сглаж_version 3.0_без ФСК_NADB.JNVLS.APTEKA.2011(v1.3.4)_INDEX.STATION.2012(v2.0)" xfId="2654"/>
    <cellStyle name="_Расчет RAB_Лен и МОЭСК_с 2010 года_14.04.2009_со сглаж_version 3.0_без ФСК_NADB.JNVLS.APTEKA.2011(v1.3.4)_INDEX.STATION.2012(v2.1)" xfId="2655"/>
    <cellStyle name="_Расчет RAB_Лен и МОЭСК_с 2010 года_14.04.2009_со сглаж_version 3.0_без ФСК_NADB.JNVLS.APTEKA.2011(v1.3.4)_TEPLO.PREDEL.2012.M(v1.1)_test" xfId="2656"/>
    <cellStyle name="_Расчет RAB_Лен и МОЭСК_с 2010 года_14.04.2009_со сглаж_version 3.0_без ФСК_PASSPORT.TEPLO.PROIZV(v2.0)" xfId="2657"/>
    <cellStyle name="_Расчет RAB_Лен и МОЭСК_с 2010 года_14.04.2009_со сглаж_version 3.0_без ФСК_PASSPORT.TEPLO.PROIZV(v2.1)" xfId="2658"/>
    <cellStyle name="_Расчет RAB_Лен и МОЭСК_с 2010 года_14.04.2009_со сглаж_version 3.0_без ФСК_PASSPORT.TEPLO.SETI(v0.7)" xfId="2659"/>
    <cellStyle name="_Расчет RAB_Лен и МОЭСК_с 2010 года_14.04.2009_со сглаж_version 3.0_без ФСК_PASSPORT.TEPLO.SETI(v1.0)" xfId="2660"/>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PREDEL.JKH.UTV.2011(v1.0.1)" xfId="1322"/>
    <cellStyle name="_Расчет RAB_Лен и МОЭСК_с 2010 года_14.04.2009_со сглаж_version 3.0_без ФСК_PREDEL.JKH.UTV.2011(v1.0.1)_46TE.2011(v1.0)" xfId="1323"/>
    <cellStyle name="_Расчет RAB_Лен и МОЭСК_с 2010 года_14.04.2009_со сглаж_version 3.0_без ФСК_PREDEL.JKH.UTV.2011(v1.0.1)_INDEX.STATION.2012(v1.0)_" xfId="2661"/>
    <cellStyle name="_Расчет RAB_Лен и МОЭСК_с 2010 года_14.04.2009_со сглаж_version 3.0_без ФСК_PREDEL.JKH.UTV.2011(v1.0.1)_INDEX.STATION.2012(v2.0)" xfId="2662"/>
    <cellStyle name="_Расчет RAB_Лен и МОЭСК_с 2010 года_14.04.2009_со сглаж_version 3.0_без ФСК_PREDEL.JKH.UTV.2011(v1.0.1)_INDEX.STATION.2012(v2.1)" xfId="2663"/>
    <cellStyle name="_Расчет RAB_Лен и МОЭСК_с 2010 года_14.04.2009_со сглаж_version 3.0_без ФСК_PREDEL.JKH.UTV.2011(v1.0.1)_TEPLO.PREDEL.2012.M(v1.1)_test" xfId="2664"/>
    <cellStyle name="_Расчет RAB_Лен и МОЭСК_с 2010 года_14.04.2009_со сглаж_version 3.0_без ФСК_PREDEL.JKH.UTV.2011(v1.1)" xfId="2665"/>
    <cellStyle name="_Расчет RAB_Лен и МОЭСК_с 2010 года_14.04.2009_со сглаж_version 3.0_без ФСК_PROG.ESN.EF.2.52_3" xfId="4166"/>
    <cellStyle name="_Расчет RAB_Лен и МОЭСК_с 2010 года_14.04.2009_со сглаж_version 3.0_без ФСК_REP.BLR.2012(v1.0)" xfId="2666"/>
    <cellStyle name="_Расчет RAB_Лен и МОЭСК_с 2010 года_14.04.2009_со сглаж_version 3.0_без ФСК_TEHSHEET" xfId="2667"/>
    <cellStyle name="_Расчет RAB_Лен и МОЭСК_с 2010 года_14.04.2009_со сглаж_version 3.0_без ФСК_TEPLO.PREDEL.2012.M(v1.1)" xfId="2668"/>
    <cellStyle name="_Расчет RAB_Лен и МОЭСК_с 2010 года_14.04.2009_со сглаж_version 3.0_без ФСК_TEPLO.PREDEL.2013(v2.0)" xfId="2669"/>
    <cellStyle name="_Расчет RAB_Лен и МОЭСК_с 2010 года_14.04.2009_со сглаж_version 3.0_без ФСК_TEST.TEMPLATE" xfId="2670"/>
    <cellStyle name="_Расчет RAB_Лен и МОЭСК_с 2010 года_14.04.2009_со сглаж_version 3.0_без ФСК_UPDATE.46EE.2011.TO.1.1" xfId="1324"/>
    <cellStyle name="_Расчет RAB_Лен и МОЭСК_с 2010 года_14.04.2009_со сглаж_version 3.0_без ФСК_UPDATE.46TE.2011.TO.1.1" xfId="1325"/>
    <cellStyle name="_Расчет RAB_Лен и МОЭСК_с 2010 года_14.04.2009_со сглаж_version 3.0_без ФСК_UPDATE.46TE.2011.TO.1.2" xfId="1326"/>
    <cellStyle name="_Расчет RAB_Лен и МОЭСК_с 2010 года_14.04.2009_со сглаж_version 3.0_без ФСК_UPDATE.BALANCE.WARM.2011YEAR.TO.1.1" xfId="1327"/>
    <cellStyle name="_Расчет RAB_Лен и МОЭСК_с 2010 года_14.04.2009_со сглаж_version 3.0_без ФСК_UPDATE.BALANCE.WARM.2011YEAR.TO.1.1_46TE.2011(v1.0)" xfId="1328"/>
    <cellStyle name="_Расчет RAB_Лен и МОЭСК_с 2010 года_14.04.2009_со сглаж_version 3.0_без ФСК_UPDATE.BALANCE.WARM.2011YEAR.TO.1.1_INDEX.STATION.2012(v1.0)_" xfId="2671"/>
    <cellStyle name="_Расчет RAB_Лен и МОЭСК_с 2010 года_14.04.2009_со сглаж_version 3.0_без ФСК_UPDATE.BALANCE.WARM.2011YEAR.TO.1.1_INDEX.STATION.2012(v2.0)" xfId="2672"/>
    <cellStyle name="_Расчет RAB_Лен и МОЭСК_с 2010 года_14.04.2009_со сглаж_version 3.0_без ФСК_UPDATE.BALANCE.WARM.2011YEAR.TO.1.1_INDEX.STATION.2012(v2.1)" xfId="2673"/>
    <cellStyle name="_Расчет RAB_Лен и МОЭСК_с 2010 года_14.04.2009_со сглаж_version 3.0_без ФСК_UPDATE.BALANCE.WARM.2011YEAR.TO.1.1_OREP.KU.2011.MONTHLY.02(v1.1)" xfId="2674"/>
    <cellStyle name="_Расчет RAB_Лен и МОЭСК_с 2010 года_14.04.2009_со сглаж_version 3.0_без ФСК_UPDATE.BALANCE.WARM.2011YEAR.TO.1.1_TEPLO.PREDEL.2012.M(v1.1)_test" xfId="2675"/>
    <cellStyle name="_Расчет RAB_Лен и МОЭСК_с 2010 года_14.04.2009_со сглаж_version 3.0_без ФСК_UPDATE.BALANCE.WARM.2011YEAR.TO.1.2" xfId="2676"/>
    <cellStyle name="_Расчет RAB_Лен и МОЭСК_с 2010 года_14.04.2009_со сглаж_version 3.0_без ФСК_UPDATE.BALANCE.WARM.2011YEAR.TO.1.4.64" xfId="2677"/>
    <cellStyle name="_Расчет RAB_Лен и МОЭСК_с 2010 года_14.04.2009_со сглаж_version 3.0_без ФСК_UPDATE.BALANCE.WARM.2011YEAR.TO.1.5.64" xfId="2678"/>
    <cellStyle name="_Расчет RAB_Лен и МОЭСК_с 2010 года_14.04.2009_со сглаж_version 3.0_без ФСК_UPDATE.CALC.WARM.4.47.TO.1.1.64" xfId="1329"/>
    <cellStyle name="_Расчет RAB_Лен и МОЭСК_с 2010 года_14.04.2009_со сглаж_version 3.0_без ФСК_UPDATE.MONITORING.OS.EE.2.02.TO.1.3.64" xfId="2679"/>
    <cellStyle name="_Расчет RAB_Лен и МОЭСК_с 2010 года_14.04.2009_со сглаж_version 3.0_без ФСК_UPDATE.NADB.JNVLS.APTEKA.2011.TO.1.3.4" xfId="2680"/>
    <cellStyle name="_Расчет RAB_Лен и МОЭСК_с 2010 года_14.04.2009_со сглаж_version 3.0_без ФСК_Вариант с макс ИК" xfId="2049"/>
    <cellStyle name="_Расчет RAB_Лен и МОЭСК_с 2010 года_14.04.2009_со сглаж_version 3.0_без ФСК_Книга2_PR.PROG.WARM.NOTCOMBI.2012.2.16_v1.4(04.04.11) " xfId="15"/>
    <cellStyle name="_Расчет RAB_Лен и МОЭСК_с 2010 года_14.04.2009_со сглаж_version 3.0_без ФСК_Модель расчет отправка" xfId="2050"/>
    <cellStyle name="_Расчет платы за воду по факту 2006года" xfId="2051"/>
    <cellStyle name="_Расшифровка прочих_Бойцова_29.01.08" xfId="2052"/>
    <cellStyle name="_Ремонты_24 02 10" xfId="2053"/>
    <cellStyle name="_Сб-macro 2020" xfId="131"/>
    <cellStyle name="_Сведения по РВР за 2010,2011,пл.2012" xfId="3205"/>
    <cellStyle name="_Сведения по РВР за 20102011пл 2012" xfId="3206"/>
    <cellStyle name="_Свод ожидаемое 3 и 4 квартал" xfId="2054"/>
    <cellStyle name="_Свод по ИПР (2)" xfId="132"/>
    <cellStyle name="_Свод по ИПР (2)_Новая инструкция1_фст" xfId="2681"/>
    <cellStyle name="_СВОДНЫЙ3" xfId="2682"/>
    <cellStyle name="_смета" xfId="2055"/>
    <cellStyle name="_смета 2" xfId="2056"/>
    <cellStyle name="_Смета АТП_снятие 6млн_04.03.09." xfId="2057"/>
    <cellStyle name="_Смета по варианту от тгк 19 янв+ 9 февр" xfId="2058"/>
    <cellStyle name="_Смета по варианту от тгк 19 янв+ 9 февр 2" xfId="2059"/>
    <cellStyle name="_Смета по варианту от тгк 19 янв+ 9 февр_Разбивка прибыли_12 мес_2010" xfId="2060"/>
    <cellStyle name="_Смета расходов консолидир" xfId="2683"/>
    <cellStyle name="_Смета расходов на 2010 год (на сумму 3084 млн руб)" xfId="2061"/>
    <cellStyle name="_Смета расходов на содержание соц.сферы 2008" xfId="2062"/>
    <cellStyle name="_Смета ТГК по филиалам _2007" xfId="2063"/>
    <cellStyle name="_Смета ТГК по филиалам _2007_Разбивка прибыли_12 мес_2010" xfId="2064"/>
    <cellStyle name="_Смета ф-л Кольский АТЭЦ(формат ТГК)" xfId="2065"/>
    <cellStyle name="_Смета ф-л Кольский АТЭЦ(формат ТГК)_КАЛЬК ТГК (ТО ЧТО НА МАХ ГЕННЕРАЦИЮ)" xfId="2066"/>
    <cellStyle name="_смета_Разбивка прибыли_12 мес_2010" xfId="2067"/>
    <cellStyle name="_СМЕТА_ТГК-1_2007(помес.)" xfId="2068"/>
    <cellStyle name="_СМЕТА_ТГК-1_2007(помес.)_Разбивка прибыли_12 мес_2010" xfId="2069"/>
    <cellStyle name="_Смета1кв_2006" xfId="2070"/>
    <cellStyle name="_Смета1кв_2006_КАЛЬК ТГК (ТО ЧТО НА МАХ ГЕННЕРАЦИЮ)" xfId="2071"/>
    <cellStyle name="_сметы ТЭЦ-21" xfId="2072"/>
    <cellStyle name="_СПБ_прибыль_2008-2010" xfId="2073"/>
    <cellStyle name="_Справочник затрат_ЛХ_20.10.05" xfId="1330"/>
    <cellStyle name="_Справочник затрат_ЛХ_20.10.05 2" xfId="2684"/>
    <cellStyle name="_Ссылка" xfId="2074"/>
    <cellStyle name="_статьи 19 и 7.10" xfId="2075"/>
    <cellStyle name="_СТАТЬИ 7.10.И 8.10 И 19" xfId="2076"/>
    <cellStyle name="_т 14" xfId="2077"/>
    <cellStyle name="_т 14_КАЛЬК ТГК (ТО ЧТО НА МАХ ГЕННЕРАЦИЮ)" xfId="2078"/>
    <cellStyle name="_таб.4-5 Указ._84-У" xfId="2685"/>
    <cellStyle name="_табл. 14" xfId="2079"/>
    <cellStyle name="_табл. 14_КАЛЬК ТГК (ТО ЧТО НА МАХ ГЕННЕРАЦИЮ)" xfId="2080"/>
    <cellStyle name="_таблицы для расчетов28-04-08_2006-2009_прибыль корр_по ИА" xfId="133"/>
    <cellStyle name="_таблицы для расчетов28-04-08_2006-2009_прибыль корр_по ИА_Новая инструкция1_фст" xfId="2686"/>
    <cellStyle name="_таблицы для расчетов28-04-08_2006-2009с ИА" xfId="134"/>
    <cellStyle name="_таблицы для расчетов28-04-08_2006-2009с ИА_Новая инструкция1_фст" xfId="2687"/>
    <cellStyle name="_таблицы для ЮН" xfId="2081"/>
    <cellStyle name="_ТГК_ приказ №12_смета_помесячно" xfId="2082"/>
    <cellStyle name="_ТГК_бизнесплан_2006_27.01.06" xfId="2083"/>
    <cellStyle name="_ТГК_бизнесплан_2006_27.01.06_Разбивка прибыли_12 мес_2010" xfId="2084"/>
    <cellStyle name="_ТГК_бизнесплан_2006_АРМ" xfId="2085"/>
    <cellStyle name="_ТГК_бизнесплан_2006_АРМ_КАЛЬК ТГК (ТО ЧТО НА МАХ ГЕННЕРАЦИЮ)" xfId="2086"/>
    <cellStyle name="_ТГК_приказ №12_доходы по неосновной_помесячно" xfId="2087"/>
    <cellStyle name="_ТГК_приказ №12_приложения_помесячно" xfId="2088"/>
    <cellStyle name="_ТЭП по планированию доходов на передачу ээ" xfId="2688"/>
    <cellStyle name="_ТЭЦ-5" xfId="2089"/>
    <cellStyle name="_Ф13" xfId="2090"/>
    <cellStyle name="_Ф13_КАЛЬК ТГК (ТО ЧТО НА МАХ ГЕННЕРАЦИЮ)" xfId="2091"/>
    <cellStyle name="_Ф2_1 кв_анализ_ожид год" xfId="2092"/>
    <cellStyle name="_филиал Кольский ст.6.1 июнь" xfId="2093"/>
    <cellStyle name="_фин модель ТГК-1_до2015 г_14.09.06 (1)" xfId="2094"/>
    <cellStyle name="_Фин.план" xfId="2095"/>
    <cellStyle name="_Финансирование ИП ЗАЯВКА ИЮЛЬ" xfId="2096"/>
    <cellStyle name="_Финансирование_2008_01.10.2007_БП" xfId="2097"/>
    <cellStyle name="_Финансирование_2008_01.10.2007_БП 2" xfId="2098"/>
    <cellStyle name="_Финансирование_2008_01.10.2007_БП_Разбивка прибыли_12 мес_2010" xfId="2099"/>
    <cellStyle name="_Финансирование_24.08.2007" xfId="2100"/>
    <cellStyle name="_Финансирование_29.01.2007" xfId="2101"/>
    <cellStyle name="_Финансирование_29.01.2007_Разбивка прибыли_12 мес_2010" xfId="2102"/>
    <cellStyle name="_ФК форматы  ОМТО к бюджету декабрь " xfId="2103"/>
    <cellStyle name="_ФК форматы к бюджету 10.05.07 " xfId="2104"/>
    <cellStyle name="_Форма 6  РТК.xls(отчет по Адр пр. ЛО)" xfId="135"/>
    <cellStyle name="_Форма 6  РТК.xls(отчет по Адр пр. ЛО) 2" xfId="2689"/>
    <cellStyle name="_Форма 6  РТК.xls(отчет по Адр пр. ЛО)_Новая инструкция1_фст" xfId="2690"/>
    <cellStyle name="_Формат разбивки по МРСК_РСК" xfId="136"/>
    <cellStyle name="_Формат разбивки по МРСК_РСК_Новая инструкция1_фст" xfId="2691"/>
    <cellStyle name="_Формат_для Согласования" xfId="137"/>
    <cellStyle name="_Формат_для Согласования_Новая инструкция1_фст" xfId="2692"/>
    <cellStyle name="_Формат_материалы_2009" xfId="2105"/>
    <cellStyle name="_Формат_произв. прогр" xfId="2106"/>
    <cellStyle name="_Формат_произв. прогр 2" xfId="2107"/>
    <cellStyle name="_Формат_произв. прогр_Разбивка прибыли_12 мес_2010" xfId="2108"/>
    <cellStyle name="_Форматы УУ_12 _1_1_1_1" xfId="2693"/>
    <cellStyle name="_Форматы УУ_резерв" xfId="2694"/>
    <cellStyle name="_формы Ленэнерго -изменения2" xfId="2695"/>
    <cellStyle name="_фск, выручка, потери" xfId="2696"/>
    <cellStyle name="_ХХХ Прил 2 Формы бюджетных документов 2007" xfId="1331"/>
    <cellStyle name="_ХХХ Прил 2 Формы бюджетных документов 2007 2" xfId="2697"/>
    <cellStyle name="_ХХХ Прил 2 Формы бюджетных документов 2007_2013_Тариф_Заневка_заявлено" xfId="1332"/>
    <cellStyle name="_ХХХ Прил 2 Формы бюджетных документов 2007_CALC.WARM.4.47(v1.0)" xfId="4167"/>
    <cellStyle name="_ХХХ Прил 2 Формы бюджетных документов 2007_UPDATE.CALC.WARM.4.47.TO.1.1.64" xfId="1333"/>
    <cellStyle name="_ХХХ Прил 2 Формы бюджетных документов 2007_UPDATE.CALC.WARM.4.47.TO.1.1.64 2" xfId="4168"/>
    <cellStyle name="_ХХХ Прил 2 Формы бюджетных документов 2007_UPDATE.CALC.WARM.4.47.TO.1.1.64 3" xfId="4169"/>
    <cellStyle name="_ХХХ Прил 2 Формы бюджетных документов 2007_UPDATE.CALC.WARM.4.47.TO.1.1.64_2013_Тариф_Заневка_заявлено" xfId="1334"/>
    <cellStyle name="_ХХХ Прил 2 Формы бюджетных документов 2007_Вода" xfId="4170"/>
    <cellStyle name="_ХХХ Прил 2 Формы бюджетных документов 2007_Калькуляция" xfId="4171"/>
    <cellStyle name="_ХХХ Прил 2 Формы бюджетных документов 2007_Материалы" xfId="4172"/>
    <cellStyle name="_ХХХ Прил 2 Формы бюджетных документов 2007_Общехоз. всего" xfId="4173"/>
    <cellStyle name="_ХХХ Прил 2 Формы бюджетных документов 2007_Прочие прямые" xfId="4174"/>
    <cellStyle name="_ХХХ Прил 2 Формы бюджетных документов 2007_Расшифровка для аудита 2011 КСК" xfId="2698"/>
    <cellStyle name="_ХХХ Прил 2 Формы бюджетных документов 2007_ТАБЛ_КСК_2011" xfId="2699"/>
    <cellStyle name="_ХХХ Прил 2 Формы бюджетных документов 2007_Топливо (кот)" xfId="4175"/>
    <cellStyle name="_ХХХ Прил 2 Формы бюджетных документов 2007_ФОТ" xfId="4176"/>
    <cellStyle name="_ХХХ Прил 2 Формы бюджетных документов 2007_Цех. расходы" xfId="4177"/>
    <cellStyle name="_ХХХ Прил 2 Формы бюджетных документов 2007_ЭЭ" xfId="4178"/>
    <cellStyle name="_экон.форм-т ВО 1 с разбивкой" xfId="138"/>
    <cellStyle name="_экон.форм-т ВО 1 с разбивкой_Новая инструкция1_фст" xfId="2700"/>
    <cellStyle name="_энергия на хоз нужды" xfId="2109"/>
    <cellStyle name="_Энергоресурсы 2011год" xfId="3229"/>
    <cellStyle name="’К‰Э [0.00]" xfId="1335"/>
    <cellStyle name="’К‰Э [0.00] 2" xfId="4179"/>
    <cellStyle name="”€ќђќ‘ћ‚›‰" xfId="140"/>
    <cellStyle name="”€ќђќ‘ћ‚›‰ 2" xfId="2701"/>
    <cellStyle name="”€љ‘€ђћ‚ђќќ›‰" xfId="141"/>
    <cellStyle name="”€љ‘€ђћ‚ђќќ›‰ 2" xfId="2702"/>
    <cellStyle name="”ќђќ‘ћ‚›‰" xfId="142"/>
    <cellStyle name="”ќђќ‘ћ‚›‰ 2" xfId="2110"/>
    <cellStyle name="”ќђќ‘ћ‚›‰ 2 2" xfId="4539"/>
    <cellStyle name="”ќђќ‘ћ‚›‰ 3" xfId="2703"/>
    <cellStyle name="”ќђќ‘ћ‚›‰ 4" xfId="4610"/>
    <cellStyle name="”љ‘ђћ‚ђќќ›‰" xfId="143"/>
    <cellStyle name="”љ‘ђћ‚ђќќ›‰ 2" xfId="2111"/>
    <cellStyle name="”љ‘ђћ‚ђќќ›‰ 2 2" xfId="4540"/>
    <cellStyle name="”љ‘ђћ‚ђќќ›‰ 3" xfId="2704"/>
    <cellStyle name="”љ‘ђћ‚ђќќ›‰ 4" xfId="4611"/>
    <cellStyle name="„…ќ…†ќ›‰" xfId="144"/>
    <cellStyle name="„…ќ…†ќ›‰ 2" xfId="2112"/>
    <cellStyle name="„…ќ…†ќ›‰ 2 2" xfId="4541"/>
    <cellStyle name="„…ќ…†ќ›‰ 3" xfId="2705"/>
    <cellStyle name="„…ќ…†ќ›‰ 4" xfId="4612"/>
    <cellStyle name="€’ћѓћ‚›‰" xfId="147"/>
    <cellStyle name="€’ћѓћ‚›‰ 2" xfId="2706"/>
    <cellStyle name="‡ђѓћ‹ћ‚ћљ1" xfId="145"/>
    <cellStyle name="‡ђѓћ‹ћ‚ћљ1 2" xfId="2113"/>
    <cellStyle name="‡ђѓћ‹ћ‚ћљ1 2 2" xfId="4542"/>
    <cellStyle name="‡ђѓћ‹ћ‚ћљ1 3" xfId="2707"/>
    <cellStyle name="‡ђѓћ‹ћ‚ћљ1 4" xfId="4613"/>
    <cellStyle name="‡ђѓћ‹ћ‚ћљ2" xfId="146"/>
    <cellStyle name="‡ђѓћ‹ћ‚ћљ2 2" xfId="2114"/>
    <cellStyle name="‡ђѓћ‹ћ‚ћљ2 2 2" xfId="4543"/>
    <cellStyle name="‡ђѓћ‹ћ‚ћљ2 3" xfId="2708"/>
    <cellStyle name="‡ђѓћ‹ћ‚ћљ2 4" xfId="4614"/>
    <cellStyle name="’ћѓћ‚›‰" xfId="139"/>
    <cellStyle name="’ћѓћ‚›‰ 2" xfId="2115"/>
    <cellStyle name="’ћѓћ‚›‰ 2 2" xfId="4544"/>
    <cellStyle name="’ћѓћ‚›‰ 3" xfId="2709"/>
    <cellStyle name="’ћѓћ‚›‰ 4" xfId="4615"/>
    <cellStyle name="1Normal" xfId="1336"/>
    <cellStyle name="1Normal 2" xfId="2710"/>
    <cellStyle name="20% - Accent1" xfId="148"/>
    <cellStyle name="20% - Accent1 2" xfId="149"/>
    <cellStyle name="20% - Accent1 3" xfId="1337"/>
    <cellStyle name="20% - Accent1 4" xfId="2711"/>
    <cellStyle name="20% - Accent1_46EE.2011(v1.0)" xfId="1338"/>
    <cellStyle name="20% - Accent2" xfId="150"/>
    <cellStyle name="20% - Accent2 2" xfId="151"/>
    <cellStyle name="20% - Accent2 3" xfId="1339"/>
    <cellStyle name="20% - Accent2 4" xfId="2712"/>
    <cellStyle name="20% - Accent2_46EE.2011(v1.0)" xfId="1340"/>
    <cellStyle name="20% - Accent3" xfId="152"/>
    <cellStyle name="20% - Accent3 2" xfId="153"/>
    <cellStyle name="20% - Accent3 3" xfId="1341"/>
    <cellStyle name="20% - Accent3 4" xfId="2713"/>
    <cellStyle name="20% - Accent3_46EE.2011(v1.0)" xfId="1342"/>
    <cellStyle name="20% - Accent4" xfId="154"/>
    <cellStyle name="20% - Accent4 2" xfId="155"/>
    <cellStyle name="20% - Accent4 3" xfId="1343"/>
    <cellStyle name="20% - Accent4 4" xfId="2714"/>
    <cellStyle name="20% - Accent4_46EE.2011(v1.0)" xfId="1344"/>
    <cellStyle name="20% - Accent5" xfId="156"/>
    <cellStyle name="20% - Accent5 2" xfId="157"/>
    <cellStyle name="20% - Accent5 3" xfId="1345"/>
    <cellStyle name="20% - Accent5 4" xfId="2715"/>
    <cellStyle name="20% - Accent5_46EE.2011(v1.0)" xfId="1346"/>
    <cellStyle name="20% - Accent6" xfId="158"/>
    <cellStyle name="20% - Accent6 2" xfId="159"/>
    <cellStyle name="20% - Accent6 3" xfId="1347"/>
    <cellStyle name="20% - Accent6 4" xfId="2716"/>
    <cellStyle name="20% - Accent6_46EE.2011(v1.0)" xfId="1348"/>
    <cellStyle name="20% — акцент1" xfId="73" builtinId="30" hidden="1"/>
    <cellStyle name="20% — Акцент1" xfId="160"/>
    <cellStyle name="20% - Акцент1 10" xfId="1349"/>
    <cellStyle name="20% - Акцент1 11" xfId="1824"/>
    <cellStyle name="20% - Акцент1 12" xfId="3230"/>
    <cellStyle name="20% - Акцент1 13" xfId="3231"/>
    <cellStyle name="20% - Акцент1 14" xfId="3232"/>
    <cellStyle name="20% - Акцент1 15" xfId="3233"/>
    <cellStyle name="20% - Акцент1 16" xfId="3234"/>
    <cellStyle name="20% - Акцент1 17" xfId="3235"/>
    <cellStyle name="20% - Акцент1 18" xfId="4506"/>
    <cellStyle name="20% - Акцент1 2" xfId="161"/>
    <cellStyle name="20% - Акцент1 2 10" xfId="3236"/>
    <cellStyle name="20% - Акцент1 2 11" xfId="3237"/>
    <cellStyle name="20% - Акцент1 2 12" xfId="3238"/>
    <cellStyle name="20% - Акцент1 2 13" xfId="3239"/>
    <cellStyle name="20% - Акцент1 2 2" xfId="162"/>
    <cellStyle name="20% - Акцент1 2 3" xfId="1350"/>
    <cellStyle name="20% - Акцент1 2 4" xfId="3240"/>
    <cellStyle name="20% - Акцент1 2 5" xfId="3241"/>
    <cellStyle name="20% - Акцент1 2 6" xfId="3242"/>
    <cellStyle name="20% - Акцент1 2 7" xfId="3243"/>
    <cellStyle name="20% - Акцент1 2 8" xfId="3244"/>
    <cellStyle name="20% - Акцент1 2 9" xfId="3245"/>
    <cellStyle name="20% - Акцент1 2_46EE.2011(v1.0)" xfId="1351"/>
    <cellStyle name="20% - Акцент1 3" xfId="163"/>
    <cellStyle name="20% - Акцент1 3 2" xfId="164"/>
    <cellStyle name="20% - Акцент1 3 3" xfId="1352"/>
    <cellStyle name="20% - Акцент1 3_46EE.2011(v1.0)" xfId="1353"/>
    <cellStyle name="20% - Акцент1 4" xfId="165"/>
    <cellStyle name="20% - Акцент1 4 2" xfId="166"/>
    <cellStyle name="20% - Акцент1 4 3" xfId="1354"/>
    <cellStyle name="20% - Акцент1 4_46EE.2011(v1.0)" xfId="1355"/>
    <cellStyle name="20% - Акцент1 5" xfId="167"/>
    <cellStyle name="20% - Акцент1 5 2" xfId="168"/>
    <cellStyle name="20% - Акцент1 5 3" xfId="1356"/>
    <cellStyle name="20% - Акцент1 5_46EE.2011(v1.0)" xfId="1357"/>
    <cellStyle name="20% - Акцент1 6" xfId="169"/>
    <cellStyle name="20% - Акцент1 6 2" xfId="170"/>
    <cellStyle name="20% - Акцент1 6 3" xfId="1358"/>
    <cellStyle name="20% - Акцент1 6_46EE.2011(v1.0)" xfId="1359"/>
    <cellStyle name="20% - Акцент1 7" xfId="171"/>
    <cellStyle name="20% - Акцент1 7 2" xfId="172"/>
    <cellStyle name="20% - Акцент1 7 3" xfId="1360"/>
    <cellStyle name="20% - Акцент1 7_46EE.2011(v1.0)" xfId="1361"/>
    <cellStyle name="20% - Акцент1 8" xfId="173"/>
    <cellStyle name="20% - Акцент1 8 2" xfId="174"/>
    <cellStyle name="20% - Акцент1 8 3" xfId="1362"/>
    <cellStyle name="20% - Акцент1 8_46EE.2011(v1.0)" xfId="1363"/>
    <cellStyle name="20% - Акцент1 9" xfId="175"/>
    <cellStyle name="20% - Акцент1 9 2" xfId="176"/>
    <cellStyle name="20% - Акцент1 9 3" xfId="1364"/>
    <cellStyle name="20% - Акцент1 9_46EE.2011(v1.0)" xfId="1365"/>
    <cellStyle name="20% — акцент2" xfId="77" builtinId="34" hidden="1"/>
    <cellStyle name="20% — Акцент2" xfId="177"/>
    <cellStyle name="20% - Акцент2 10" xfId="1366"/>
    <cellStyle name="20% - Акцент2 11" xfId="1825"/>
    <cellStyle name="20% - Акцент2 12" xfId="3246"/>
    <cellStyle name="20% - Акцент2 13" xfId="3247"/>
    <cellStyle name="20% - Акцент2 14" xfId="3248"/>
    <cellStyle name="20% - Акцент2 15" xfId="3249"/>
    <cellStyle name="20% - Акцент2 16" xfId="3250"/>
    <cellStyle name="20% - Акцент2 17" xfId="3251"/>
    <cellStyle name="20% - Акцент2 18" xfId="4507"/>
    <cellStyle name="20% - Акцент2 2" xfId="178"/>
    <cellStyle name="20% - Акцент2 2 10" xfId="3252"/>
    <cellStyle name="20% - Акцент2 2 11" xfId="3253"/>
    <cellStyle name="20% - Акцент2 2 12" xfId="3254"/>
    <cellStyle name="20% - Акцент2 2 13" xfId="3255"/>
    <cellStyle name="20% - Акцент2 2 2" xfId="179"/>
    <cellStyle name="20% - Акцент2 2 3" xfId="1367"/>
    <cellStyle name="20% - Акцент2 2 4" xfId="3256"/>
    <cellStyle name="20% - Акцент2 2 5" xfId="3257"/>
    <cellStyle name="20% - Акцент2 2 6" xfId="3258"/>
    <cellStyle name="20% - Акцент2 2 7" xfId="3259"/>
    <cellStyle name="20% - Акцент2 2 8" xfId="3260"/>
    <cellStyle name="20% - Акцент2 2 9" xfId="3261"/>
    <cellStyle name="20% - Акцент2 2_46EE.2011(v1.0)" xfId="1368"/>
    <cellStyle name="20% - Акцент2 3" xfId="180"/>
    <cellStyle name="20% - Акцент2 3 2" xfId="181"/>
    <cellStyle name="20% - Акцент2 3 3" xfId="1369"/>
    <cellStyle name="20% - Акцент2 3_46EE.2011(v1.0)" xfId="1370"/>
    <cellStyle name="20% - Акцент2 4" xfId="182"/>
    <cellStyle name="20% - Акцент2 4 2" xfId="183"/>
    <cellStyle name="20% - Акцент2 4 3" xfId="1371"/>
    <cellStyle name="20% - Акцент2 4_46EE.2011(v1.0)" xfId="1372"/>
    <cellStyle name="20% - Акцент2 5" xfId="184"/>
    <cellStyle name="20% - Акцент2 5 2" xfId="185"/>
    <cellStyle name="20% - Акцент2 5 3" xfId="1373"/>
    <cellStyle name="20% - Акцент2 5_46EE.2011(v1.0)" xfId="1374"/>
    <cellStyle name="20% - Акцент2 6" xfId="186"/>
    <cellStyle name="20% - Акцент2 6 2" xfId="187"/>
    <cellStyle name="20% - Акцент2 6 3" xfId="1375"/>
    <cellStyle name="20% - Акцент2 6_46EE.2011(v1.0)" xfId="1376"/>
    <cellStyle name="20% - Акцент2 7" xfId="188"/>
    <cellStyle name="20% - Акцент2 7 2" xfId="189"/>
    <cellStyle name="20% - Акцент2 7 3" xfId="1377"/>
    <cellStyle name="20% - Акцент2 7_46EE.2011(v1.0)" xfId="1378"/>
    <cellStyle name="20% - Акцент2 8" xfId="190"/>
    <cellStyle name="20% - Акцент2 8 2" xfId="191"/>
    <cellStyle name="20% - Акцент2 8 3" xfId="1379"/>
    <cellStyle name="20% - Акцент2 8_46EE.2011(v1.0)" xfId="1380"/>
    <cellStyle name="20% - Акцент2 9" xfId="192"/>
    <cellStyle name="20% - Акцент2 9 2" xfId="193"/>
    <cellStyle name="20% - Акцент2 9 3" xfId="1381"/>
    <cellStyle name="20% - Акцент2 9_46EE.2011(v1.0)" xfId="1382"/>
    <cellStyle name="20% — акцент3" xfId="81" builtinId="38" hidden="1"/>
    <cellStyle name="20% — Акцент3" xfId="194"/>
    <cellStyle name="20% - Акцент3 10" xfId="1383"/>
    <cellStyle name="20% - Акцент3 11" xfId="1826"/>
    <cellStyle name="20% - Акцент3 12" xfId="3262"/>
    <cellStyle name="20% - Акцент3 13" xfId="3263"/>
    <cellStyle name="20% - Акцент3 14" xfId="3264"/>
    <cellStyle name="20% - Акцент3 15" xfId="3265"/>
    <cellStyle name="20% - Акцент3 16" xfId="3266"/>
    <cellStyle name="20% - Акцент3 17" xfId="3267"/>
    <cellStyle name="20% - Акцент3 18" xfId="4508"/>
    <cellStyle name="20% - Акцент3 2" xfId="195"/>
    <cellStyle name="20% - Акцент3 2 10" xfId="3268"/>
    <cellStyle name="20% - Акцент3 2 11" xfId="3269"/>
    <cellStyle name="20% - Акцент3 2 12" xfId="3270"/>
    <cellStyle name="20% - Акцент3 2 13" xfId="3271"/>
    <cellStyle name="20% - Акцент3 2 2" xfId="196"/>
    <cellStyle name="20% - Акцент3 2 3" xfId="1384"/>
    <cellStyle name="20% - Акцент3 2 4" xfId="3272"/>
    <cellStyle name="20% - Акцент3 2 5" xfId="3273"/>
    <cellStyle name="20% - Акцент3 2 6" xfId="3274"/>
    <cellStyle name="20% - Акцент3 2 7" xfId="3275"/>
    <cellStyle name="20% - Акцент3 2 8" xfId="3276"/>
    <cellStyle name="20% - Акцент3 2 9" xfId="3277"/>
    <cellStyle name="20% - Акцент3 2_46EE.2011(v1.0)" xfId="1385"/>
    <cellStyle name="20% - Акцент3 3" xfId="197"/>
    <cellStyle name="20% - Акцент3 3 2" xfId="198"/>
    <cellStyle name="20% - Акцент3 3 3" xfId="1386"/>
    <cellStyle name="20% - Акцент3 3_46EE.2011(v1.0)" xfId="1387"/>
    <cellStyle name="20% - Акцент3 4" xfId="199"/>
    <cellStyle name="20% - Акцент3 4 2" xfId="200"/>
    <cellStyle name="20% - Акцент3 4 3" xfId="1388"/>
    <cellStyle name="20% - Акцент3 4_46EE.2011(v1.0)" xfId="1389"/>
    <cellStyle name="20% - Акцент3 5" xfId="201"/>
    <cellStyle name="20% - Акцент3 5 2" xfId="202"/>
    <cellStyle name="20% - Акцент3 5 3" xfId="1390"/>
    <cellStyle name="20% - Акцент3 5_46EE.2011(v1.0)" xfId="1391"/>
    <cellStyle name="20% - Акцент3 6" xfId="203"/>
    <cellStyle name="20% - Акцент3 6 2" xfId="204"/>
    <cellStyle name="20% - Акцент3 6 3" xfId="1392"/>
    <cellStyle name="20% - Акцент3 6_46EE.2011(v1.0)" xfId="1393"/>
    <cellStyle name="20% - Акцент3 7" xfId="205"/>
    <cellStyle name="20% - Акцент3 7 2" xfId="206"/>
    <cellStyle name="20% - Акцент3 7 3" xfId="1394"/>
    <cellStyle name="20% - Акцент3 7_46EE.2011(v1.0)" xfId="1395"/>
    <cellStyle name="20% - Акцент3 8" xfId="207"/>
    <cellStyle name="20% - Акцент3 8 2" xfId="208"/>
    <cellStyle name="20% - Акцент3 8 3" xfId="1396"/>
    <cellStyle name="20% - Акцент3 8_46EE.2011(v1.0)" xfId="1397"/>
    <cellStyle name="20% - Акцент3 9" xfId="209"/>
    <cellStyle name="20% - Акцент3 9 2" xfId="210"/>
    <cellStyle name="20% - Акцент3 9 3" xfId="1398"/>
    <cellStyle name="20% - Акцент3 9_46EE.2011(v1.0)" xfId="1399"/>
    <cellStyle name="20% — акцент4" xfId="85" builtinId="42" hidden="1"/>
    <cellStyle name="20% — Акцент4" xfId="211"/>
    <cellStyle name="20% - Акцент4 10" xfId="1400"/>
    <cellStyle name="20% - Акцент4 11" xfId="1827"/>
    <cellStyle name="20% - Акцент4 12" xfId="3278"/>
    <cellStyle name="20% - Акцент4 13" xfId="3279"/>
    <cellStyle name="20% - Акцент4 14" xfId="3280"/>
    <cellStyle name="20% - Акцент4 15" xfId="3281"/>
    <cellStyle name="20% - Акцент4 16" xfId="3282"/>
    <cellStyle name="20% - Акцент4 17" xfId="3283"/>
    <cellStyle name="20% - Акцент4 18" xfId="4509"/>
    <cellStyle name="20% - Акцент4 2" xfId="212"/>
    <cellStyle name="20% - Акцент4 2 10" xfId="3284"/>
    <cellStyle name="20% - Акцент4 2 11" xfId="3285"/>
    <cellStyle name="20% - Акцент4 2 12" xfId="3286"/>
    <cellStyle name="20% - Акцент4 2 13" xfId="3287"/>
    <cellStyle name="20% - Акцент4 2 2" xfId="213"/>
    <cellStyle name="20% - Акцент4 2 3" xfId="1401"/>
    <cellStyle name="20% - Акцент4 2 4" xfId="3288"/>
    <cellStyle name="20% - Акцент4 2 5" xfId="3289"/>
    <cellStyle name="20% - Акцент4 2 6" xfId="3290"/>
    <cellStyle name="20% - Акцент4 2 7" xfId="3291"/>
    <cellStyle name="20% - Акцент4 2 8" xfId="3292"/>
    <cellStyle name="20% - Акцент4 2 9" xfId="3293"/>
    <cellStyle name="20% - Акцент4 2_46EE.2011(v1.0)" xfId="1402"/>
    <cellStyle name="20% - Акцент4 3" xfId="214"/>
    <cellStyle name="20% - Акцент4 3 2" xfId="215"/>
    <cellStyle name="20% - Акцент4 3 3" xfId="1403"/>
    <cellStyle name="20% - Акцент4 3_46EE.2011(v1.0)" xfId="1404"/>
    <cellStyle name="20% - Акцент4 4" xfId="216"/>
    <cellStyle name="20% - Акцент4 4 2" xfId="217"/>
    <cellStyle name="20% - Акцент4 4 3" xfId="1405"/>
    <cellStyle name="20% - Акцент4 4_46EE.2011(v1.0)" xfId="1406"/>
    <cellStyle name="20% - Акцент4 5" xfId="218"/>
    <cellStyle name="20% - Акцент4 5 2" xfId="219"/>
    <cellStyle name="20% - Акцент4 5 3" xfId="1407"/>
    <cellStyle name="20% - Акцент4 5_46EE.2011(v1.0)" xfId="1408"/>
    <cellStyle name="20% - Акцент4 6" xfId="220"/>
    <cellStyle name="20% - Акцент4 6 2" xfId="221"/>
    <cellStyle name="20% - Акцент4 6 3" xfId="1409"/>
    <cellStyle name="20% - Акцент4 6_46EE.2011(v1.0)" xfId="1410"/>
    <cellStyle name="20% - Акцент4 7" xfId="222"/>
    <cellStyle name="20% - Акцент4 7 2" xfId="223"/>
    <cellStyle name="20% - Акцент4 7 3" xfId="1411"/>
    <cellStyle name="20% - Акцент4 7_46EE.2011(v1.0)" xfId="1412"/>
    <cellStyle name="20% - Акцент4 8" xfId="224"/>
    <cellStyle name="20% - Акцент4 8 2" xfId="225"/>
    <cellStyle name="20% - Акцент4 8 3" xfId="1413"/>
    <cellStyle name="20% - Акцент4 8_46EE.2011(v1.0)" xfId="1414"/>
    <cellStyle name="20% - Акцент4 9" xfId="226"/>
    <cellStyle name="20% - Акцент4 9 2" xfId="227"/>
    <cellStyle name="20% - Акцент4 9 3" xfId="1415"/>
    <cellStyle name="20% - Акцент4 9_46EE.2011(v1.0)" xfId="1416"/>
    <cellStyle name="20% — акцент5" xfId="89" builtinId="46" hidden="1"/>
    <cellStyle name="20% — Акцент5" xfId="228"/>
    <cellStyle name="20% - Акцент5 10" xfId="1417"/>
    <cellStyle name="20% - Акцент5 11" xfId="1828"/>
    <cellStyle name="20% - Акцент5 12" xfId="3294"/>
    <cellStyle name="20% - Акцент5 13" xfId="3295"/>
    <cellStyle name="20% - Акцент5 14" xfId="3296"/>
    <cellStyle name="20% - Акцент5 15" xfId="3297"/>
    <cellStyle name="20% - Акцент5 16" xfId="3298"/>
    <cellStyle name="20% - Акцент5 17" xfId="3299"/>
    <cellStyle name="20% - Акцент5 18" xfId="4510"/>
    <cellStyle name="20% - Акцент5 2" xfId="229"/>
    <cellStyle name="20% - Акцент5 2 10" xfId="3300"/>
    <cellStyle name="20% - Акцент5 2 11" xfId="3301"/>
    <cellStyle name="20% - Акцент5 2 12" xfId="3302"/>
    <cellStyle name="20% - Акцент5 2 13" xfId="3303"/>
    <cellStyle name="20% - Акцент5 2 2" xfId="230"/>
    <cellStyle name="20% - Акцент5 2 3" xfId="1418"/>
    <cellStyle name="20% - Акцент5 2 4" xfId="3304"/>
    <cellStyle name="20% - Акцент5 2 5" xfId="3305"/>
    <cellStyle name="20% - Акцент5 2 6" xfId="3306"/>
    <cellStyle name="20% - Акцент5 2 7" xfId="3307"/>
    <cellStyle name="20% - Акцент5 2 8" xfId="3308"/>
    <cellStyle name="20% - Акцент5 2 9" xfId="3309"/>
    <cellStyle name="20% - Акцент5 2_46EE.2011(v1.0)" xfId="1419"/>
    <cellStyle name="20% - Акцент5 3" xfId="231"/>
    <cellStyle name="20% - Акцент5 3 2" xfId="232"/>
    <cellStyle name="20% - Акцент5 3 3" xfId="1420"/>
    <cellStyle name="20% - Акцент5 3_46EE.2011(v1.0)" xfId="1421"/>
    <cellStyle name="20% - Акцент5 4" xfId="233"/>
    <cellStyle name="20% - Акцент5 4 2" xfId="234"/>
    <cellStyle name="20% - Акцент5 4 3" xfId="1422"/>
    <cellStyle name="20% - Акцент5 4_46EE.2011(v1.0)" xfId="1423"/>
    <cellStyle name="20% - Акцент5 5" xfId="235"/>
    <cellStyle name="20% - Акцент5 5 2" xfId="236"/>
    <cellStyle name="20% - Акцент5 5 3" xfId="1424"/>
    <cellStyle name="20% - Акцент5 5_46EE.2011(v1.0)" xfId="1425"/>
    <cellStyle name="20% - Акцент5 6" xfId="237"/>
    <cellStyle name="20% - Акцент5 6 2" xfId="238"/>
    <cellStyle name="20% - Акцент5 6 3" xfId="1426"/>
    <cellStyle name="20% - Акцент5 6_46EE.2011(v1.0)" xfId="1427"/>
    <cellStyle name="20% - Акцент5 7" xfId="239"/>
    <cellStyle name="20% - Акцент5 7 2" xfId="240"/>
    <cellStyle name="20% - Акцент5 7 3" xfId="1428"/>
    <cellStyle name="20% - Акцент5 7_46EE.2011(v1.0)" xfId="1429"/>
    <cellStyle name="20% - Акцент5 8" xfId="241"/>
    <cellStyle name="20% - Акцент5 8 2" xfId="242"/>
    <cellStyle name="20% - Акцент5 8 3" xfId="1430"/>
    <cellStyle name="20% - Акцент5 8_46EE.2011(v1.0)" xfId="1431"/>
    <cellStyle name="20% - Акцент5 9" xfId="243"/>
    <cellStyle name="20% - Акцент5 9 2" xfId="244"/>
    <cellStyle name="20% - Акцент5 9 3" xfId="1432"/>
    <cellStyle name="20% - Акцент5 9_46EE.2011(v1.0)" xfId="1433"/>
    <cellStyle name="20% — акцент6" xfId="93" builtinId="50" hidden="1"/>
    <cellStyle name="20% — Акцент6" xfId="245"/>
    <cellStyle name="20% - Акцент6 10" xfId="1434"/>
    <cellStyle name="20% - Акцент6 11" xfId="1829"/>
    <cellStyle name="20% - Акцент6 12" xfId="3310"/>
    <cellStyle name="20% - Акцент6 13" xfId="3311"/>
    <cellStyle name="20% - Акцент6 14" xfId="3312"/>
    <cellStyle name="20% - Акцент6 15" xfId="3313"/>
    <cellStyle name="20% - Акцент6 16" xfId="3314"/>
    <cellStyle name="20% - Акцент6 17" xfId="3315"/>
    <cellStyle name="20% - Акцент6 18" xfId="4511"/>
    <cellStyle name="20% - Акцент6 2" xfId="246"/>
    <cellStyle name="20% - Акцент6 2 10" xfId="3316"/>
    <cellStyle name="20% - Акцент6 2 11" xfId="3317"/>
    <cellStyle name="20% - Акцент6 2 12" xfId="3318"/>
    <cellStyle name="20% - Акцент6 2 13" xfId="3319"/>
    <cellStyle name="20% - Акцент6 2 2" xfId="247"/>
    <cellStyle name="20% - Акцент6 2 3" xfId="1435"/>
    <cellStyle name="20% - Акцент6 2 4" xfId="3320"/>
    <cellStyle name="20% - Акцент6 2 5" xfId="3321"/>
    <cellStyle name="20% - Акцент6 2 6" xfId="3322"/>
    <cellStyle name="20% - Акцент6 2 7" xfId="3323"/>
    <cellStyle name="20% - Акцент6 2 8" xfId="3324"/>
    <cellStyle name="20% - Акцент6 2 9" xfId="3325"/>
    <cellStyle name="20% - Акцент6 2_46EE.2011(v1.0)" xfId="1436"/>
    <cellStyle name="20% - Акцент6 3" xfId="248"/>
    <cellStyle name="20% - Акцент6 3 2" xfId="249"/>
    <cellStyle name="20% - Акцент6 3 3" xfId="1437"/>
    <cellStyle name="20% - Акцент6 3_46EE.2011(v1.0)" xfId="1438"/>
    <cellStyle name="20% - Акцент6 4" xfId="250"/>
    <cellStyle name="20% - Акцент6 4 2" xfId="251"/>
    <cellStyle name="20% - Акцент6 4 3" xfId="1439"/>
    <cellStyle name="20% - Акцент6 4_46EE.2011(v1.0)" xfId="1440"/>
    <cellStyle name="20% - Акцент6 5" xfId="252"/>
    <cellStyle name="20% - Акцент6 5 2" xfId="253"/>
    <cellStyle name="20% - Акцент6 5 3" xfId="1441"/>
    <cellStyle name="20% - Акцент6 5_46EE.2011(v1.0)" xfId="1442"/>
    <cellStyle name="20% - Акцент6 6" xfId="254"/>
    <cellStyle name="20% - Акцент6 6 2" xfId="255"/>
    <cellStyle name="20% - Акцент6 6 3" xfId="1443"/>
    <cellStyle name="20% - Акцент6 6_46EE.2011(v1.0)" xfId="1444"/>
    <cellStyle name="20% - Акцент6 7" xfId="256"/>
    <cellStyle name="20% - Акцент6 7 2" xfId="257"/>
    <cellStyle name="20% - Акцент6 7 3" xfId="1445"/>
    <cellStyle name="20% - Акцент6 7_46EE.2011(v1.0)" xfId="1446"/>
    <cellStyle name="20% - Акцент6 8" xfId="258"/>
    <cellStyle name="20% - Акцент6 8 2" xfId="259"/>
    <cellStyle name="20% - Акцент6 8 3" xfId="1447"/>
    <cellStyle name="20% - Акцент6 8_46EE.2011(v1.0)" xfId="1448"/>
    <cellStyle name="20% - Акцент6 9" xfId="260"/>
    <cellStyle name="20% - Акцент6 9 2" xfId="261"/>
    <cellStyle name="20% - Акцент6 9 3" xfId="1449"/>
    <cellStyle name="20% - Акцент6 9_46EE.2011(v1.0)" xfId="1450"/>
    <cellStyle name="40% - Accent1" xfId="262"/>
    <cellStyle name="40% - Accent1 2" xfId="263"/>
    <cellStyle name="40% - Accent1 3" xfId="1451"/>
    <cellStyle name="40% - Accent1 4" xfId="2717"/>
    <cellStyle name="40% - Accent1_46EE.2011(v1.0)" xfId="1452"/>
    <cellStyle name="40% - Accent2" xfId="264"/>
    <cellStyle name="40% - Accent2 2" xfId="265"/>
    <cellStyle name="40% - Accent2 3" xfId="1453"/>
    <cellStyle name="40% - Accent2 4" xfId="2718"/>
    <cellStyle name="40% - Accent2_46EE.2011(v1.0)" xfId="1454"/>
    <cellStyle name="40% - Accent3" xfId="266"/>
    <cellStyle name="40% - Accent3 2" xfId="267"/>
    <cellStyle name="40% - Accent3 3" xfId="1455"/>
    <cellStyle name="40% - Accent3 4" xfId="2719"/>
    <cellStyle name="40% - Accent3_46EE.2011(v1.0)" xfId="1456"/>
    <cellStyle name="40% - Accent4" xfId="268"/>
    <cellStyle name="40% - Accent4 2" xfId="269"/>
    <cellStyle name="40% - Accent4 3" xfId="1457"/>
    <cellStyle name="40% - Accent4 4" xfId="2720"/>
    <cellStyle name="40% - Accent4_46EE.2011(v1.0)" xfId="1458"/>
    <cellStyle name="40% - Accent5" xfId="270"/>
    <cellStyle name="40% - Accent5 2" xfId="271"/>
    <cellStyle name="40% - Accent5 3" xfId="1459"/>
    <cellStyle name="40% - Accent5 4" xfId="2721"/>
    <cellStyle name="40% - Accent5_46EE.2011(v1.0)" xfId="1460"/>
    <cellStyle name="40% - Accent6" xfId="272"/>
    <cellStyle name="40% - Accent6 2" xfId="273"/>
    <cellStyle name="40% - Accent6 3" xfId="1461"/>
    <cellStyle name="40% - Accent6 4" xfId="2722"/>
    <cellStyle name="40% - Accent6_46EE.2011(v1.0)" xfId="1462"/>
    <cellStyle name="40% — акцент1" xfId="74" builtinId="31" hidden="1"/>
    <cellStyle name="40% — Акцент1" xfId="274"/>
    <cellStyle name="40% - Акцент1 10" xfId="1463"/>
    <cellStyle name="40% - Акцент1 11" xfId="1830"/>
    <cellStyle name="40% - Акцент1 12" xfId="3326"/>
    <cellStyle name="40% - Акцент1 13" xfId="3327"/>
    <cellStyle name="40% - Акцент1 14" xfId="3328"/>
    <cellStyle name="40% - Акцент1 15" xfId="3329"/>
    <cellStyle name="40% - Акцент1 16" xfId="3330"/>
    <cellStyle name="40% - Акцент1 17" xfId="3331"/>
    <cellStyle name="40% - Акцент1 18" xfId="4512"/>
    <cellStyle name="40% - Акцент1 2" xfId="275"/>
    <cellStyle name="40% - Акцент1 2 10" xfId="3332"/>
    <cellStyle name="40% - Акцент1 2 11" xfId="3333"/>
    <cellStyle name="40% - Акцент1 2 12" xfId="3334"/>
    <cellStyle name="40% - Акцент1 2 13" xfId="3335"/>
    <cellStyle name="40% - Акцент1 2 2" xfId="276"/>
    <cellStyle name="40% - Акцент1 2 3" xfId="1464"/>
    <cellStyle name="40% - Акцент1 2 4" xfId="3336"/>
    <cellStyle name="40% - Акцент1 2 5" xfId="3337"/>
    <cellStyle name="40% - Акцент1 2 6" xfId="3338"/>
    <cellStyle name="40% - Акцент1 2 7" xfId="3339"/>
    <cellStyle name="40% - Акцент1 2 8" xfId="3340"/>
    <cellStyle name="40% - Акцент1 2 9" xfId="3341"/>
    <cellStyle name="40% - Акцент1 2_46EE.2011(v1.0)" xfId="1465"/>
    <cellStyle name="40% - Акцент1 3" xfId="277"/>
    <cellStyle name="40% - Акцент1 3 2" xfId="278"/>
    <cellStyle name="40% - Акцент1 3 3" xfId="1466"/>
    <cellStyle name="40% - Акцент1 3_46EE.2011(v1.0)" xfId="1467"/>
    <cellStyle name="40% - Акцент1 4" xfId="279"/>
    <cellStyle name="40% - Акцент1 4 2" xfId="280"/>
    <cellStyle name="40% - Акцент1 4 3" xfId="1468"/>
    <cellStyle name="40% - Акцент1 4_46EE.2011(v1.0)" xfId="1469"/>
    <cellStyle name="40% - Акцент1 5" xfId="281"/>
    <cellStyle name="40% - Акцент1 5 2" xfId="282"/>
    <cellStyle name="40% - Акцент1 5 3" xfId="1470"/>
    <cellStyle name="40% - Акцент1 5_46EE.2011(v1.0)" xfId="1471"/>
    <cellStyle name="40% - Акцент1 6" xfId="283"/>
    <cellStyle name="40% - Акцент1 6 2" xfId="284"/>
    <cellStyle name="40% - Акцент1 6 3" xfId="1472"/>
    <cellStyle name="40% - Акцент1 6_46EE.2011(v1.0)" xfId="1473"/>
    <cellStyle name="40% - Акцент1 7" xfId="285"/>
    <cellStyle name="40% - Акцент1 7 2" xfId="286"/>
    <cellStyle name="40% - Акцент1 7 3" xfId="1474"/>
    <cellStyle name="40% - Акцент1 7_46EE.2011(v1.0)" xfId="1475"/>
    <cellStyle name="40% - Акцент1 8" xfId="287"/>
    <cellStyle name="40% - Акцент1 8 2" xfId="288"/>
    <cellStyle name="40% - Акцент1 8 3" xfId="1476"/>
    <cellStyle name="40% - Акцент1 8_46EE.2011(v1.0)" xfId="1477"/>
    <cellStyle name="40% - Акцент1 9" xfId="289"/>
    <cellStyle name="40% - Акцент1 9 2" xfId="290"/>
    <cellStyle name="40% - Акцент1 9 3" xfId="1478"/>
    <cellStyle name="40% - Акцент1 9_46EE.2011(v1.0)" xfId="1479"/>
    <cellStyle name="40% — акцент2" xfId="78" builtinId="35" hidden="1"/>
    <cellStyle name="40% — Акцент2" xfId="291"/>
    <cellStyle name="40% - Акцент2 10" xfId="1480"/>
    <cellStyle name="40% - Акцент2 11" xfId="1831"/>
    <cellStyle name="40% - Акцент2 12" xfId="3342"/>
    <cellStyle name="40% - Акцент2 13" xfId="3343"/>
    <cellStyle name="40% - Акцент2 14" xfId="3344"/>
    <cellStyle name="40% - Акцент2 15" xfId="3345"/>
    <cellStyle name="40% - Акцент2 16" xfId="3346"/>
    <cellStyle name="40% - Акцент2 17" xfId="3347"/>
    <cellStyle name="40% - Акцент2 18" xfId="4513"/>
    <cellStyle name="40% - Акцент2 2" xfId="292"/>
    <cellStyle name="40% - Акцент2 2 10" xfId="3348"/>
    <cellStyle name="40% - Акцент2 2 11" xfId="3349"/>
    <cellStyle name="40% - Акцент2 2 12" xfId="3350"/>
    <cellStyle name="40% - Акцент2 2 13" xfId="3351"/>
    <cellStyle name="40% - Акцент2 2 2" xfId="293"/>
    <cellStyle name="40% - Акцент2 2 3" xfId="1481"/>
    <cellStyle name="40% - Акцент2 2 4" xfId="3352"/>
    <cellStyle name="40% - Акцент2 2 5" xfId="3353"/>
    <cellStyle name="40% - Акцент2 2 6" xfId="3354"/>
    <cellStyle name="40% - Акцент2 2 7" xfId="3355"/>
    <cellStyle name="40% - Акцент2 2 8" xfId="3356"/>
    <cellStyle name="40% - Акцент2 2 9" xfId="3357"/>
    <cellStyle name="40% - Акцент2 2_46EE.2011(v1.0)" xfId="1482"/>
    <cellStyle name="40% - Акцент2 3" xfId="294"/>
    <cellStyle name="40% - Акцент2 3 2" xfId="295"/>
    <cellStyle name="40% - Акцент2 3 3" xfId="1483"/>
    <cellStyle name="40% - Акцент2 3_46EE.2011(v1.0)" xfId="1484"/>
    <cellStyle name="40% - Акцент2 4" xfId="296"/>
    <cellStyle name="40% - Акцент2 4 2" xfId="297"/>
    <cellStyle name="40% - Акцент2 4 3" xfId="1485"/>
    <cellStyle name="40% - Акцент2 4_46EE.2011(v1.0)" xfId="1486"/>
    <cellStyle name="40% - Акцент2 5" xfId="298"/>
    <cellStyle name="40% - Акцент2 5 2" xfId="299"/>
    <cellStyle name="40% - Акцент2 5 3" xfId="1487"/>
    <cellStyle name="40% - Акцент2 5_46EE.2011(v1.0)" xfId="1488"/>
    <cellStyle name="40% - Акцент2 6" xfId="300"/>
    <cellStyle name="40% - Акцент2 6 2" xfId="301"/>
    <cellStyle name="40% - Акцент2 6 3" xfId="1489"/>
    <cellStyle name="40% - Акцент2 6_46EE.2011(v1.0)" xfId="1490"/>
    <cellStyle name="40% - Акцент2 7" xfId="302"/>
    <cellStyle name="40% - Акцент2 7 2" xfId="303"/>
    <cellStyle name="40% - Акцент2 7 3" xfId="1491"/>
    <cellStyle name="40% - Акцент2 7_46EE.2011(v1.0)" xfId="1492"/>
    <cellStyle name="40% - Акцент2 8" xfId="304"/>
    <cellStyle name="40% - Акцент2 8 2" xfId="305"/>
    <cellStyle name="40% - Акцент2 8 3" xfId="1493"/>
    <cellStyle name="40% - Акцент2 8_46EE.2011(v1.0)" xfId="1494"/>
    <cellStyle name="40% - Акцент2 9" xfId="306"/>
    <cellStyle name="40% - Акцент2 9 2" xfId="307"/>
    <cellStyle name="40% - Акцент2 9 3" xfId="1495"/>
    <cellStyle name="40% - Акцент2 9_46EE.2011(v1.0)" xfId="1496"/>
    <cellStyle name="40% — акцент3" xfId="82" builtinId="39" hidden="1"/>
    <cellStyle name="40% — Акцент3" xfId="308"/>
    <cellStyle name="40% - Акцент3 10" xfId="1497"/>
    <cellStyle name="40% - Акцент3 11" xfId="1832"/>
    <cellStyle name="40% - Акцент3 12" xfId="3358"/>
    <cellStyle name="40% - Акцент3 13" xfId="3359"/>
    <cellStyle name="40% - Акцент3 14" xfId="3360"/>
    <cellStyle name="40% - Акцент3 15" xfId="3361"/>
    <cellStyle name="40% - Акцент3 16" xfId="3362"/>
    <cellStyle name="40% - Акцент3 17" xfId="3363"/>
    <cellStyle name="40% - Акцент3 18" xfId="4514"/>
    <cellStyle name="40% - Акцент3 2" xfId="309"/>
    <cellStyle name="40% - Акцент3 2 10" xfId="3364"/>
    <cellStyle name="40% - Акцент3 2 11" xfId="3365"/>
    <cellStyle name="40% - Акцент3 2 12" xfId="3366"/>
    <cellStyle name="40% - Акцент3 2 13" xfId="3367"/>
    <cellStyle name="40% - Акцент3 2 2" xfId="310"/>
    <cellStyle name="40% - Акцент3 2 3" xfId="1498"/>
    <cellStyle name="40% - Акцент3 2 4" xfId="3368"/>
    <cellStyle name="40% - Акцент3 2 5" xfId="3369"/>
    <cellStyle name="40% - Акцент3 2 6" xfId="3370"/>
    <cellStyle name="40% - Акцент3 2 7" xfId="3371"/>
    <cellStyle name="40% - Акцент3 2 8" xfId="3372"/>
    <cellStyle name="40% - Акцент3 2 9" xfId="3373"/>
    <cellStyle name="40% - Акцент3 2_46EE.2011(v1.0)" xfId="1499"/>
    <cellStyle name="40% - Акцент3 3" xfId="311"/>
    <cellStyle name="40% - Акцент3 3 2" xfId="312"/>
    <cellStyle name="40% - Акцент3 3 3" xfId="1500"/>
    <cellStyle name="40% - Акцент3 3_46EE.2011(v1.0)" xfId="1501"/>
    <cellStyle name="40% - Акцент3 4" xfId="313"/>
    <cellStyle name="40% - Акцент3 4 2" xfId="314"/>
    <cellStyle name="40% - Акцент3 4 3" xfId="1502"/>
    <cellStyle name="40% - Акцент3 4_46EE.2011(v1.0)" xfId="1503"/>
    <cellStyle name="40% - Акцент3 5" xfId="315"/>
    <cellStyle name="40% - Акцент3 5 2" xfId="316"/>
    <cellStyle name="40% - Акцент3 5 3" xfId="1504"/>
    <cellStyle name="40% - Акцент3 5_46EE.2011(v1.0)" xfId="1505"/>
    <cellStyle name="40% - Акцент3 6" xfId="317"/>
    <cellStyle name="40% - Акцент3 6 2" xfId="318"/>
    <cellStyle name="40% - Акцент3 6 3" xfId="1506"/>
    <cellStyle name="40% - Акцент3 6_46EE.2011(v1.0)" xfId="1507"/>
    <cellStyle name="40% - Акцент3 7" xfId="319"/>
    <cellStyle name="40% - Акцент3 7 2" xfId="320"/>
    <cellStyle name="40% - Акцент3 7 3" xfId="1508"/>
    <cellStyle name="40% - Акцент3 7_46EE.2011(v1.0)" xfId="1509"/>
    <cellStyle name="40% - Акцент3 8" xfId="321"/>
    <cellStyle name="40% - Акцент3 8 2" xfId="322"/>
    <cellStyle name="40% - Акцент3 8 3" xfId="1510"/>
    <cellStyle name="40% - Акцент3 8_46EE.2011(v1.0)" xfId="1511"/>
    <cellStyle name="40% - Акцент3 9" xfId="323"/>
    <cellStyle name="40% - Акцент3 9 2" xfId="324"/>
    <cellStyle name="40% - Акцент3 9 3" xfId="1512"/>
    <cellStyle name="40% - Акцент3 9_46EE.2011(v1.0)" xfId="1513"/>
    <cellStyle name="40% — акцент4" xfId="86" builtinId="43" hidden="1"/>
    <cellStyle name="40% — Акцент4" xfId="325"/>
    <cellStyle name="40% - Акцент4 10" xfId="1514"/>
    <cellStyle name="40% - Акцент4 11" xfId="1833"/>
    <cellStyle name="40% - Акцент4 12" xfId="3374"/>
    <cellStyle name="40% - Акцент4 13" xfId="3375"/>
    <cellStyle name="40% - Акцент4 14" xfId="3376"/>
    <cellStyle name="40% - Акцент4 15" xfId="3377"/>
    <cellStyle name="40% - Акцент4 16" xfId="3378"/>
    <cellStyle name="40% - Акцент4 17" xfId="3379"/>
    <cellStyle name="40% - Акцент4 18" xfId="4515"/>
    <cellStyle name="40% - Акцент4 2" xfId="326"/>
    <cellStyle name="40% - Акцент4 2 10" xfId="3380"/>
    <cellStyle name="40% - Акцент4 2 11" xfId="3381"/>
    <cellStyle name="40% - Акцент4 2 12" xfId="3382"/>
    <cellStyle name="40% - Акцент4 2 13" xfId="3383"/>
    <cellStyle name="40% - Акцент4 2 2" xfId="327"/>
    <cellStyle name="40% - Акцент4 2 3" xfId="1515"/>
    <cellStyle name="40% - Акцент4 2 4" xfId="3384"/>
    <cellStyle name="40% - Акцент4 2 5" xfId="3385"/>
    <cellStyle name="40% - Акцент4 2 6" xfId="3386"/>
    <cellStyle name="40% - Акцент4 2 7" xfId="3387"/>
    <cellStyle name="40% - Акцент4 2 8" xfId="3388"/>
    <cellStyle name="40% - Акцент4 2 9" xfId="3389"/>
    <cellStyle name="40% - Акцент4 2_46EE.2011(v1.0)" xfId="1516"/>
    <cellStyle name="40% - Акцент4 3" xfId="328"/>
    <cellStyle name="40% - Акцент4 3 2" xfId="329"/>
    <cellStyle name="40% - Акцент4 3 3" xfId="1517"/>
    <cellStyle name="40% - Акцент4 3_46EE.2011(v1.0)" xfId="1518"/>
    <cellStyle name="40% - Акцент4 4" xfId="330"/>
    <cellStyle name="40% - Акцент4 4 2" xfId="331"/>
    <cellStyle name="40% - Акцент4 4 3" xfId="1519"/>
    <cellStyle name="40% - Акцент4 4_46EE.2011(v1.0)" xfId="1520"/>
    <cellStyle name="40% - Акцент4 5" xfId="332"/>
    <cellStyle name="40% - Акцент4 5 2" xfId="333"/>
    <cellStyle name="40% - Акцент4 5 3" xfId="1521"/>
    <cellStyle name="40% - Акцент4 5_46EE.2011(v1.0)" xfId="1522"/>
    <cellStyle name="40% - Акцент4 6" xfId="334"/>
    <cellStyle name="40% - Акцент4 6 2" xfId="335"/>
    <cellStyle name="40% - Акцент4 6 3" xfId="1523"/>
    <cellStyle name="40% - Акцент4 6_46EE.2011(v1.0)" xfId="1524"/>
    <cellStyle name="40% - Акцент4 7" xfId="336"/>
    <cellStyle name="40% - Акцент4 7 2" xfId="337"/>
    <cellStyle name="40% - Акцент4 7 3" xfId="1525"/>
    <cellStyle name="40% - Акцент4 7_46EE.2011(v1.0)" xfId="1526"/>
    <cellStyle name="40% - Акцент4 8" xfId="338"/>
    <cellStyle name="40% - Акцент4 8 2" xfId="339"/>
    <cellStyle name="40% - Акцент4 8 3" xfId="1527"/>
    <cellStyle name="40% - Акцент4 8_46EE.2011(v1.0)" xfId="1528"/>
    <cellStyle name="40% - Акцент4 9" xfId="340"/>
    <cellStyle name="40% - Акцент4 9 2" xfId="341"/>
    <cellStyle name="40% - Акцент4 9 3" xfId="1529"/>
    <cellStyle name="40% - Акцент4 9_46EE.2011(v1.0)" xfId="1530"/>
    <cellStyle name="40% — акцент5" xfId="90" builtinId="47" hidden="1"/>
    <cellStyle name="40% — Акцент5" xfId="342"/>
    <cellStyle name="40% - Акцент5 10" xfId="1531"/>
    <cellStyle name="40% - Акцент5 11" xfId="1834"/>
    <cellStyle name="40% - Акцент5 12" xfId="3390"/>
    <cellStyle name="40% - Акцент5 13" xfId="3391"/>
    <cellStyle name="40% - Акцент5 14" xfId="3392"/>
    <cellStyle name="40% - Акцент5 15" xfId="3393"/>
    <cellStyle name="40% - Акцент5 16" xfId="3394"/>
    <cellStyle name="40% - Акцент5 17" xfId="3395"/>
    <cellStyle name="40% - Акцент5 18" xfId="4516"/>
    <cellStyle name="40% - Акцент5 2" xfId="343"/>
    <cellStyle name="40% - Акцент5 2 10" xfId="3396"/>
    <cellStyle name="40% - Акцент5 2 11" xfId="3397"/>
    <cellStyle name="40% - Акцент5 2 12" xfId="3398"/>
    <cellStyle name="40% - Акцент5 2 13" xfId="3399"/>
    <cellStyle name="40% - Акцент5 2 2" xfId="344"/>
    <cellStyle name="40% - Акцент5 2 3" xfId="1532"/>
    <cellStyle name="40% - Акцент5 2 4" xfId="3400"/>
    <cellStyle name="40% - Акцент5 2 5" xfId="3401"/>
    <cellStyle name="40% - Акцент5 2 6" xfId="3402"/>
    <cellStyle name="40% - Акцент5 2 7" xfId="3403"/>
    <cellStyle name="40% - Акцент5 2 8" xfId="3404"/>
    <cellStyle name="40% - Акцент5 2 9" xfId="3405"/>
    <cellStyle name="40% - Акцент5 2_46EE.2011(v1.0)" xfId="1533"/>
    <cellStyle name="40% - Акцент5 3" xfId="345"/>
    <cellStyle name="40% - Акцент5 3 2" xfId="346"/>
    <cellStyle name="40% - Акцент5 3 3" xfId="1534"/>
    <cellStyle name="40% - Акцент5 3_46EE.2011(v1.0)" xfId="1535"/>
    <cellStyle name="40% - Акцент5 4" xfId="347"/>
    <cellStyle name="40% - Акцент5 4 2" xfId="348"/>
    <cellStyle name="40% - Акцент5 4 3" xfId="1536"/>
    <cellStyle name="40% - Акцент5 4_46EE.2011(v1.0)" xfId="1537"/>
    <cellStyle name="40% - Акцент5 5" xfId="349"/>
    <cellStyle name="40% - Акцент5 5 2" xfId="350"/>
    <cellStyle name="40% - Акцент5 5 3" xfId="1538"/>
    <cellStyle name="40% - Акцент5 5_46EE.2011(v1.0)" xfId="1539"/>
    <cellStyle name="40% - Акцент5 6" xfId="351"/>
    <cellStyle name="40% - Акцент5 6 2" xfId="352"/>
    <cellStyle name="40% - Акцент5 6 3" xfId="1540"/>
    <cellStyle name="40% - Акцент5 6_46EE.2011(v1.0)" xfId="1541"/>
    <cellStyle name="40% - Акцент5 7" xfId="353"/>
    <cellStyle name="40% - Акцент5 7 2" xfId="354"/>
    <cellStyle name="40% - Акцент5 7 3" xfId="1542"/>
    <cellStyle name="40% - Акцент5 7_46EE.2011(v1.0)" xfId="1543"/>
    <cellStyle name="40% - Акцент5 8" xfId="355"/>
    <cellStyle name="40% - Акцент5 8 2" xfId="356"/>
    <cellStyle name="40% - Акцент5 8 3" xfId="1544"/>
    <cellStyle name="40% - Акцент5 8_46EE.2011(v1.0)" xfId="1545"/>
    <cellStyle name="40% - Акцент5 9" xfId="357"/>
    <cellStyle name="40% - Акцент5 9 2" xfId="358"/>
    <cellStyle name="40% - Акцент5 9 3" xfId="1546"/>
    <cellStyle name="40% - Акцент5 9_46EE.2011(v1.0)" xfId="1547"/>
    <cellStyle name="40% — акцент6" xfId="94" builtinId="51" hidden="1"/>
    <cellStyle name="40% — Акцент6" xfId="359"/>
    <cellStyle name="40% - Акцент6 10" xfId="1548"/>
    <cellStyle name="40% - Акцент6 11" xfId="1835"/>
    <cellStyle name="40% - Акцент6 12" xfId="3406"/>
    <cellStyle name="40% - Акцент6 13" xfId="3407"/>
    <cellStyle name="40% - Акцент6 14" xfId="3408"/>
    <cellStyle name="40% - Акцент6 15" xfId="3409"/>
    <cellStyle name="40% - Акцент6 16" xfId="3410"/>
    <cellStyle name="40% - Акцент6 17" xfId="3411"/>
    <cellStyle name="40% - Акцент6 18" xfId="4517"/>
    <cellStyle name="40% - Акцент6 2" xfId="360"/>
    <cellStyle name="40% - Акцент6 2 10" xfId="3412"/>
    <cellStyle name="40% - Акцент6 2 11" xfId="3413"/>
    <cellStyle name="40% - Акцент6 2 12" xfId="3414"/>
    <cellStyle name="40% - Акцент6 2 13" xfId="3415"/>
    <cellStyle name="40% - Акцент6 2 2" xfId="361"/>
    <cellStyle name="40% - Акцент6 2 3" xfId="1549"/>
    <cellStyle name="40% - Акцент6 2 4" xfId="3416"/>
    <cellStyle name="40% - Акцент6 2 5" xfId="3417"/>
    <cellStyle name="40% - Акцент6 2 6" xfId="3418"/>
    <cellStyle name="40% - Акцент6 2 7" xfId="3419"/>
    <cellStyle name="40% - Акцент6 2 8" xfId="3420"/>
    <cellStyle name="40% - Акцент6 2 9" xfId="3421"/>
    <cellStyle name="40% - Акцент6 2_46EE.2011(v1.0)" xfId="1550"/>
    <cellStyle name="40% - Акцент6 3" xfId="362"/>
    <cellStyle name="40% - Акцент6 3 2" xfId="363"/>
    <cellStyle name="40% - Акцент6 3 3" xfId="1551"/>
    <cellStyle name="40% - Акцент6 3_46EE.2011(v1.0)" xfId="1552"/>
    <cellStyle name="40% - Акцент6 4" xfId="364"/>
    <cellStyle name="40% - Акцент6 4 2" xfId="365"/>
    <cellStyle name="40% - Акцент6 4 3" xfId="1553"/>
    <cellStyle name="40% - Акцент6 4_46EE.2011(v1.0)" xfId="1554"/>
    <cellStyle name="40% - Акцент6 5" xfId="366"/>
    <cellStyle name="40% - Акцент6 5 2" xfId="367"/>
    <cellStyle name="40% - Акцент6 5 3" xfId="1555"/>
    <cellStyle name="40% - Акцент6 5_46EE.2011(v1.0)" xfId="1556"/>
    <cellStyle name="40% - Акцент6 6" xfId="368"/>
    <cellStyle name="40% - Акцент6 6 2" xfId="369"/>
    <cellStyle name="40% - Акцент6 6 3" xfId="1557"/>
    <cellStyle name="40% - Акцент6 6_46EE.2011(v1.0)" xfId="1558"/>
    <cellStyle name="40% - Акцент6 7" xfId="370"/>
    <cellStyle name="40% - Акцент6 7 2" xfId="371"/>
    <cellStyle name="40% - Акцент6 7 3" xfId="1559"/>
    <cellStyle name="40% - Акцент6 7_46EE.2011(v1.0)" xfId="1560"/>
    <cellStyle name="40% - Акцент6 8" xfId="372"/>
    <cellStyle name="40% - Акцент6 8 2" xfId="373"/>
    <cellStyle name="40% - Акцент6 8 3" xfId="1561"/>
    <cellStyle name="40% - Акцент6 8_46EE.2011(v1.0)" xfId="1562"/>
    <cellStyle name="40% - Акцент6 9" xfId="374"/>
    <cellStyle name="40% - Акцент6 9 2" xfId="375"/>
    <cellStyle name="40% - Акцент6 9 3" xfId="1563"/>
    <cellStyle name="40% - Акцент6 9_46EE.2011(v1.0)" xfId="1564"/>
    <cellStyle name="50%" xfId="376"/>
    <cellStyle name="60% - Accent1" xfId="377"/>
    <cellStyle name="60% - Accent1 2" xfId="2723"/>
    <cellStyle name="60% - Accent2" xfId="378"/>
    <cellStyle name="60% - Accent2 2" xfId="2724"/>
    <cellStyle name="60% - Accent3" xfId="379"/>
    <cellStyle name="60% - Accent3 2" xfId="2725"/>
    <cellStyle name="60% - Accent4" xfId="380"/>
    <cellStyle name="60% - Accent4 2" xfId="2726"/>
    <cellStyle name="60% - Accent5" xfId="381"/>
    <cellStyle name="60% - Accent5 2" xfId="2727"/>
    <cellStyle name="60% - Accent6" xfId="382"/>
    <cellStyle name="60% - Accent6 2" xfId="2728"/>
    <cellStyle name="60% — акцент1" xfId="75" builtinId="32" hidden="1"/>
    <cellStyle name="60% — Акцент1" xfId="383"/>
    <cellStyle name="60% - Акцент1 10" xfId="1836"/>
    <cellStyle name="60% - Акцент1 11" xfId="3422"/>
    <cellStyle name="60% - Акцент1 12" xfId="3423"/>
    <cellStyle name="60% - Акцент1 13" xfId="3424"/>
    <cellStyle name="60% - Акцент1 14" xfId="3425"/>
    <cellStyle name="60% - Акцент1 15" xfId="3426"/>
    <cellStyle name="60% - Акцент1 16" xfId="3427"/>
    <cellStyle name="60% - Акцент1 17" xfId="3428"/>
    <cellStyle name="60% - Акцент1 18" xfId="4518"/>
    <cellStyle name="60% - Акцент1 2" xfId="384"/>
    <cellStyle name="60% - Акцент1 2 10" xfId="3429"/>
    <cellStyle name="60% - Акцент1 2 11" xfId="3430"/>
    <cellStyle name="60% - Акцент1 2 12" xfId="3431"/>
    <cellStyle name="60% - Акцент1 2 13" xfId="3432"/>
    <cellStyle name="60% - Акцент1 2 2" xfId="385"/>
    <cellStyle name="60% - Акцент1 2 3" xfId="3433"/>
    <cellStyle name="60% - Акцент1 2 4" xfId="3434"/>
    <cellStyle name="60% - Акцент1 2 5" xfId="3435"/>
    <cellStyle name="60% - Акцент1 2 6" xfId="3436"/>
    <cellStyle name="60% - Акцент1 2 7" xfId="3437"/>
    <cellStyle name="60% - Акцент1 2 8" xfId="3438"/>
    <cellStyle name="60% - Акцент1 2 9" xfId="3439"/>
    <cellStyle name="60% - Акцент1 3" xfId="386"/>
    <cellStyle name="60% - Акцент1 3 2" xfId="387"/>
    <cellStyle name="60% - Акцент1 4" xfId="388"/>
    <cellStyle name="60% - Акцент1 4 2" xfId="389"/>
    <cellStyle name="60% - Акцент1 5" xfId="390"/>
    <cellStyle name="60% - Акцент1 5 2" xfId="391"/>
    <cellStyle name="60% - Акцент1 6" xfId="392"/>
    <cellStyle name="60% - Акцент1 6 2" xfId="393"/>
    <cellStyle name="60% - Акцент1 7" xfId="394"/>
    <cellStyle name="60% - Акцент1 7 2" xfId="395"/>
    <cellStyle name="60% - Акцент1 8" xfId="396"/>
    <cellStyle name="60% - Акцент1 8 2" xfId="397"/>
    <cellStyle name="60% - Акцент1 9" xfId="398"/>
    <cellStyle name="60% - Акцент1 9 2" xfId="399"/>
    <cellStyle name="60% — акцент2" xfId="79" builtinId="36" hidden="1"/>
    <cellStyle name="60% — Акцент2" xfId="400"/>
    <cellStyle name="60% - Акцент2 10" xfId="1837"/>
    <cellStyle name="60% - Акцент2 11" xfId="3440"/>
    <cellStyle name="60% - Акцент2 12" xfId="3441"/>
    <cellStyle name="60% - Акцент2 13" xfId="3442"/>
    <cellStyle name="60% - Акцент2 14" xfId="3443"/>
    <cellStyle name="60% - Акцент2 15" xfId="3444"/>
    <cellStyle name="60% - Акцент2 16" xfId="3445"/>
    <cellStyle name="60% - Акцент2 17" xfId="3446"/>
    <cellStyle name="60% - Акцент2 18" xfId="4519"/>
    <cellStyle name="60% - Акцент2 2" xfId="401"/>
    <cellStyle name="60% - Акцент2 2 10" xfId="3447"/>
    <cellStyle name="60% - Акцент2 2 11" xfId="3448"/>
    <cellStyle name="60% - Акцент2 2 12" xfId="3449"/>
    <cellStyle name="60% - Акцент2 2 13" xfId="3450"/>
    <cellStyle name="60% - Акцент2 2 2" xfId="402"/>
    <cellStyle name="60% - Акцент2 2 3" xfId="3451"/>
    <cellStyle name="60% - Акцент2 2 4" xfId="3452"/>
    <cellStyle name="60% - Акцент2 2 5" xfId="3453"/>
    <cellStyle name="60% - Акцент2 2 6" xfId="3454"/>
    <cellStyle name="60% - Акцент2 2 7" xfId="3455"/>
    <cellStyle name="60% - Акцент2 2 8" xfId="3456"/>
    <cellStyle name="60% - Акцент2 2 9" xfId="3457"/>
    <cellStyle name="60% - Акцент2 3" xfId="403"/>
    <cellStyle name="60% - Акцент2 3 2" xfId="404"/>
    <cellStyle name="60% - Акцент2 4" xfId="405"/>
    <cellStyle name="60% - Акцент2 4 2" xfId="406"/>
    <cellStyle name="60% - Акцент2 5" xfId="407"/>
    <cellStyle name="60% - Акцент2 5 2" xfId="408"/>
    <cellStyle name="60% - Акцент2 6" xfId="409"/>
    <cellStyle name="60% - Акцент2 6 2" xfId="410"/>
    <cellStyle name="60% - Акцент2 7" xfId="411"/>
    <cellStyle name="60% - Акцент2 7 2" xfId="412"/>
    <cellStyle name="60% - Акцент2 8" xfId="413"/>
    <cellStyle name="60% - Акцент2 8 2" xfId="414"/>
    <cellStyle name="60% - Акцент2 9" xfId="415"/>
    <cellStyle name="60% - Акцент2 9 2" xfId="416"/>
    <cellStyle name="60% — акцент3" xfId="83" builtinId="40" hidden="1"/>
    <cellStyle name="60% — Акцент3" xfId="417"/>
    <cellStyle name="60% - Акцент3 10" xfId="1838"/>
    <cellStyle name="60% - Акцент3 11" xfId="3458"/>
    <cellStyle name="60% - Акцент3 12" xfId="3459"/>
    <cellStyle name="60% - Акцент3 13" xfId="3460"/>
    <cellStyle name="60% - Акцент3 14" xfId="3461"/>
    <cellStyle name="60% - Акцент3 15" xfId="3462"/>
    <cellStyle name="60% - Акцент3 16" xfId="3463"/>
    <cellStyle name="60% - Акцент3 17" xfId="3464"/>
    <cellStyle name="60% - Акцент3 18" xfId="4520"/>
    <cellStyle name="60% - Акцент3 2" xfId="418"/>
    <cellStyle name="60% - Акцент3 2 10" xfId="3465"/>
    <cellStyle name="60% - Акцент3 2 11" xfId="3466"/>
    <cellStyle name="60% - Акцент3 2 12" xfId="3467"/>
    <cellStyle name="60% - Акцент3 2 13" xfId="3468"/>
    <cellStyle name="60% - Акцент3 2 2" xfId="419"/>
    <cellStyle name="60% - Акцент3 2 3" xfId="3469"/>
    <cellStyle name="60% - Акцент3 2 4" xfId="3470"/>
    <cellStyle name="60% - Акцент3 2 5" xfId="3471"/>
    <cellStyle name="60% - Акцент3 2 6" xfId="3472"/>
    <cellStyle name="60% - Акцент3 2 7" xfId="3473"/>
    <cellStyle name="60% - Акцент3 2 8" xfId="3474"/>
    <cellStyle name="60% - Акцент3 2 9" xfId="3475"/>
    <cellStyle name="60% - Акцент3 3" xfId="420"/>
    <cellStyle name="60% - Акцент3 3 2" xfId="421"/>
    <cellStyle name="60% - Акцент3 4" xfId="422"/>
    <cellStyle name="60% - Акцент3 4 2" xfId="423"/>
    <cellStyle name="60% - Акцент3 5" xfId="424"/>
    <cellStyle name="60% - Акцент3 5 2" xfId="425"/>
    <cellStyle name="60% - Акцент3 6" xfId="426"/>
    <cellStyle name="60% - Акцент3 6 2" xfId="427"/>
    <cellStyle name="60% - Акцент3 7" xfId="428"/>
    <cellStyle name="60% - Акцент3 7 2" xfId="429"/>
    <cellStyle name="60% - Акцент3 8" xfId="430"/>
    <cellStyle name="60% - Акцент3 8 2" xfId="431"/>
    <cellStyle name="60% - Акцент3 9" xfId="432"/>
    <cellStyle name="60% - Акцент3 9 2" xfId="433"/>
    <cellStyle name="60% — акцент4" xfId="87" builtinId="44" hidden="1"/>
    <cellStyle name="60% — Акцент4" xfId="434"/>
    <cellStyle name="60% - Акцент4 10" xfId="1839"/>
    <cellStyle name="60% - Акцент4 11" xfId="3476"/>
    <cellStyle name="60% - Акцент4 12" xfId="3477"/>
    <cellStyle name="60% - Акцент4 13" xfId="3478"/>
    <cellStyle name="60% - Акцент4 14" xfId="3479"/>
    <cellStyle name="60% - Акцент4 15" xfId="3480"/>
    <cellStyle name="60% - Акцент4 16" xfId="3481"/>
    <cellStyle name="60% - Акцент4 17" xfId="3482"/>
    <cellStyle name="60% - Акцент4 18" xfId="4521"/>
    <cellStyle name="60% - Акцент4 2" xfId="435"/>
    <cellStyle name="60% - Акцент4 2 10" xfId="3483"/>
    <cellStyle name="60% - Акцент4 2 11" xfId="3484"/>
    <cellStyle name="60% - Акцент4 2 12" xfId="3485"/>
    <cellStyle name="60% - Акцент4 2 13" xfId="3486"/>
    <cellStyle name="60% - Акцент4 2 2" xfId="436"/>
    <cellStyle name="60% - Акцент4 2 3" xfId="3487"/>
    <cellStyle name="60% - Акцент4 2 4" xfId="3488"/>
    <cellStyle name="60% - Акцент4 2 5" xfId="3489"/>
    <cellStyle name="60% - Акцент4 2 6" xfId="3490"/>
    <cellStyle name="60% - Акцент4 2 7" xfId="3491"/>
    <cellStyle name="60% - Акцент4 2 8" xfId="3492"/>
    <cellStyle name="60% - Акцент4 2 9" xfId="3493"/>
    <cellStyle name="60% - Акцент4 3" xfId="437"/>
    <cellStyle name="60% - Акцент4 3 2" xfId="438"/>
    <cellStyle name="60% - Акцент4 4" xfId="439"/>
    <cellStyle name="60% - Акцент4 4 2" xfId="440"/>
    <cellStyle name="60% - Акцент4 5" xfId="441"/>
    <cellStyle name="60% - Акцент4 5 2" xfId="442"/>
    <cellStyle name="60% - Акцент4 6" xfId="443"/>
    <cellStyle name="60% - Акцент4 6 2" xfId="444"/>
    <cellStyle name="60% - Акцент4 7" xfId="445"/>
    <cellStyle name="60% - Акцент4 7 2" xfId="446"/>
    <cellStyle name="60% - Акцент4 8" xfId="447"/>
    <cellStyle name="60% - Акцент4 8 2" xfId="448"/>
    <cellStyle name="60% - Акцент4 9" xfId="449"/>
    <cellStyle name="60% - Акцент4 9 2" xfId="450"/>
    <cellStyle name="60% — акцент5" xfId="91" builtinId="48" hidden="1"/>
    <cellStyle name="60% — Акцент5" xfId="451"/>
    <cellStyle name="60% - Акцент5 10" xfId="1840"/>
    <cellStyle name="60% - Акцент5 11" xfId="3494"/>
    <cellStyle name="60% - Акцент5 12" xfId="3495"/>
    <cellStyle name="60% - Акцент5 13" xfId="3496"/>
    <cellStyle name="60% - Акцент5 14" xfId="3497"/>
    <cellStyle name="60% - Акцент5 15" xfId="3498"/>
    <cellStyle name="60% - Акцент5 16" xfId="3499"/>
    <cellStyle name="60% - Акцент5 17" xfId="3500"/>
    <cellStyle name="60% - Акцент5 18" xfId="4522"/>
    <cellStyle name="60% - Акцент5 2" xfId="452"/>
    <cellStyle name="60% - Акцент5 2 10" xfId="3501"/>
    <cellStyle name="60% - Акцент5 2 11" xfId="3502"/>
    <cellStyle name="60% - Акцент5 2 12" xfId="3503"/>
    <cellStyle name="60% - Акцент5 2 13" xfId="3504"/>
    <cellStyle name="60% - Акцент5 2 2" xfId="453"/>
    <cellStyle name="60% - Акцент5 2 3" xfId="3505"/>
    <cellStyle name="60% - Акцент5 2 4" xfId="3506"/>
    <cellStyle name="60% - Акцент5 2 5" xfId="3507"/>
    <cellStyle name="60% - Акцент5 2 6" xfId="3508"/>
    <cellStyle name="60% - Акцент5 2 7" xfId="3509"/>
    <cellStyle name="60% - Акцент5 2 8" xfId="3510"/>
    <cellStyle name="60% - Акцент5 2 9" xfId="3511"/>
    <cellStyle name="60% - Акцент5 3" xfId="454"/>
    <cellStyle name="60% - Акцент5 3 2" xfId="455"/>
    <cellStyle name="60% - Акцент5 4" xfId="456"/>
    <cellStyle name="60% - Акцент5 4 2" xfId="457"/>
    <cellStyle name="60% - Акцент5 5" xfId="458"/>
    <cellStyle name="60% - Акцент5 5 2" xfId="459"/>
    <cellStyle name="60% - Акцент5 6" xfId="460"/>
    <cellStyle name="60% - Акцент5 6 2" xfId="461"/>
    <cellStyle name="60% - Акцент5 7" xfId="462"/>
    <cellStyle name="60% - Акцент5 7 2" xfId="463"/>
    <cellStyle name="60% - Акцент5 8" xfId="464"/>
    <cellStyle name="60% - Акцент5 8 2" xfId="465"/>
    <cellStyle name="60% - Акцент5 9" xfId="466"/>
    <cellStyle name="60% - Акцент5 9 2" xfId="467"/>
    <cellStyle name="60% — акцент6" xfId="95" builtinId="52" hidden="1"/>
    <cellStyle name="60% — Акцент6" xfId="468"/>
    <cellStyle name="60% - Акцент6 10" xfId="1841"/>
    <cellStyle name="60% - Акцент6 11" xfId="3512"/>
    <cellStyle name="60% - Акцент6 12" xfId="3513"/>
    <cellStyle name="60% - Акцент6 13" xfId="3514"/>
    <cellStyle name="60% - Акцент6 14" xfId="3515"/>
    <cellStyle name="60% - Акцент6 15" xfId="3516"/>
    <cellStyle name="60% - Акцент6 16" xfId="3517"/>
    <cellStyle name="60% - Акцент6 17" xfId="3518"/>
    <cellStyle name="60% - Акцент6 18" xfId="4523"/>
    <cellStyle name="60% - Акцент6 2" xfId="469"/>
    <cellStyle name="60% - Акцент6 2 10" xfId="3519"/>
    <cellStyle name="60% - Акцент6 2 11" xfId="3520"/>
    <cellStyle name="60% - Акцент6 2 12" xfId="3521"/>
    <cellStyle name="60% - Акцент6 2 13" xfId="3522"/>
    <cellStyle name="60% - Акцент6 2 2" xfId="470"/>
    <cellStyle name="60% - Акцент6 2 3" xfId="3523"/>
    <cellStyle name="60% - Акцент6 2 4" xfId="3524"/>
    <cellStyle name="60% - Акцент6 2 5" xfId="3525"/>
    <cellStyle name="60% - Акцент6 2 6" xfId="3526"/>
    <cellStyle name="60% - Акцент6 2 7" xfId="3527"/>
    <cellStyle name="60% - Акцент6 2 8" xfId="3528"/>
    <cellStyle name="60% - Акцент6 2 9" xfId="3529"/>
    <cellStyle name="60% - Акцент6 3" xfId="471"/>
    <cellStyle name="60% - Акцент6 3 2" xfId="472"/>
    <cellStyle name="60% - Акцент6 4" xfId="473"/>
    <cellStyle name="60% - Акцент6 4 2" xfId="474"/>
    <cellStyle name="60% - Акцент6 5" xfId="475"/>
    <cellStyle name="60% - Акцент6 5 2" xfId="476"/>
    <cellStyle name="60% - Акцент6 6" xfId="477"/>
    <cellStyle name="60% - Акцент6 6 2" xfId="478"/>
    <cellStyle name="60% - Акцент6 7" xfId="479"/>
    <cellStyle name="60% - Акцент6 7 2" xfId="480"/>
    <cellStyle name="60% - Акцент6 8" xfId="481"/>
    <cellStyle name="60% - Акцент6 8 2" xfId="482"/>
    <cellStyle name="60% - Акцент6 9" xfId="483"/>
    <cellStyle name="60% - Акцент6 9 2" xfId="484"/>
    <cellStyle name="75%" xfId="485"/>
    <cellStyle name="930" xfId="2729"/>
    <cellStyle name="Accent1" xfId="486"/>
    <cellStyle name="Accent1 2" xfId="2730"/>
    <cellStyle name="Accent2" xfId="487"/>
    <cellStyle name="Accent2 2" xfId="2731"/>
    <cellStyle name="Accent3" xfId="488"/>
    <cellStyle name="Accent3 2" xfId="2732"/>
    <cellStyle name="Accent4" xfId="489"/>
    <cellStyle name="Accent4 2" xfId="2733"/>
    <cellStyle name="Accent5" xfId="490"/>
    <cellStyle name="Accent5 2" xfId="2734"/>
    <cellStyle name="Accent6" xfId="491"/>
    <cellStyle name="Accent6 2" xfId="2735"/>
    <cellStyle name="Ăčďĺđńńűëęŕ" xfId="492"/>
    <cellStyle name="Action" xfId="3212"/>
    <cellStyle name="AFE" xfId="1565"/>
    <cellStyle name="AFE 2" xfId="2736"/>
    <cellStyle name="Áĺççŕůčňíűé" xfId="493"/>
    <cellStyle name="Äĺíĺćíűé [0]_(ňŕá 3č)" xfId="494"/>
    <cellStyle name="Äĺíĺćíűé_(ňŕá 3č)" xfId="495"/>
    <cellStyle name="Bad" xfId="496"/>
    <cellStyle name="Bad 2" xfId="2737"/>
    <cellStyle name="Balance" xfId="497"/>
    <cellStyle name="Balance 2" xfId="3213"/>
    <cellStyle name="BalanceBold" xfId="498"/>
    <cellStyle name="Blue" xfId="1566"/>
    <cellStyle name="Body_$Dollars" xfId="1567"/>
    <cellStyle name="Calculation" xfId="499"/>
    <cellStyle name="Calculation 2" xfId="2738"/>
    <cellStyle name="Cells 2" xfId="3214"/>
    <cellStyle name="Check Cell" xfId="500"/>
    <cellStyle name="Check Cell 2" xfId="2739"/>
    <cellStyle name="Chek" xfId="1568"/>
    <cellStyle name="Chek 2" xfId="2740"/>
    <cellStyle name="Comma [0]_Adjusted FS 1299" xfId="1569"/>
    <cellStyle name="Comma 0" xfId="1570"/>
    <cellStyle name="Comma 0 2" xfId="2741"/>
    <cellStyle name="Comma 0*" xfId="1571"/>
    <cellStyle name="Comma 0* 2" xfId="2742"/>
    <cellStyle name="Comma 2" xfId="1572"/>
    <cellStyle name="Comma 2 2" xfId="2743"/>
    <cellStyle name="Comma 3*" xfId="1573"/>
    <cellStyle name="Comma 3* 2" xfId="2744"/>
    <cellStyle name="Comma_Adjusted FS 1299" xfId="1574"/>
    <cellStyle name="Comma0" xfId="501"/>
    <cellStyle name="Çŕůčňíűé" xfId="502"/>
    <cellStyle name="Currency [0]" xfId="16"/>
    <cellStyle name="Currency [0] 2" xfId="503"/>
    <cellStyle name="Currency [0] 2 10" xfId="2745"/>
    <cellStyle name="Currency [0] 2 11" xfId="2746"/>
    <cellStyle name="Currency [0] 2 2" xfId="504"/>
    <cellStyle name="Currency [0] 2 2 2" xfId="2747"/>
    <cellStyle name="Currency [0] 2 2 3" xfId="2748"/>
    <cellStyle name="Currency [0] 2 2 4" xfId="2749"/>
    <cellStyle name="Currency [0] 2 3" xfId="505"/>
    <cellStyle name="Currency [0] 2 3 2" xfId="2750"/>
    <cellStyle name="Currency [0] 2 3 3" xfId="2751"/>
    <cellStyle name="Currency [0] 2 3 4" xfId="2752"/>
    <cellStyle name="Currency [0] 2 4" xfId="506"/>
    <cellStyle name="Currency [0] 2 4 2" xfId="2753"/>
    <cellStyle name="Currency [0] 2 4 3" xfId="2754"/>
    <cellStyle name="Currency [0] 2 4 4" xfId="2755"/>
    <cellStyle name="Currency [0] 2 5" xfId="507"/>
    <cellStyle name="Currency [0] 2 5 2" xfId="2756"/>
    <cellStyle name="Currency [0] 2 5 3" xfId="2757"/>
    <cellStyle name="Currency [0] 2 5 4" xfId="2758"/>
    <cellStyle name="Currency [0] 2 6" xfId="508"/>
    <cellStyle name="Currency [0] 2 6 2" xfId="2759"/>
    <cellStyle name="Currency [0] 2 6 3" xfId="2760"/>
    <cellStyle name="Currency [0] 2 6 4" xfId="2761"/>
    <cellStyle name="Currency [0] 2 7" xfId="509"/>
    <cellStyle name="Currency [0] 2 7 2" xfId="2762"/>
    <cellStyle name="Currency [0] 2 7 3" xfId="2763"/>
    <cellStyle name="Currency [0] 2 7 4" xfId="2764"/>
    <cellStyle name="Currency [0] 2 8" xfId="510"/>
    <cellStyle name="Currency [0] 2 8 2" xfId="2765"/>
    <cellStyle name="Currency [0] 2 8 3" xfId="2766"/>
    <cellStyle name="Currency [0] 2 8 4" xfId="2767"/>
    <cellStyle name="Currency [0] 2 9" xfId="1575"/>
    <cellStyle name="Currency [0] 3" xfId="511"/>
    <cellStyle name="Currency [0] 3 10" xfId="2768"/>
    <cellStyle name="Currency [0] 3 11" xfId="2769"/>
    <cellStyle name="Currency [0] 3 2" xfId="512"/>
    <cellStyle name="Currency [0] 3 2 2" xfId="2770"/>
    <cellStyle name="Currency [0] 3 2 3" xfId="2771"/>
    <cellStyle name="Currency [0] 3 2 4" xfId="2772"/>
    <cellStyle name="Currency [0] 3 3" xfId="513"/>
    <cellStyle name="Currency [0] 3 3 2" xfId="2773"/>
    <cellStyle name="Currency [0] 3 3 3" xfId="2774"/>
    <cellStyle name="Currency [0] 3 3 4" xfId="2775"/>
    <cellStyle name="Currency [0] 3 4" xfId="514"/>
    <cellStyle name="Currency [0] 3 4 2" xfId="2776"/>
    <cellStyle name="Currency [0] 3 4 3" xfId="2777"/>
    <cellStyle name="Currency [0] 3 4 4" xfId="2778"/>
    <cellStyle name="Currency [0] 3 5" xfId="515"/>
    <cellStyle name="Currency [0] 3 5 2" xfId="2779"/>
    <cellStyle name="Currency [0] 3 5 3" xfId="2780"/>
    <cellStyle name="Currency [0] 3 5 4" xfId="2781"/>
    <cellStyle name="Currency [0] 3 6" xfId="516"/>
    <cellStyle name="Currency [0] 3 6 2" xfId="2782"/>
    <cellStyle name="Currency [0] 3 6 3" xfId="2783"/>
    <cellStyle name="Currency [0] 3 6 4" xfId="2784"/>
    <cellStyle name="Currency [0] 3 7" xfId="517"/>
    <cellStyle name="Currency [0] 3 7 2" xfId="2785"/>
    <cellStyle name="Currency [0] 3 7 3" xfId="2786"/>
    <cellStyle name="Currency [0] 3 7 4" xfId="2787"/>
    <cellStyle name="Currency [0] 3 8" xfId="518"/>
    <cellStyle name="Currency [0] 3 8 2" xfId="2788"/>
    <cellStyle name="Currency [0] 3 8 3" xfId="2789"/>
    <cellStyle name="Currency [0] 3 8 4" xfId="2790"/>
    <cellStyle name="Currency [0] 3 9" xfId="1576"/>
    <cellStyle name="Currency [0] 4" xfId="519"/>
    <cellStyle name="Currency [0] 4 10" xfId="2791"/>
    <cellStyle name="Currency [0] 4 11" xfId="2792"/>
    <cellStyle name="Currency [0] 4 2" xfId="520"/>
    <cellStyle name="Currency [0] 4 2 2" xfId="2793"/>
    <cellStyle name="Currency [0] 4 2 3" xfId="2794"/>
    <cellStyle name="Currency [0] 4 2 4" xfId="2795"/>
    <cellStyle name="Currency [0] 4 3" xfId="521"/>
    <cellStyle name="Currency [0] 4 3 2" xfId="2796"/>
    <cellStyle name="Currency [0] 4 3 3" xfId="2797"/>
    <cellStyle name="Currency [0] 4 3 4" xfId="2798"/>
    <cellStyle name="Currency [0] 4 4" xfId="522"/>
    <cellStyle name="Currency [0] 4 4 2" xfId="2799"/>
    <cellStyle name="Currency [0] 4 4 3" xfId="2800"/>
    <cellStyle name="Currency [0] 4 4 4" xfId="2801"/>
    <cellStyle name="Currency [0] 4 5" xfId="523"/>
    <cellStyle name="Currency [0] 4 5 2" xfId="2802"/>
    <cellStyle name="Currency [0] 4 5 3" xfId="2803"/>
    <cellStyle name="Currency [0] 4 5 4" xfId="2804"/>
    <cellStyle name="Currency [0] 4 6" xfId="524"/>
    <cellStyle name="Currency [0] 4 6 2" xfId="2805"/>
    <cellStyle name="Currency [0] 4 6 3" xfId="2806"/>
    <cellStyle name="Currency [0] 4 6 4" xfId="2807"/>
    <cellStyle name="Currency [0] 4 7" xfId="525"/>
    <cellStyle name="Currency [0] 4 7 2" xfId="2808"/>
    <cellStyle name="Currency [0] 4 7 3" xfId="2809"/>
    <cellStyle name="Currency [0] 4 7 4" xfId="2810"/>
    <cellStyle name="Currency [0] 4 8" xfId="526"/>
    <cellStyle name="Currency [0] 4 8 2" xfId="2811"/>
    <cellStyle name="Currency [0] 4 8 3" xfId="2812"/>
    <cellStyle name="Currency [0] 4 8 4" xfId="2813"/>
    <cellStyle name="Currency [0] 4 9" xfId="1577"/>
    <cellStyle name="Currency [0] 5" xfId="527"/>
    <cellStyle name="Currency [0] 5 10" xfId="2814"/>
    <cellStyle name="Currency [0] 5 11" xfId="2815"/>
    <cellStyle name="Currency [0] 5 2" xfId="528"/>
    <cellStyle name="Currency [0] 5 2 2" xfId="2816"/>
    <cellStyle name="Currency [0] 5 2 3" xfId="2817"/>
    <cellStyle name="Currency [0] 5 2 4" xfId="2818"/>
    <cellStyle name="Currency [0] 5 3" xfId="529"/>
    <cellStyle name="Currency [0] 5 3 2" xfId="2819"/>
    <cellStyle name="Currency [0] 5 3 3" xfId="2820"/>
    <cellStyle name="Currency [0] 5 3 4" xfId="2821"/>
    <cellStyle name="Currency [0] 5 4" xfId="530"/>
    <cellStyle name="Currency [0] 5 4 2" xfId="2822"/>
    <cellStyle name="Currency [0] 5 4 3" xfId="2823"/>
    <cellStyle name="Currency [0] 5 4 4" xfId="2824"/>
    <cellStyle name="Currency [0] 5 5" xfId="531"/>
    <cellStyle name="Currency [0] 5 5 2" xfId="2825"/>
    <cellStyle name="Currency [0] 5 5 3" xfId="2826"/>
    <cellStyle name="Currency [0] 5 5 4" xfId="2827"/>
    <cellStyle name="Currency [0] 5 6" xfId="532"/>
    <cellStyle name="Currency [0] 5 6 2" xfId="2828"/>
    <cellStyle name="Currency [0] 5 6 3" xfId="2829"/>
    <cellStyle name="Currency [0] 5 6 4" xfId="2830"/>
    <cellStyle name="Currency [0] 5 7" xfId="533"/>
    <cellStyle name="Currency [0] 5 7 2" xfId="2831"/>
    <cellStyle name="Currency [0] 5 7 3" xfId="2832"/>
    <cellStyle name="Currency [0] 5 7 4" xfId="2833"/>
    <cellStyle name="Currency [0] 5 8" xfId="534"/>
    <cellStyle name="Currency [0] 5 8 2" xfId="2834"/>
    <cellStyle name="Currency [0] 5 8 3" xfId="2835"/>
    <cellStyle name="Currency [0] 5 8 4" xfId="2836"/>
    <cellStyle name="Currency [0] 5 9" xfId="1578"/>
    <cellStyle name="Currency [0] 6" xfId="535"/>
    <cellStyle name="Currency [0] 6 2" xfId="536"/>
    <cellStyle name="Currency [0] 6 3" xfId="1579"/>
    <cellStyle name="Currency [0] 6 4" xfId="2837"/>
    <cellStyle name="Currency [0] 7" xfId="537"/>
    <cellStyle name="Currency [0] 7 2" xfId="538"/>
    <cellStyle name="Currency [0] 7 3" xfId="1580"/>
    <cellStyle name="Currency [0] 7 4" xfId="2838"/>
    <cellStyle name="Currency [0] 8" xfId="539"/>
    <cellStyle name="Currency [0] 8 2" xfId="540"/>
    <cellStyle name="Currency [0] 8 3" xfId="1581"/>
    <cellStyle name="Currency [0] 8 4" xfId="2839"/>
    <cellStyle name="Currency [0]_06_9m" xfId="2840"/>
    <cellStyle name="Currency 0" xfId="1582"/>
    <cellStyle name="Currency 0 2" xfId="2841"/>
    <cellStyle name="Currency 2" xfId="1583"/>
    <cellStyle name="Currency 2 2" xfId="2842"/>
    <cellStyle name="Currency_06_9m" xfId="1584"/>
    <cellStyle name="Currency0" xfId="541"/>
    <cellStyle name="currency1" xfId="17"/>
    <cellStyle name="Currency2" xfId="18"/>
    <cellStyle name="Currency2 2" xfId="2843"/>
    <cellStyle name="currency3" xfId="19"/>
    <cellStyle name="currency4" xfId="20"/>
    <cellStyle name="Data" xfId="542"/>
    <cellStyle name="Data 2" xfId="3215"/>
    <cellStyle name="DataBold" xfId="543"/>
    <cellStyle name="Date" xfId="544"/>
    <cellStyle name="Date 2" xfId="2844"/>
    <cellStyle name="Date Aligned" xfId="1585"/>
    <cellStyle name="Date Aligned 2" xfId="2845"/>
    <cellStyle name="Dates" xfId="545"/>
    <cellStyle name="Dezimal [0]_NEGS" xfId="1586"/>
    <cellStyle name="Dezimal_NEGS" xfId="1587"/>
    <cellStyle name="Dotted Line" xfId="1588"/>
    <cellStyle name="Dotted Line 2" xfId="2846"/>
    <cellStyle name="E&amp;Y House" xfId="1589"/>
    <cellStyle name="E&amp;Y House 2" xfId="2847"/>
    <cellStyle name="E-mail" xfId="546"/>
    <cellStyle name="E-mail 2" xfId="1590"/>
    <cellStyle name="E-mail 2 2" xfId="4180"/>
    <cellStyle name="E-mail_46EP.2011(v2.0)" xfId="2848"/>
    <cellStyle name="Euro" xfId="547"/>
    <cellStyle name="Euro 2" xfId="2849"/>
    <cellStyle name="Euro 3" xfId="2850"/>
    <cellStyle name="ew" xfId="1591"/>
    <cellStyle name="Explanatory Text" xfId="548"/>
    <cellStyle name="Explanatory Text 2" xfId="2851"/>
    <cellStyle name="F2" xfId="549"/>
    <cellStyle name="F3" xfId="550"/>
    <cellStyle name="F4" xfId="551"/>
    <cellStyle name="F5" xfId="552"/>
    <cellStyle name="F6" xfId="553"/>
    <cellStyle name="F7" xfId="554"/>
    <cellStyle name="F8" xfId="555"/>
    <cellStyle name="Fixed" xfId="556"/>
    <cellStyle name="fo]_x000d__x000a_UserName=Murat Zelef_x000d__x000a_UserCompany=Bumerang_x000d__x000a__x000d__x000a_[File Paths]_x000d__x000a_WorkingDirectory=C:\EQUIS\DLWIN_x000d__x000a_DownLoader=C" xfId="1592"/>
    <cellStyle name="fo]_x000d__x000a_UserName=Murat Zelef_x000d__x000a_UserCompany=Bumerang_x000d__x000a__x000d__x000a_[File Paths]_x000d__x000a_WorkingDirectory=C:\EQUIS\DLWIN_x000d__x000a_DownLoader=C 2" xfId="2852"/>
    <cellStyle name="Followed Hyperlink" xfId="21"/>
    <cellStyle name="Followed Hyperlink 2" xfId="2853"/>
    <cellStyle name="Footnote" xfId="1593"/>
    <cellStyle name="Footnote 2" xfId="2854"/>
    <cellStyle name="Good" xfId="557"/>
    <cellStyle name="Good 2" xfId="2855"/>
    <cellStyle name="hard no" xfId="1594"/>
    <cellStyle name="Hard Percent" xfId="1595"/>
    <cellStyle name="Hard Percent 2" xfId="2856"/>
    <cellStyle name="hardno" xfId="1596"/>
    <cellStyle name="Header" xfId="1597"/>
    <cellStyle name="Header 2" xfId="2857"/>
    <cellStyle name="Header 2 2" xfId="4582"/>
    <cellStyle name="Header 3" xfId="22"/>
    <cellStyle name="Heading" xfId="558"/>
    <cellStyle name="Heading 1" xfId="559"/>
    <cellStyle name="Heading 1 2" xfId="2858"/>
    <cellStyle name="Heading 1 3" xfId="2859"/>
    <cellStyle name="Heading 2" xfId="560"/>
    <cellStyle name="Heading 2 2" xfId="2860"/>
    <cellStyle name="Heading 2 3" xfId="2861"/>
    <cellStyle name="Heading 3" xfId="561"/>
    <cellStyle name="Heading 3 2" xfId="2862"/>
    <cellStyle name="Heading 4" xfId="562"/>
    <cellStyle name="Heading 4 2" xfId="2863"/>
    <cellStyle name="Heading 5" xfId="2864"/>
    <cellStyle name="Heading_GP.ITOG.4.78(v1.0) - для разделения" xfId="1598"/>
    <cellStyle name="Heading2" xfId="563"/>
    <cellStyle name="Heading2 2" xfId="1599"/>
    <cellStyle name="Heading2 2 2" xfId="4181"/>
    <cellStyle name="Heading2_46EP.2011(v2.0)" xfId="2865"/>
    <cellStyle name="Hyperlink" xfId="23"/>
    <cellStyle name="Hyperlink 2" xfId="2866"/>
    <cellStyle name="Hyperlink_расчет Ригель на 2009 под экспертное заключение" xfId="2867"/>
    <cellStyle name="Iau?iue1" xfId="564"/>
    <cellStyle name="Îáű÷íűé__FES" xfId="565"/>
    <cellStyle name="Îáû÷íûé_cogs" xfId="1600"/>
    <cellStyle name="Îňęđűâŕâřŕ˙ń˙ ăčďĺđńńűëęŕ" xfId="566"/>
    <cellStyle name="Info" xfId="1601"/>
    <cellStyle name="Input" xfId="567"/>
    <cellStyle name="Input 2" xfId="2868"/>
    <cellStyle name="InputCurrency" xfId="1602"/>
    <cellStyle name="InputCurrency 2" xfId="2869"/>
    <cellStyle name="InputCurrency2" xfId="1603"/>
    <cellStyle name="InputCurrency2 2" xfId="2870"/>
    <cellStyle name="InputMultiple1" xfId="1604"/>
    <cellStyle name="InputMultiple1 2" xfId="2871"/>
    <cellStyle name="InputPercent1" xfId="1605"/>
    <cellStyle name="InputPercent1 2" xfId="2872"/>
    <cellStyle name="Inputs" xfId="568"/>
    <cellStyle name="Inputs (const)" xfId="569"/>
    <cellStyle name="Inputs (const) 2" xfId="1606"/>
    <cellStyle name="Inputs (const) 2 2" xfId="4182"/>
    <cellStyle name="Inputs (const)_46EP.2011(v2.0)" xfId="2873"/>
    <cellStyle name="Inputs 2" xfId="1607"/>
    <cellStyle name="Inputs 2 2" xfId="4183"/>
    <cellStyle name="Inputs 3" xfId="2874"/>
    <cellStyle name="Inputs Co" xfId="570"/>
    <cellStyle name="Inputs_46EE.2011(v1.0)" xfId="1608"/>
    <cellStyle name="Linked Cell" xfId="571"/>
    <cellStyle name="Linked Cell 2" xfId="2875"/>
    <cellStyle name="Millares [0]_FINAL-10" xfId="2876"/>
    <cellStyle name="Millares_FINAL-10" xfId="2877"/>
    <cellStyle name="Milliers [0]_RESULTS" xfId="1609"/>
    <cellStyle name="Milliers_RESULTS" xfId="1610"/>
    <cellStyle name="mnb" xfId="1611"/>
    <cellStyle name="Mon?taire [0]_RESULTS" xfId="2878"/>
    <cellStyle name="Mon?taire_RESULTS" xfId="2879"/>
    <cellStyle name="Moneda [0]_FINAL-10" xfId="2880"/>
    <cellStyle name="Moneda_FINAL-10" xfId="2881"/>
    <cellStyle name="Monétaire [0]_RESULTS" xfId="1612"/>
    <cellStyle name="Monétaire_RESULTS" xfId="1613"/>
    <cellStyle name="Multiple" xfId="1614"/>
    <cellStyle name="Multiple 2" xfId="2882"/>
    <cellStyle name="Multiple1" xfId="1615"/>
    <cellStyle name="Multiple1 2" xfId="2883"/>
    <cellStyle name="MultipleBelow" xfId="1616"/>
    <cellStyle name="MultipleBelow 2" xfId="2884"/>
    <cellStyle name="namber" xfId="1617"/>
    <cellStyle name="namber 2" xfId="4184"/>
    <cellStyle name="Names" xfId="4225"/>
    <cellStyle name="Neutral" xfId="572"/>
    <cellStyle name="Neutral 2" xfId="2885"/>
    <cellStyle name="Norma11l" xfId="1618"/>
    <cellStyle name="Norma11l 2" xfId="2886"/>
    <cellStyle name="normal" xfId="24"/>
    <cellStyle name="Normal - Style1" xfId="1619"/>
    <cellStyle name="Normal - Style1 2" xfId="4185"/>
    <cellStyle name="normal 10" xfId="1620"/>
    <cellStyle name="normal 11" xfId="2887"/>
    <cellStyle name="normal 12" xfId="2888"/>
    <cellStyle name="normal 13" xfId="2889"/>
    <cellStyle name="normal 14" xfId="2890"/>
    <cellStyle name="normal 15" xfId="2891"/>
    <cellStyle name="normal 16" xfId="2892"/>
    <cellStyle name="normal 17" xfId="2893"/>
    <cellStyle name="normal 18" xfId="2894"/>
    <cellStyle name="normal 19" xfId="2895"/>
    <cellStyle name="Normal 2" xfId="573"/>
    <cellStyle name="Normal 2 2" xfId="1621"/>
    <cellStyle name="Normal 2 2 2" xfId="4186"/>
    <cellStyle name="Normal 2 3" xfId="1622"/>
    <cellStyle name="Normal 2 3 2" xfId="4187"/>
    <cellStyle name="Normal 2 4" xfId="2896"/>
    <cellStyle name="Normal 2 5" xfId="4188"/>
    <cellStyle name="Normal 2_2013_Тариф_Заневка_заявлено" xfId="1623"/>
    <cellStyle name="normal 20" xfId="2897"/>
    <cellStyle name="normal 21" xfId="2898"/>
    <cellStyle name="normal 22" xfId="2899"/>
    <cellStyle name="normal 23" xfId="2900"/>
    <cellStyle name="normal 24" xfId="2901"/>
    <cellStyle name="normal 25" xfId="2902"/>
    <cellStyle name="normal 26" xfId="2903"/>
    <cellStyle name="normal 27" xfId="4189"/>
    <cellStyle name="normal 3" xfId="574"/>
    <cellStyle name="normal 4" xfId="575"/>
    <cellStyle name="normal 5" xfId="576"/>
    <cellStyle name="normal 6" xfId="577"/>
    <cellStyle name="normal 7" xfId="578"/>
    <cellStyle name="normal 8" xfId="579"/>
    <cellStyle name="normal 9" xfId="580"/>
    <cellStyle name="Normal." xfId="1624"/>
    <cellStyle name="Normal. 2" xfId="2904"/>
    <cellStyle name="Normal_06_9m" xfId="1625"/>
    <cellStyle name="Normal1" xfId="25"/>
    <cellStyle name="Normal1 2" xfId="2116"/>
    <cellStyle name="Normal1 3" xfId="2117"/>
    <cellStyle name="Normal2" xfId="26"/>
    <cellStyle name="Normal2 2" xfId="2905"/>
    <cellStyle name="NormalGB" xfId="1626"/>
    <cellStyle name="NormalGB 2" xfId="2906"/>
    <cellStyle name="Normalny_24. 02. 97." xfId="1627"/>
    <cellStyle name="normбlnм_laroux" xfId="581"/>
    <cellStyle name="normбlnн_laroux" xfId="582"/>
    <cellStyle name="Note" xfId="583"/>
    <cellStyle name="Note 2" xfId="2907"/>
    <cellStyle name="number" xfId="1628"/>
    <cellStyle name="number 2" xfId="4190"/>
    <cellStyle name="Ôčíŕíńîâűé [0]_(ňŕá 3č)" xfId="584"/>
    <cellStyle name="Ociriniaue [0]_5-C" xfId="585"/>
    <cellStyle name="Ôčíŕíńîâűé_(ňŕá 3č)" xfId="586"/>
    <cellStyle name="Ociriniaue_5-C" xfId="587"/>
    <cellStyle name="Option" xfId="1629"/>
    <cellStyle name="Option 2" xfId="2908"/>
    <cellStyle name="Òûñÿ÷è [0]_cogs" xfId="1630"/>
    <cellStyle name="Òûñÿ÷è_cogs" xfId="1631"/>
    <cellStyle name="Output" xfId="588"/>
    <cellStyle name="Output 2" xfId="2909"/>
    <cellStyle name="Page Number" xfId="1632"/>
    <cellStyle name="pb_page_heading_LS" xfId="1633"/>
    <cellStyle name="Percent_FA register working" xfId="2910"/>
    <cellStyle name="Percent1" xfId="27"/>
    <cellStyle name="Percent1 2" xfId="2911"/>
    <cellStyle name="Piug" xfId="1634"/>
    <cellStyle name="Plug" xfId="1635"/>
    <cellStyle name="Price_Body" xfId="589"/>
    <cellStyle name="prochrek" xfId="1636"/>
    <cellStyle name="Protected" xfId="1637"/>
    <cellStyle name="QTitle" xfId="590"/>
    <cellStyle name="range" xfId="591"/>
    <cellStyle name="range 2" xfId="3207"/>
    <cellStyle name="range 3" xfId="3208"/>
    <cellStyle name="range 4" xfId="3209"/>
    <cellStyle name="range 5" xfId="3210"/>
    <cellStyle name="range 6" xfId="3211"/>
    <cellStyle name="Salomon Logo" xfId="1638"/>
    <cellStyle name="Salomon Logo 2" xfId="2912"/>
    <cellStyle name="SAPBEXaggData" xfId="592"/>
    <cellStyle name="SAPBEXaggDataEmph" xfId="593"/>
    <cellStyle name="SAPBEXaggItem" xfId="594"/>
    <cellStyle name="SAPBEXaggItemX" xfId="595"/>
    <cellStyle name="SAPBEXchaText" xfId="596"/>
    <cellStyle name="SAPBEXexcBad7" xfId="597"/>
    <cellStyle name="SAPBEXexcBad8" xfId="598"/>
    <cellStyle name="SAPBEXexcBad9" xfId="599"/>
    <cellStyle name="SAPBEXexcCritical4" xfId="600"/>
    <cellStyle name="SAPBEXexcCritical5" xfId="601"/>
    <cellStyle name="SAPBEXexcCritical6" xfId="602"/>
    <cellStyle name="SAPBEXexcGood1" xfId="603"/>
    <cellStyle name="SAPBEXexcGood2" xfId="604"/>
    <cellStyle name="SAPBEXexcGood3" xfId="605"/>
    <cellStyle name="SAPBEXfilterDrill" xfId="606"/>
    <cellStyle name="SAPBEXfilterItem" xfId="607"/>
    <cellStyle name="SAPBEXfilterText" xfId="608"/>
    <cellStyle name="SAPBEXformats" xfId="609"/>
    <cellStyle name="SAPBEXheaderItem" xfId="610"/>
    <cellStyle name="SAPBEXheaderText" xfId="611"/>
    <cellStyle name="SAPBEXHLevel0" xfId="612"/>
    <cellStyle name="SAPBEXHLevel0X" xfId="613"/>
    <cellStyle name="SAPBEXHLevel1" xfId="614"/>
    <cellStyle name="SAPBEXHLevel1X" xfId="615"/>
    <cellStyle name="SAPBEXHLevel2" xfId="616"/>
    <cellStyle name="SAPBEXHLevel2X" xfId="617"/>
    <cellStyle name="SAPBEXHLevel3" xfId="618"/>
    <cellStyle name="SAPBEXHLevel3X" xfId="619"/>
    <cellStyle name="SAPBEXinputData" xfId="620"/>
    <cellStyle name="SAPBEXinputData 2" xfId="2913"/>
    <cellStyle name="SAPBEXinputData 3" xfId="2914"/>
    <cellStyle name="SAPBEXinputData 4" xfId="2915"/>
    <cellStyle name="SAPBEXinputData 5" xfId="4191"/>
    <cellStyle name="SAPBEXinputData_Топливо (кот)" xfId="4192"/>
    <cellStyle name="SAPBEXresData" xfId="621"/>
    <cellStyle name="SAPBEXresDataEmph" xfId="622"/>
    <cellStyle name="SAPBEXresItem" xfId="623"/>
    <cellStyle name="SAPBEXresItemX" xfId="624"/>
    <cellStyle name="SAPBEXstdData" xfId="625"/>
    <cellStyle name="SAPBEXstdDataEmph" xfId="626"/>
    <cellStyle name="SAPBEXstdItem" xfId="627"/>
    <cellStyle name="SAPBEXstdItemX" xfId="628"/>
    <cellStyle name="SAPBEXtitle" xfId="629"/>
    <cellStyle name="SAPBEXundefined" xfId="630"/>
    <cellStyle name="Show_Sell" xfId="631"/>
    <cellStyle name="st1" xfId="1639"/>
    <cellStyle name="st1 2" xfId="2916"/>
    <cellStyle name="Standard_NEGS" xfId="1640"/>
    <cellStyle name="Style 1" xfId="632"/>
    <cellStyle name="Subtotal" xfId="4226"/>
    <cellStyle name="Table Head" xfId="1641"/>
    <cellStyle name="Table Head 2" xfId="2917"/>
    <cellStyle name="Table Head Aligned" xfId="1642"/>
    <cellStyle name="Table Head Aligned 2" xfId="2918"/>
    <cellStyle name="Table Head Blue" xfId="1643"/>
    <cellStyle name="Table Head Blue 2" xfId="2919"/>
    <cellStyle name="Table Head Green" xfId="1644"/>
    <cellStyle name="Table Head Green 2" xfId="2920"/>
    <cellStyle name="Table Head_Val_Sum_Graph" xfId="1645"/>
    <cellStyle name="Table Heading" xfId="633"/>
    <cellStyle name="Table Heading 2" xfId="1646"/>
    <cellStyle name="Table Heading 2 2" xfId="4193"/>
    <cellStyle name="Table Heading 3" xfId="2921"/>
    <cellStyle name="Table Heading_46EP.2011(v2.0)" xfId="2922"/>
    <cellStyle name="Table Text" xfId="1647"/>
    <cellStyle name="Table Text 2" xfId="2923"/>
    <cellStyle name="Table Title" xfId="1648"/>
    <cellStyle name="Table Title 2" xfId="2924"/>
    <cellStyle name="Table Units" xfId="1649"/>
    <cellStyle name="Table Units 2" xfId="2925"/>
    <cellStyle name="Table_Header" xfId="1650"/>
    <cellStyle name="Text" xfId="1651"/>
    <cellStyle name="Text 1" xfId="1652"/>
    <cellStyle name="Text 1 2" xfId="2926"/>
    <cellStyle name="Text 2" xfId="2927"/>
    <cellStyle name="Text Head" xfId="1653"/>
    <cellStyle name="Text Head 1" xfId="1654"/>
    <cellStyle name="Text Head 1 2" xfId="2928"/>
    <cellStyle name="Text Head 2" xfId="2929"/>
    <cellStyle name="Text Head_Б4-УТВЕРЖДЕНО" xfId="2930"/>
    <cellStyle name="Text_Б4-УТВЕРЖДЕНО" xfId="2931"/>
    <cellStyle name="Title" xfId="634"/>
    <cellStyle name="Title 2" xfId="2932"/>
    <cellStyle name="Title 2 2" xfId="3216"/>
    <cellStyle name="Title 4" xfId="28"/>
    <cellStyle name="Total" xfId="635"/>
    <cellStyle name="Total 2" xfId="2933"/>
    <cellStyle name="Total 3" xfId="2934"/>
    <cellStyle name="Total_FM" xfId="4227"/>
    <cellStyle name="TotalCurrency" xfId="1655"/>
    <cellStyle name="TotalCurrency 2" xfId="2935"/>
    <cellStyle name="Underline_Single" xfId="1656"/>
    <cellStyle name="Unit" xfId="1657"/>
    <cellStyle name="Unit 2" xfId="2936"/>
    <cellStyle name="Validation" xfId="636"/>
    <cellStyle name="Warning Text" xfId="637"/>
    <cellStyle name="Warning Text 2" xfId="2937"/>
    <cellStyle name="year" xfId="1658"/>
    <cellStyle name="year 2" xfId="2938"/>
    <cellStyle name="YelNumbersCurr" xfId="638"/>
    <cellStyle name="YelNumbersCurr 2" xfId="3530"/>
    <cellStyle name="Акцент1" xfId="72" builtinId="29" hidden="1"/>
    <cellStyle name="Акцент1 10" xfId="2118"/>
    <cellStyle name="Акцент1 11" xfId="3531"/>
    <cellStyle name="Акцент1 12" xfId="3532"/>
    <cellStyle name="Акцент1 13" xfId="3533"/>
    <cellStyle name="Акцент1 14" xfId="3534"/>
    <cellStyle name="Акцент1 15" xfId="3535"/>
    <cellStyle name="Акцент1 2" xfId="639"/>
    <cellStyle name="Акцент1 2 10" xfId="3536"/>
    <cellStyle name="Акцент1 2 11" xfId="3537"/>
    <cellStyle name="Акцент1 2 12" xfId="3538"/>
    <cellStyle name="Акцент1 2 13" xfId="3539"/>
    <cellStyle name="Акцент1 2 2" xfId="640"/>
    <cellStyle name="Акцент1 2 3" xfId="3540"/>
    <cellStyle name="Акцент1 2 4" xfId="3541"/>
    <cellStyle name="Акцент1 2 5" xfId="3542"/>
    <cellStyle name="Акцент1 2 6" xfId="3543"/>
    <cellStyle name="Акцент1 2 7" xfId="3544"/>
    <cellStyle name="Акцент1 2 8" xfId="3545"/>
    <cellStyle name="Акцент1 2 9" xfId="3546"/>
    <cellStyle name="Акцент1 3" xfId="641"/>
    <cellStyle name="Акцент1 3 2" xfId="642"/>
    <cellStyle name="Акцент1 4" xfId="643"/>
    <cellStyle name="Акцент1 4 2" xfId="644"/>
    <cellStyle name="Акцент1 5" xfId="645"/>
    <cellStyle name="Акцент1 5 2" xfId="646"/>
    <cellStyle name="Акцент1 6" xfId="647"/>
    <cellStyle name="Акцент1 6 2" xfId="648"/>
    <cellStyle name="Акцент1 7" xfId="649"/>
    <cellStyle name="Акцент1 7 2" xfId="650"/>
    <cellStyle name="Акцент1 8" xfId="651"/>
    <cellStyle name="Акцент1 8 2" xfId="652"/>
    <cellStyle name="Акцент1 9" xfId="653"/>
    <cellStyle name="Акцент1 9 2" xfId="654"/>
    <cellStyle name="Акцент2" xfId="76" builtinId="33" hidden="1"/>
    <cellStyle name="Акцент2 10" xfId="2119"/>
    <cellStyle name="Акцент2 11" xfId="3547"/>
    <cellStyle name="Акцент2 12" xfId="3548"/>
    <cellStyle name="Акцент2 13" xfId="3549"/>
    <cellStyle name="Акцент2 14" xfId="3550"/>
    <cellStyle name="Акцент2 15" xfId="3551"/>
    <cellStyle name="Акцент2 2" xfId="655"/>
    <cellStyle name="Акцент2 2 10" xfId="3552"/>
    <cellStyle name="Акцент2 2 11" xfId="3553"/>
    <cellStyle name="Акцент2 2 12" xfId="3554"/>
    <cellStyle name="Акцент2 2 13" xfId="3555"/>
    <cellStyle name="Акцент2 2 2" xfId="656"/>
    <cellStyle name="Акцент2 2 3" xfId="3556"/>
    <cellStyle name="Акцент2 2 4" xfId="3557"/>
    <cellStyle name="Акцент2 2 5" xfId="3558"/>
    <cellStyle name="Акцент2 2 6" xfId="3559"/>
    <cellStyle name="Акцент2 2 7" xfId="3560"/>
    <cellStyle name="Акцент2 2 8" xfId="3561"/>
    <cellStyle name="Акцент2 2 9" xfId="3562"/>
    <cellStyle name="Акцент2 3" xfId="657"/>
    <cellStyle name="Акцент2 3 2" xfId="658"/>
    <cellStyle name="Акцент2 4" xfId="659"/>
    <cellStyle name="Акцент2 4 2" xfId="660"/>
    <cellStyle name="Акцент2 5" xfId="661"/>
    <cellStyle name="Акцент2 5 2" xfId="662"/>
    <cellStyle name="Акцент2 6" xfId="663"/>
    <cellStyle name="Акцент2 6 2" xfId="664"/>
    <cellStyle name="Акцент2 7" xfId="665"/>
    <cellStyle name="Акцент2 7 2" xfId="666"/>
    <cellStyle name="Акцент2 8" xfId="667"/>
    <cellStyle name="Акцент2 8 2" xfId="668"/>
    <cellStyle name="Акцент2 9" xfId="669"/>
    <cellStyle name="Акцент2 9 2" xfId="670"/>
    <cellStyle name="Акцент3" xfId="80" builtinId="37" hidden="1"/>
    <cellStyle name="Акцент3 10" xfId="2120"/>
    <cellStyle name="Акцент3 11" xfId="3563"/>
    <cellStyle name="Акцент3 12" xfId="3564"/>
    <cellStyle name="Акцент3 13" xfId="3565"/>
    <cellStyle name="Акцент3 14" xfId="3566"/>
    <cellStyle name="Акцент3 15" xfId="3567"/>
    <cellStyle name="Акцент3 2" xfId="671"/>
    <cellStyle name="Акцент3 2 10" xfId="3568"/>
    <cellStyle name="Акцент3 2 11" xfId="3569"/>
    <cellStyle name="Акцент3 2 12" xfId="3570"/>
    <cellStyle name="Акцент3 2 13" xfId="3571"/>
    <cellStyle name="Акцент3 2 2" xfId="672"/>
    <cellStyle name="Акцент3 2 3" xfId="3572"/>
    <cellStyle name="Акцент3 2 4" xfId="3573"/>
    <cellStyle name="Акцент3 2 5" xfId="3574"/>
    <cellStyle name="Акцент3 2 6" xfId="3575"/>
    <cellStyle name="Акцент3 2 7" xfId="3576"/>
    <cellStyle name="Акцент3 2 8" xfId="3577"/>
    <cellStyle name="Акцент3 2 9" xfId="3578"/>
    <cellStyle name="Акцент3 3" xfId="673"/>
    <cellStyle name="Акцент3 3 2" xfId="674"/>
    <cellStyle name="Акцент3 4" xfId="675"/>
    <cellStyle name="Акцент3 4 2" xfId="676"/>
    <cellStyle name="Акцент3 5" xfId="677"/>
    <cellStyle name="Акцент3 5 2" xfId="678"/>
    <cellStyle name="Акцент3 6" xfId="679"/>
    <cellStyle name="Акцент3 6 2" xfId="680"/>
    <cellStyle name="Акцент3 7" xfId="681"/>
    <cellStyle name="Акцент3 7 2" xfId="682"/>
    <cellStyle name="Акцент3 8" xfId="683"/>
    <cellStyle name="Акцент3 8 2" xfId="684"/>
    <cellStyle name="Акцент3 9" xfId="685"/>
    <cellStyle name="Акцент3 9 2" xfId="686"/>
    <cellStyle name="Акцент4" xfId="84" builtinId="41" hidden="1"/>
    <cellStyle name="Акцент4 10" xfId="2121"/>
    <cellStyle name="Акцент4 11" xfId="3579"/>
    <cellStyle name="Акцент4 12" xfId="3580"/>
    <cellStyle name="Акцент4 13" xfId="3581"/>
    <cellStyle name="Акцент4 14" xfId="3582"/>
    <cellStyle name="Акцент4 15" xfId="3583"/>
    <cellStyle name="Акцент4 2" xfId="687"/>
    <cellStyle name="Акцент4 2 10" xfId="3584"/>
    <cellStyle name="Акцент4 2 11" xfId="3585"/>
    <cellStyle name="Акцент4 2 12" xfId="3586"/>
    <cellStyle name="Акцент4 2 13" xfId="3587"/>
    <cellStyle name="Акцент4 2 2" xfId="688"/>
    <cellStyle name="Акцент4 2 3" xfId="3588"/>
    <cellStyle name="Акцент4 2 4" xfId="3589"/>
    <cellStyle name="Акцент4 2 5" xfId="3590"/>
    <cellStyle name="Акцент4 2 6" xfId="3591"/>
    <cellStyle name="Акцент4 2 7" xfId="3592"/>
    <cellStyle name="Акцент4 2 8" xfId="3593"/>
    <cellStyle name="Акцент4 2 9" xfId="3594"/>
    <cellStyle name="Акцент4 3" xfId="689"/>
    <cellStyle name="Акцент4 3 2" xfId="690"/>
    <cellStyle name="Акцент4 4" xfId="691"/>
    <cellStyle name="Акцент4 4 2" xfId="692"/>
    <cellStyle name="Акцент4 5" xfId="693"/>
    <cellStyle name="Акцент4 5 2" xfId="694"/>
    <cellStyle name="Акцент4 6" xfId="695"/>
    <cellStyle name="Акцент4 6 2" xfId="696"/>
    <cellStyle name="Акцент4 7" xfId="697"/>
    <cellStyle name="Акцент4 7 2" xfId="698"/>
    <cellStyle name="Акцент4 8" xfId="699"/>
    <cellStyle name="Акцент4 8 2" xfId="700"/>
    <cellStyle name="Акцент4 9" xfId="701"/>
    <cellStyle name="Акцент4 9 2" xfId="702"/>
    <cellStyle name="Акцент5" xfId="88" builtinId="45" hidden="1"/>
    <cellStyle name="Акцент5 10" xfId="2122"/>
    <cellStyle name="Акцент5 11" xfId="3595"/>
    <cellStyle name="Акцент5 12" xfId="3596"/>
    <cellStyle name="Акцент5 13" xfId="3597"/>
    <cellStyle name="Акцент5 14" xfId="3598"/>
    <cellStyle name="Акцент5 15" xfId="3599"/>
    <cellStyle name="Акцент5 2" xfId="703"/>
    <cellStyle name="Акцент5 2 10" xfId="3600"/>
    <cellStyle name="Акцент5 2 11" xfId="3601"/>
    <cellStyle name="Акцент5 2 12" xfId="3602"/>
    <cellStyle name="Акцент5 2 13" xfId="3603"/>
    <cellStyle name="Акцент5 2 2" xfId="704"/>
    <cellStyle name="Акцент5 2 3" xfId="3604"/>
    <cellStyle name="Акцент5 2 4" xfId="3605"/>
    <cellStyle name="Акцент5 2 5" xfId="3606"/>
    <cellStyle name="Акцент5 2 6" xfId="3607"/>
    <cellStyle name="Акцент5 2 7" xfId="3608"/>
    <cellStyle name="Акцент5 2 8" xfId="3609"/>
    <cellStyle name="Акцент5 2 9" xfId="3610"/>
    <cellStyle name="Акцент5 3" xfId="705"/>
    <cellStyle name="Акцент5 3 2" xfId="706"/>
    <cellStyle name="Акцент5 4" xfId="707"/>
    <cellStyle name="Акцент5 4 2" xfId="708"/>
    <cellStyle name="Акцент5 5" xfId="709"/>
    <cellStyle name="Акцент5 5 2" xfId="710"/>
    <cellStyle name="Акцент5 6" xfId="711"/>
    <cellStyle name="Акцент5 6 2" xfId="712"/>
    <cellStyle name="Акцент5 7" xfId="713"/>
    <cellStyle name="Акцент5 7 2" xfId="714"/>
    <cellStyle name="Акцент5 8" xfId="715"/>
    <cellStyle name="Акцент5 8 2" xfId="716"/>
    <cellStyle name="Акцент5 9" xfId="717"/>
    <cellStyle name="Акцент5 9 2" xfId="718"/>
    <cellStyle name="Акцент6" xfId="92" builtinId="49" hidden="1"/>
    <cellStyle name="Акцент6 10" xfId="2123"/>
    <cellStyle name="Акцент6 11" xfId="3611"/>
    <cellStyle name="Акцент6 12" xfId="3612"/>
    <cellStyle name="Акцент6 13" xfId="3613"/>
    <cellStyle name="Акцент6 14" xfId="3614"/>
    <cellStyle name="Акцент6 15" xfId="3615"/>
    <cellStyle name="Акцент6 2" xfId="719"/>
    <cellStyle name="Акцент6 2 10" xfId="3616"/>
    <cellStyle name="Акцент6 2 11" xfId="3617"/>
    <cellStyle name="Акцент6 2 12" xfId="3618"/>
    <cellStyle name="Акцент6 2 13" xfId="3619"/>
    <cellStyle name="Акцент6 2 2" xfId="720"/>
    <cellStyle name="Акцент6 2 3" xfId="3620"/>
    <cellStyle name="Акцент6 2 4" xfId="3621"/>
    <cellStyle name="Акцент6 2 5" xfId="3622"/>
    <cellStyle name="Акцент6 2 6" xfId="3623"/>
    <cellStyle name="Акцент6 2 7" xfId="3624"/>
    <cellStyle name="Акцент6 2 8" xfId="3625"/>
    <cellStyle name="Акцент6 2 9" xfId="3626"/>
    <cellStyle name="Акцент6 3" xfId="721"/>
    <cellStyle name="Акцент6 3 2" xfId="722"/>
    <cellStyle name="Акцент6 4" xfId="723"/>
    <cellStyle name="Акцент6 4 2" xfId="724"/>
    <cellStyle name="Акцент6 5" xfId="725"/>
    <cellStyle name="Акцент6 5 2" xfId="726"/>
    <cellStyle name="Акцент6 6" xfId="727"/>
    <cellStyle name="Акцент6 6 2" xfId="728"/>
    <cellStyle name="Акцент6 7" xfId="729"/>
    <cellStyle name="Акцент6 7 2" xfId="730"/>
    <cellStyle name="Акцент6 8" xfId="731"/>
    <cellStyle name="Акцент6 8 2" xfId="732"/>
    <cellStyle name="Акцент6 9" xfId="733"/>
    <cellStyle name="Акцент6 9 2" xfId="734"/>
    <cellStyle name="Беззащитный" xfId="735"/>
    <cellStyle name="Ввод" xfId="736"/>
    <cellStyle name="Ввод " xfId="29" builtinId="20" customBuiltin="1"/>
    <cellStyle name="Ввод  10" xfId="2124"/>
    <cellStyle name="Ввод  11" xfId="3627"/>
    <cellStyle name="Ввод  12" xfId="3628"/>
    <cellStyle name="Ввод  13" xfId="3629"/>
    <cellStyle name="Ввод  14" xfId="3630"/>
    <cellStyle name="Ввод  15" xfId="3631"/>
    <cellStyle name="Ввод  2" xfId="737"/>
    <cellStyle name="Ввод  2 10" xfId="3632"/>
    <cellStyle name="Ввод  2 11" xfId="3633"/>
    <cellStyle name="Ввод  2 12" xfId="3634"/>
    <cellStyle name="Ввод  2 13" xfId="3635"/>
    <cellStyle name="Ввод  2 2" xfId="738"/>
    <cellStyle name="Ввод  2 3" xfId="3636"/>
    <cellStyle name="Ввод  2 4" xfId="3637"/>
    <cellStyle name="Ввод  2 5" xfId="3638"/>
    <cellStyle name="Ввод  2 6" xfId="3639"/>
    <cellStyle name="Ввод  2 7" xfId="3640"/>
    <cellStyle name="Ввод  2 8" xfId="3641"/>
    <cellStyle name="Ввод  2 9" xfId="3642"/>
    <cellStyle name="Ввод  2_46EE.2011(v1.0)" xfId="1659"/>
    <cellStyle name="Ввод  3" xfId="739"/>
    <cellStyle name="Ввод  3 2" xfId="740"/>
    <cellStyle name="Ввод  3_46EE.2011(v1.0)" xfId="1660"/>
    <cellStyle name="Ввод  4" xfId="741"/>
    <cellStyle name="Ввод  4 2" xfId="742"/>
    <cellStyle name="Ввод  4_46EE.2011(v1.0)" xfId="1661"/>
    <cellStyle name="Ввод  5" xfId="743"/>
    <cellStyle name="Ввод  5 2" xfId="744"/>
    <cellStyle name="Ввод  5_46EE.2011(v1.0)" xfId="1662"/>
    <cellStyle name="Ввод  6" xfId="745"/>
    <cellStyle name="Ввод  6 2" xfId="746"/>
    <cellStyle name="Ввод  6_46EE.2011(v1.0)" xfId="1663"/>
    <cellStyle name="Ввод  7" xfId="747"/>
    <cellStyle name="Ввод  7 2" xfId="748"/>
    <cellStyle name="Ввод  7_46EE.2011(v1.0)" xfId="1664"/>
    <cellStyle name="Ввод  8" xfId="749"/>
    <cellStyle name="Ввод  8 2" xfId="750"/>
    <cellStyle name="Ввод  8_46EE.2011(v1.0)" xfId="1665"/>
    <cellStyle name="Ввод  9" xfId="751"/>
    <cellStyle name="Ввод  9 2" xfId="752"/>
    <cellStyle name="Ввод  9_46EE.2011(v1.0)" xfId="1666"/>
    <cellStyle name="Верт. заголовок" xfId="1667"/>
    <cellStyle name="Вес_продукта" xfId="1668"/>
    <cellStyle name="Вывод" xfId="64" builtinId="21" hidden="1"/>
    <cellStyle name="Вывод 10" xfId="2125"/>
    <cellStyle name="Вывод 11" xfId="3643"/>
    <cellStyle name="Вывод 12" xfId="3644"/>
    <cellStyle name="Вывод 13" xfId="3645"/>
    <cellStyle name="Вывод 14" xfId="3646"/>
    <cellStyle name="Вывод 15" xfId="3647"/>
    <cellStyle name="Вывод 2" xfId="753"/>
    <cellStyle name="Вывод 2 10" xfId="3648"/>
    <cellStyle name="Вывод 2 11" xfId="3649"/>
    <cellStyle name="Вывод 2 12" xfId="3650"/>
    <cellStyle name="Вывод 2 13" xfId="3651"/>
    <cellStyle name="Вывод 2 2" xfId="754"/>
    <cellStyle name="Вывод 2 3" xfId="3652"/>
    <cellStyle name="Вывод 2 4" xfId="3653"/>
    <cellStyle name="Вывод 2 5" xfId="3654"/>
    <cellStyle name="Вывод 2 6" xfId="3655"/>
    <cellStyle name="Вывод 2 7" xfId="3656"/>
    <cellStyle name="Вывод 2 8" xfId="3657"/>
    <cellStyle name="Вывод 2 9" xfId="3658"/>
    <cellStyle name="Вывод 2_46EE.2011(v1.0)" xfId="1669"/>
    <cellStyle name="Вывод 3" xfId="755"/>
    <cellStyle name="Вывод 3 2" xfId="756"/>
    <cellStyle name="Вывод 3_46EE.2011(v1.0)" xfId="1670"/>
    <cellStyle name="Вывод 4" xfId="757"/>
    <cellStyle name="Вывод 4 2" xfId="758"/>
    <cellStyle name="Вывод 4_46EE.2011(v1.0)" xfId="1671"/>
    <cellStyle name="Вывод 5" xfId="759"/>
    <cellStyle name="Вывод 5 2" xfId="760"/>
    <cellStyle name="Вывод 5_46EE.2011(v1.0)" xfId="1672"/>
    <cellStyle name="Вывод 6" xfId="761"/>
    <cellStyle name="Вывод 6 2" xfId="762"/>
    <cellStyle name="Вывод 6_46EE.2011(v1.0)" xfId="1673"/>
    <cellStyle name="Вывод 7" xfId="763"/>
    <cellStyle name="Вывод 7 2" xfId="764"/>
    <cellStyle name="Вывод 7_46EE.2011(v1.0)" xfId="1674"/>
    <cellStyle name="Вывод 8" xfId="765"/>
    <cellStyle name="Вывод 8 2" xfId="766"/>
    <cellStyle name="Вывод 8_46EE.2011(v1.0)" xfId="1675"/>
    <cellStyle name="Вывод 9" xfId="767"/>
    <cellStyle name="Вывод 9 2" xfId="768"/>
    <cellStyle name="Вывод 9_46EE.2011(v1.0)" xfId="1676"/>
    <cellStyle name="Вычисление" xfId="65" builtinId="22" hidden="1"/>
    <cellStyle name="Вычисление 10" xfId="2126"/>
    <cellStyle name="Вычисление 11" xfId="3659"/>
    <cellStyle name="Вычисление 12" xfId="3660"/>
    <cellStyle name="Вычисление 13" xfId="3661"/>
    <cellStyle name="Вычисление 14" xfId="3662"/>
    <cellStyle name="Вычисление 15" xfId="3663"/>
    <cellStyle name="Вычисление 2" xfId="769"/>
    <cellStyle name="Вычисление 2 10" xfId="3664"/>
    <cellStyle name="Вычисление 2 11" xfId="3665"/>
    <cellStyle name="Вычисление 2 12" xfId="3666"/>
    <cellStyle name="Вычисление 2 13" xfId="3667"/>
    <cellStyle name="Вычисление 2 2" xfId="770"/>
    <cellStyle name="Вычисление 2 3" xfId="3668"/>
    <cellStyle name="Вычисление 2 4" xfId="3669"/>
    <cellStyle name="Вычисление 2 5" xfId="3670"/>
    <cellStyle name="Вычисление 2 6" xfId="3671"/>
    <cellStyle name="Вычисление 2 7" xfId="3672"/>
    <cellStyle name="Вычисление 2 8" xfId="3673"/>
    <cellStyle name="Вычисление 2 9" xfId="3674"/>
    <cellStyle name="Вычисление 2_46EE.2011(v1.0)" xfId="1677"/>
    <cellStyle name="Вычисление 3" xfId="771"/>
    <cellStyle name="Вычисление 3 2" xfId="772"/>
    <cellStyle name="Вычисление 3_46EE.2011(v1.0)" xfId="1678"/>
    <cellStyle name="Вычисление 4" xfId="773"/>
    <cellStyle name="Вычисление 4 2" xfId="774"/>
    <cellStyle name="Вычисление 4_46EE.2011(v1.0)" xfId="1679"/>
    <cellStyle name="Вычисление 5" xfId="775"/>
    <cellStyle name="Вычисление 5 2" xfId="776"/>
    <cellStyle name="Вычисление 5_46EE.2011(v1.0)" xfId="1680"/>
    <cellStyle name="Вычисление 6" xfId="777"/>
    <cellStyle name="Вычисление 6 2" xfId="778"/>
    <cellStyle name="Вычисление 6_46EE.2011(v1.0)" xfId="1681"/>
    <cellStyle name="Вычисление 7" xfId="779"/>
    <cellStyle name="Вычисление 7 2" xfId="780"/>
    <cellStyle name="Вычисление 7_46EE.2011(v1.0)" xfId="1682"/>
    <cellStyle name="Вычисление 8" xfId="781"/>
    <cellStyle name="Вычисление 8 2" xfId="782"/>
    <cellStyle name="Вычисление 8_46EE.2011(v1.0)" xfId="1683"/>
    <cellStyle name="Вычисление 9" xfId="783"/>
    <cellStyle name="Вычисление 9 2" xfId="784"/>
    <cellStyle name="Вычисление 9_46EE.2011(v1.0)" xfId="1684"/>
    <cellStyle name="Гиперссылка" xfId="30" builtinId="8" customBuiltin="1"/>
    <cellStyle name="Гиперссылка 10" xfId="103"/>
    <cellStyle name="Гиперссылка 2" xfId="785"/>
    <cellStyle name="Гиперссылка 2 2" xfId="31"/>
    <cellStyle name="Гиперссылка 2 2 2" xfId="3217"/>
    <cellStyle name="Гиперссылка 2 2 3" xfId="4650"/>
    <cellStyle name="Гиперссылка 2 2 4" xfId="2939"/>
    <cellStyle name="Гиперссылка 2 3" xfId="2940"/>
    <cellStyle name="Гиперссылка 2 3 2" xfId="4583"/>
    <cellStyle name="Гиперссылка 2 4" xfId="3218"/>
    <cellStyle name="Гиперссылка 3" xfId="786"/>
    <cellStyle name="Гиперссылка 3 2" xfId="2941"/>
    <cellStyle name="Гиперссылка 3 2 2" xfId="4584"/>
    <cellStyle name="Гиперссылка 3 3" xfId="2942"/>
    <cellStyle name="Гиперссылка 4" xfId="1183"/>
    <cellStyle name="Гиперссылка 4 2" xfId="2943"/>
    <cellStyle name="Гиперссылка 4 2 2" xfId="2944"/>
    <cellStyle name="Гиперссылка 4 2 3" xfId="4566"/>
    <cellStyle name="Гиперссылка 4 3" xfId="2945"/>
    <cellStyle name="Гиперссылка 5" xfId="2946"/>
    <cellStyle name="Гиперссылка 5 2" xfId="4563"/>
    <cellStyle name="Гиперссылка 6" xfId="2947"/>
    <cellStyle name="Гиперссылка 7" xfId="3203"/>
    <cellStyle name="Гиперссылка 8" xfId="4501"/>
    <cellStyle name="Гиперссылка 9" xfId="4580"/>
    <cellStyle name="горизонтальный" xfId="2948"/>
    <cellStyle name="Группа" xfId="1685"/>
    <cellStyle name="Группа 0" xfId="1686"/>
    <cellStyle name="Группа 1" xfId="1687"/>
    <cellStyle name="Группа 2" xfId="1688"/>
    <cellStyle name="Группа 3" xfId="1689"/>
    <cellStyle name="Группа 4" xfId="1690"/>
    <cellStyle name="Группа 5" xfId="1691"/>
    <cellStyle name="Группа 6" xfId="1692"/>
    <cellStyle name="Группа 7" xfId="1693"/>
    <cellStyle name="Группа 8" xfId="1694"/>
    <cellStyle name="Группа_4DNS.UPDATE.EXAMPLE" xfId="2949"/>
    <cellStyle name="Данные прайса" xfId="2950"/>
    <cellStyle name="ДАТА" xfId="787"/>
    <cellStyle name="ДАТА 10" xfId="2951"/>
    <cellStyle name="ДАТА 2" xfId="788"/>
    <cellStyle name="ДАТА 3" xfId="789"/>
    <cellStyle name="ДАТА 4" xfId="790"/>
    <cellStyle name="ДАТА 5" xfId="791"/>
    <cellStyle name="ДАТА 6" xfId="792"/>
    <cellStyle name="ДАТА 7" xfId="793"/>
    <cellStyle name="ДАТА 8" xfId="794"/>
    <cellStyle name="ДАТА 9" xfId="1695"/>
    <cellStyle name="ДАТА_1" xfId="795"/>
    <cellStyle name="Денежный" xfId="98" builtinId="4" hidden="1"/>
    <cellStyle name="Денежный [0]" xfId="99" builtinId="7" hidden="1"/>
    <cellStyle name="Денежный 2" xfId="796"/>
    <cellStyle name="Денежный 2 2" xfId="1696"/>
    <cellStyle name="Денежный 2 2 2" xfId="2952"/>
    <cellStyle name="Денежный 2 3" xfId="2953"/>
    <cellStyle name="Денежный 2 4" xfId="2954"/>
    <cellStyle name="Денежный 2_INDEX.STATION.2012(v1.0)_" xfId="2955"/>
    <cellStyle name="Денежный 3" xfId="2956"/>
    <cellStyle name="Денежный 4" xfId="3997"/>
    <cellStyle name="Заголовок" xfId="32"/>
    <cellStyle name="Заголовок 1" xfId="57" builtinId="16" hidden="1"/>
    <cellStyle name="Заголовок 1 1" xfId="2957"/>
    <cellStyle name="Заголовок 1 10" xfId="2127"/>
    <cellStyle name="Заголовок 1 11" xfId="3675"/>
    <cellStyle name="Заголовок 1 12" xfId="3676"/>
    <cellStyle name="Заголовок 1 13" xfId="3677"/>
    <cellStyle name="Заголовок 1 14" xfId="3678"/>
    <cellStyle name="Заголовок 1 15" xfId="3679"/>
    <cellStyle name="Заголовок 1 2" xfId="797"/>
    <cellStyle name="Заголовок 1 2 10" xfId="3680"/>
    <cellStyle name="Заголовок 1 2 11" xfId="3681"/>
    <cellStyle name="Заголовок 1 2 12" xfId="3682"/>
    <cellStyle name="Заголовок 1 2 13" xfId="3683"/>
    <cellStyle name="Заголовок 1 2 2" xfId="798"/>
    <cellStyle name="Заголовок 1 2 3" xfId="3684"/>
    <cellStyle name="Заголовок 1 2 4" xfId="3685"/>
    <cellStyle name="Заголовок 1 2 5" xfId="3686"/>
    <cellStyle name="Заголовок 1 2 6" xfId="3687"/>
    <cellStyle name="Заголовок 1 2 7" xfId="3688"/>
    <cellStyle name="Заголовок 1 2 8" xfId="3689"/>
    <cellStyle name="Заголовок 1 2 9" xfId="3690"/>
    <cellStyle name="Заголовок 1 2_46EE.2011(v1.0)" xfId="1697"/>
    <cellStyle name="Заголовок 1 3" xfId="799"/>
    <cellStyle name="Заголовок 1 3 2" xfId="800"/>
    <cellStyle name="Заголовок 1 3_46EE.2011(v1.0)" xfId="1698"/>
    <cellStyle name="Заголовок 1 4" xfId="801"/>
    <cellStyle name="Заголовок 1 4 2" xfId="802"/>
    <cellStyle name="Заголовок 1 4_46EE.2011(v1.0)" xfId="1699"/>
    <cellStyle name="Заголовок 1 5" xfId="803"/>
    <cellStyle name="Заголовок 1 5 2" xfId="804"/>
    <cellStyle name="Заголовок 1 5_46EE.2011(v1.0)" xfId="1700"/>
    <cellStyle name="Заголовок 1 6" xfId="805"/>
    <cellStyle name="Заголовок 1 6 2" xfId="806"/>
    <cellStyle name="Заголовок 1 6_46EE.2011(v1.0)" xfId="1701"/>
    <cellStyle name="Заголовок 1 7" xfId="807"/>
    <cellStyle name="Заголовок 1 7 2" xfId="808"/>
    <cellStyle name="Заголовок 1 7_46EE.2011(v1.0)" xfId="1702"/>
    <cellStyle name="Заголовок 1 8" xfId="809"/>
    <cellStyle name="Заголовок 1 8 2" xfId="810"/>
    <cellStyle name="Заголовок 1 8_46EE.2011(v1.0)" xfId="1703"/>
    <cellStyle name="Заголовок 1 9" xfId="811"/>
    <cellStyle name="Заголовок 1 9 2" xfId="812"/>
    <cellStyle name="Заголовок 1 9_46EE.2011(v1.0)" xfId="1704"/>
    <cellStyle name="Заголовок 2" xfId="58" builtinId="17" hidden="1"/>
    <cellStyle name="Заголовок 2 10" xfId="2128"/>
    <cellStyle name="Заголовок 2 11" xfId="3691"/>
    <cellStyle name="Заголовок 2 12" xfId="3692"/>
    <cellStyle name="Заголовок 2 13" xfId="3693"/>
    <cellStyle name="Заголовок 2 14" xfId="3694"/>
    <cellStyle name="Заголовок 2 15" xfId="3695"/>
    <cellStyle name="Заголовок 2 2" xfId="813"/>
    <cellStyle name="Заголовок 2 2 10" xfId="3696"/>
    <cellStyle name="Заголовок 2 2 11" xfId="3697"/>
    <cellStyle name="Заголовок 2 2 12" xfId="3698"/>
    <cellStyle name="Заголовок 2 2 13" xfId="3699"/>
    <cellStyle name="Заголовок 2 2 2" xfId="814"/>
    <cellStyle name="Заголовок 2 2 3" xfId="3700"/>
    <cellStyle name="Заголовок 2 2 4" xfId="3701"/>
    <cellStyle name="Заголовок 2 2 5" xfId="3702"/>
    <cellStyle name="Заголовок 2 2 6" xfId="3703"/>
    <cellStyle name="Заголовок 2 2 7" xfId="3704"/>
    <cellStyle name="Заголовок 2 2 8" xfId="3705"/>
    <cellStyle name="Заголовок 2 2 9" xfId="3706"/>
    <cellStyle name="Заголовок 2 2_46EE.2011(v1.0)" xfId="1705"/>
    <cellStyle name="Заголовок 2 3" xfId="815"/>
    <cellStyle name="Заголовок 2 3 2" xfId="816"/>
    <cellStyle name="Заголовок 2 3_46EE.2011(v1.0)" xfId="1706"/>
    <cellStyle name="Заголовок 2 4" xfId="817"/>
    <cellStyle name="Заголовок 2 4 2" xfId="818"/>
    <cellStyle name="Заголовок 2 4_46EE.2011(v1.0)" xfId="1707"/>
    <cellStyle name="Заголовок 2 5" xfId="819"/>
    <cellStyle name="Заголовок 2 5 2" xfId="820"/>
    <cellStyle name="Заголовок 2 5_46EE.2011(v1.0)" xfId="1708"/>
    <cellStyle name="Заголовок 2 6" xfId="821"/>
    <cellStyle name="Заголовок 2 6 2" xfId="822"/>
    <cellStyle name="Заголовок 2 6_46EE.2011(v1.0)" xfId="1709"/>
    <cellStyle name="Заголовок 2 7" xfId="823"/>
    <cellStyle name="Заголовок 2 7 2" xfId="824"/>
    <cellStyle name="Заголовок 2 7_46EE.2011(v1.0)" xfId="1710"/>
    <cellStyle name="Заголовок 2 8" xfId="825"/>
    <cellStyle name="Заголовок 2 8 2" xfId="826"/>
    <cellStyle name="Заголовок 2 8_46EE.2011(v1.0)" xfId="1711"/>
    <cellStyle name="Заголовок 2 9" xfId="827"/>
    <cellStyle name="Заголовок 2 9 2" xfId="828"/>
    <cellStyle name="Заголовок 2 9_46EE.2011(v1.0)" xfId="1712"/>
    <cellStyle name="Заголовок 3" xfId="59" builtinId="18" hidden="1"/>
    <cellStyle name="Заголовок 3 10" xfId="2129"/>
    <cellStyle name="Заголовок 3 11" xfId="3707"/>
    <cellStyle name="Заголовок 3 12" xfId="3708"/>
    <cellStyle name="Заголовок 3 13" xfId="3709"/>
    <cellStyle name="Заголовок 3 14" xfId="3710"/>
    <cellStyle name="Заголовок 3 15" xfId="3711"/>
    <cellStyle name="Заголовок 3 2" xfId="829"/>
    <cellStyle name="Заголовок 3 2 10" xfId="3712"/>
    <cellStyle name="Заголовок 3 2 11" xfId="3713"/>
    <cellStyle name="Заголовок 3 2 12" xfId="3714"/>
    <cellStyle name="Заголовок 3 2 13" xfId="3715"/>
    <cellStyle name="Заголовок 3 2 2" xfId="830"/>
    <cellStyle name="Заголовок 3 2 3" xfId="3716"/>
    <cellStyle name="Заголовок 3 2 4" xfId="3717"/>
    <cellStyle name="Заголовок 3 2 5" xfId="3718"/>
    <cellStyle name="Заголовок 3 2 6" xfId="3719"/>
    <cellStyle name="Заголовок 3 2 7" xfId="3720"/>
    <cellStyle name="Заголовок 3 2 8" xfId="3721"/>
    <cellStyle name="Заголовок 3 2 9" xfId="3722"/>
    <cellStyle name="Заголовок 3 2_46EE.2011(v1.0)" xfId="1713"/>
    <cellStyle name="Заголовок 3 3" xfId="831"/>
    <cellStyle name="Заголовок 3 3 2" xfId="832"/>
    <cellStyle name="Заголовок 3 3_46EE.2011(v1.0)" xfId="1714"/>
    <cellStyle name="Заголовок 3 4" xfId="833"/>
    <cellStyle name="Заголовок 3 4 2" xfId="834"/>
    <cellStyle name="Заголовок 3 4_46EE.2011(v1.0)" xfId="1715"/>
    <cellStyle name="Заголовок 3 5" xfId="835"/>
    <cellStyle name="Заголовок 3 5 2" xfId="836"/>
    <cellStyle name="Заголовок 3 5_46EE.2011(v1.0)" xfId="1716"/>
    <cellStyle name="Заголовок 3 6" xfId="837"/>
    <cellStyle name="Заголовок 3 6 2" xfId="838"/>
    <cellStyle name="Заголовок 3 6_46EE.2011(v1.0)" xfId="1717"/>
    <cellStyle name="Заголовок 3 7" xfId="839"/>
    <cellStyle name="Заголовок 3 7 2" xfId="840"/>
    <cellStyle name="Заголовок 3 7_46EE.2011(v1.0)" xfId="1718"/>
    <cellStyle name="Заголовок 3 8" xfId="841"/>
    <cellStyle name="Заголовок 3 8 2" xfId="842"/>
    <cellStyle name="Заголовок 3 8_46EE.2011(v1.0)" xfId="1719"/>
    <cellStyle name="Заголовок 3 9" xfId="843"/>
    <cellStyle name="Заголовок 3 9 2" xfId="844"/>
    <cellStyle name="Заголовок 3 9_46EE.2011(v1.0)" xfId="1720"/>
    <cellStyle name="Заголовок 4" xfId="60" builtinId="19" hidden="1"/>
    <cellStyle name="Заголовок 4 10" xfId="2130"/>
    <cellStyle name="Заголовок 4 11" xfId="3723"/>
    <cellStyle name="Заголовок 4 12" xfId="3724"/>
    <cellStyle name="Заголовок 4 13" xfId="3725"/>
    <cellStyle name="Заголовок 4 14" xfId="3726"/>
    <cellStyle name="Заголовок 4 15" xfId="3727"/>
    <cellStyle name="Заголовок 4 2" xfId="845"/>
    <cellStyle name="Заголовок 4 2 10" xfId="3728"/>
    <cellStyle name="Заголовок 4 2 11" xfId="3729"/>
    <cellStyle name="Заголовок 4 2 12" xfId="3730"/>
    <cellStyle name="Заголовок 4 2 13" xfId="3731"/>
    <cellStyle name="Заголовок 4 2 2" xfId="846"/>
    <cellStyle name="Заголовок 4 2 3" xfId="3732"/>
    <cellStyle name="Заголовок 4 2 4" xfId="3733"/>
    <cellStyle name="Заголовок 4 2 5" xfId="3734"/>
    <cellStyle name="Заголовок 4 2 6" xfId="3735"/>
    <cellStyle name="Заголовок 4 2 7" xfId="3736"/>
    <cellStyle name="Заголовок 4 2 8" xfId="3737"/>
    <cellStyle name="Заголовок 4 2 9" xfId="3738"/>
    <cellStyle name="Заголовок 4 3" xfId="847"/>
    <cellStyle name="Заголовок 4 3 2" xfId="848"/>
    <cellStyle name="Заголовок 4 4" xfId="849"/>
    <cellStyle name="Заголовок 4 4 2" xfId="850"/>
    <cellStyle name="Заголовок 4 5" xfId="851"/>
    <cellStyle name="Заголовок 4 5 2" xfId="852"/>
    <cellStyle name="Заголовок 4 6" xfId="853"/>
    <cellStyle name="Заголовок 4 6 2" xfId="854"/>
    <cellStyle name="Заголовок 4 7" xfId="855"/>
    <cellStyle name="Заголовок 4 7 2" xfId="856"/>
    <cellStyle name="Заголовок 4 8" xfId="857"/>
    <cellStyle name="Заголовок 4 8 2" xfId="858"/>
    <cellStyle name="Заголовок 4 9" xfId="859"/>
    <cellStyle name="Заголовок 4 9 2" xfId="860"/>
    <cellStyle name="Заголовок 5" xfId="2958"/>
    <cellStyle name="Заголовок 6" xfId="2959"/>
    <cellStyle name="Заголовок1" xfId="861"/>
    <cellStyle name="Заголовок1 2" xfId="4616"/>
    <cellStyle name="ЗАГОЛОВОК2" xfId="862"/>
    <cellStyle name="ЗаголовокСтолбца" xfId="33"/>
    <cellStyle name="ЗаголовокСтолбца 2" xfId="2960"/>
    <cellStyle name="ЗаголовокСтолбца 3" xfId="2961"/>
    <cellStyle name="ЗаголовокСтолбца 4" xfId="3222"/>
    <cellStyle name="Заметка" xfId="863"/>
    <cellStyle name="Защитный" xfId="864"/>
    <cellStyle name="Значение" xfId="34"/>
    <cellStyle name="Зоголовок" xfId="865"/>
    <cellStyle name="Итог" xfId="71" builtinId="25" hidden="1"/>
    <cellStyle name="Итог 10" xfId="2131"/>
    <cellStyle name="Итог 11" xfId="3739"/>
    <cellStyle name="Итог 12" xfId="3740"/>
    <cellStyle name="Итог 13" xfId="3741"/>
    <cellStyle name="Итог 14" xfId="3742"/>
    <cellStyle name="Итог 15" xfId="3743"/>
    <cellStyle name="Итог 2" xfId="866"/>
    <cellStyle name="Итог 2 10" xfId="3744"/>
    <cellStyle name="Итог 2 11" xfId="3745"/>
    <cellStyle name="Итог 2 12" xfId="3746"/>
    <cellStyle name="Итог 2 13" xfId="3747"/>
    <cellStyle name="Итог 2 2" xfId="867"/>
    <cellStyle name="Итог 2 3" xfId="3748"/>
    <cellStyle name="Итог 2 4" xfId="3749"/>
    <cellStyle name="Итог 2 5" xfId="3750"/>
    <cellStyle name="Итог 2 6" xfId="3751"/>
    <cellStyle name="Итог 2 7" xfId="3752"/>
    <cellStyle name="Итог 2 8" xfId="3753"/>
    <cellStyle name="Итог 2 9" xfId="3754"/>
    <cellStyle name="Итог 2_46EE.2011(v1.0)" xfId="1721"/>
    <cellStyle name="Итог 3" xfId="868"/>
    <cellStyle name="Итог 3 2" xfId="869"/>
    <cellStyle name="Итог 3_46EE.2011(v1.0)" xfId="1722"/>
    <cellStyle name="Итог 4" xfId="870"/>
    <cellStyle name="Итог 4 2" xfId="871"/>
    <cellStyle name="Итог 4_46EE.2011(v1.0)" xfId="1723"/>
    <cellStyle name="Итог 5" xfId="872"/>
    <cellStyle name="Итог 5 2" xfId="873"/>
    <cellStyle name="Итог 5_46EE.2011(v1.0)" xfId="1724"/>
    <cellStyle name="Итог 6" xfId="874"/>
    <cellStyle name="Итог 6 2" xfId="875"/>
    <cellStyle name="Итог 6_46EE.2011(v1.0)" xfId="1725"/>
    <cellStyle name="Итог 7" xfId="876"/>
    <cellStyle name="Итог 7 2" xfId="877"/>
    <cellStyle name="Итог 7_46EE.2011(v1.0)" xfId="1726"/>
    <cellStyle name="Итог 8" xfId="878"/>
    <cellStyle name="Итог 8 2" xfId="879"/>
    <cellStyle name="Итог 8_46EE.2011(v1.0)" xfId="1727"/>
    <cellStyle name="Итог 9" xfId="880"/>
    <cellStyle name="Итог 9 2" xfId="881"/>
    <cellStyle name="Итог 9_46EE.2011(v1.0)" xfId="1728"/>
    <cellStyle name="Итого" xfId="882"/>
    <cellStyle name="Итого 2" xfId="2962"/>
    <cellStyle name="ИТОГОВЫЙ" xfId="883"/>
    <cellStyle name="ИТОГОВЫЙ 2" xfId="884"/>
    <cellStyle name="ИТОГОВЫЙ 3" xfId="885"/>
    <cellStyle name="ИТОГОВЫЙ 4" xfId="886"/>
    <cellStyle name="ИТОГОВЫЙ 5" xfId="887"/>
    <cellStyle name="ИТОГОВЫЙ 6" xfId="888"/>
    <cellStyle name="ИТОГОВЫЙ 7" xfId="889"/>
    <cellStyle name="ИТОГОВЫЙ 8" xfId="890"/>
    <cellStyle name="ИТОГОВЫЙ 9" xfId="1729"/>
    <cellStyle name="ИТОГОВЫЙ_1" xfId="891"/>
    <cellStyle name="Контрольная ячейка" xfId="67" builtinId="23" hidden="1"/>
    <cellStyle name="Контрольная ячейка 10" xfId="2132"/>
    <cellStyle name="Контрольная ячейка 11" xfId="3755"/>
    <cellStyle name="Контрольная ячейка 12" xfId="3756"/>
    <cellStyle name="Контрольная ячейка 13" xfId="3757"/>
    <cellStyle name="Контрольная ячейка 14" xfId="3758"/>
    <cellStyle name="Контрольная ячейка 15" xfId="3759"/>
    <cellStyle name="Контрольная ячейка 2" xfId="892"/>
    <cellStyle name="Контрольная ячейка 2 10" xfId="3760"/>
    <cellStyle name="Контрольная ячейка 2 11" xfId="3761"/>
    <cellStyle name="Контрольная ячейка 2 12" xfId="3762"/>
    <cellStyle name="Контрольная ячейка 2 13" xfId="3763"/>
    <cellStyle name="Контрольная ячейка 2 2" xfId="893"/>
    <cellStyle name="Контрольная ячейка 2 3" xfId="3764"/>
    <cellStyle name="Контрольная ячейка 2 4" xfId="3765"/>
    <cellStyle name="Контрольная ячейка 2 5" xfId="3766"/>
    <cellStyle name="Контрольная ячейка 2 6" xfId="3767"/>
    <cellStyle name="Контрольная ячейка 2 7" xfId="3768"/>
    <cellStyle name="Контрольная ячейка 2 8" xfId="3769"/>
    <cellStyle name="Контрольная ячейка 2 9" xfId="3770"/>
    <cellStyle name="Контрольная ячейка 2_46EE.2011(v1.0)" xfId="1730"/>
    <cellStyle name="Контрольная ячейка 3" xfId="894"/>
    <cellStyle name="Контрольная ячейка 3 2" xfId="895"/>
    <cellStyle name="Контрольная ячейка 3_46EE.2011(v1.0)" xfId="1731"/>
    <cellStyle name="Контрольная ячейка 4" xfId="896"/>
    <cellStyle name="Контрольная ячейка 4 2" xfId="897"/>
    <cellStyle name="Контрольная ячейка 4_46EE.2011(v1.0)" xfId="1732"/>
    <cellStyle name="Контрольная ячейка 5" xfId="898"/>
    <cellStyle name="Контрольная ячейка 5 2" xfId="899"/>
    <cellStyle name="Контрольная ячейка 5_46EE.2011(v1.0)" xfId="1733"/>
    <cellStyle name="Контрольная ячейка 6" xfId="900"/>
    <cellStyle name="Контрольная ячейка 6 2" xfId="901"/>
    <cellStyle name="Контрольная ячейка 6_46EE.2011(v1.0)" xfId="1734"/>
    <cellStyle name="Контрольная ячейка 7" xfId="902"/>
    <cellStyle name="Контрольная ячейка 7 2" xfId="903"/>
    <cellStyle name="Контрольная ячейка 7_46EE.2011(v1.0)" xfId="1735"/>
    <cellStyle name="Контрольная ячейка 8" xfId="904"/>
    <cellStyle name="Контрольная ячейка 8 2" xfId="905"/>
    <cellStyle name="Контрольная ячейка 8_46EE.2011(v1.0)" xfId="1736"/>
    <cellStyle name="Контрольная ячейка 9" xfId="906"/>
    <cellStyle name="Контрольная ячейка 9 2" xfId="907"/>
    <cellStyle name="Контрольная ячейка 9_46EE.2011(v1.0)" xfId="1737"/>
    <cellStyle name="Миша (бланки отчетности)" xfId="1738"/>
    <cellStyle name="Миша (бланки отчетности) 2" xfId="2963"/>
    <cellStyle name="мой" xfId="2964"/>
    <cellStyle name="Мой заголовок" xfId="951"/>
    <cellStyle name="Мой заголовок 2" xfId="2965"/>
    <cellStyle name="Мой заголовок листа" xfId="952"/>
    <cellStyle name="Мой заголовок листа 2" xfId="2966"/>
    <cellStyle name="Мой заголовок листа 3" xfId="2967"/>
    <cellStyle name="Мой заголовок_Новая инструкция1_фст" xfId="2968"/>
    <cellStyle name="Мои наименования показателей" xfId="908"/>
    <cellStyle name="Мои наименования показателей 10" xfId="2969"/>
    <cellStyle name="Мои наименования показателей 11" xfId="2970"/>
    <cellStyle name="Мои наименования показателей 12" xfId="2971"/>
    <cellStyle name="Мои наименования показателей 2" xfId="909"/>
    <cellStyle name="Мои наименования показателей 2 2" xfId="910"/>
    <cellStyle name="Мои наименования показателей 2 3" xfId="911"/>
    <cellStyle name="Мои наименования показателей 2 4" xfId="912"/>
    <cellStyle name="Мои наименования показателей 2 5" xfId="913"/>
    <cellStyle name="Мои наименования показателей 2 6" xfId="914"/>
    <cellStyle name="Мои наименования показателей 2 7" xfId="915"/>
    <cellStyle name="Мои наименования показателей 2 8" xfId="916"/>
    <cellStyle name="Мои наименования показателей 2 9" xfId="1739"/>
    <cellStyle name="Мои наименования показателей 2_1" xfId="917"/>
    <cellStyle name="Мои наименования показателей 3" xfId="918"/>
    <cellStyle name="Мои наименования показателей 3 2" xfId="919"/>
    <cellStyle name="Мои наименования показателей 3 3" xfId="920"/>
    <cellStyle name="Мои наименования показателей 3 4" xfId="921"/>
    <cellStyle name="Мои наименования показателей 3 5" xfId="922"/>
    <cellStyle name="Мои наименования показателей 3 6" xfId="923"/>
    <cellStyle name="Мои наименования показателей 3 7" xfId="924"/>
    <cellStyle name="Мои наименования показателей 3 8" xfId="925"/>
    <cellStyle name="Мои наименования показателей 3 9" xfId="1740"/>
    <cellStyle name="Мои наименования показателей 3_1" xfId="926"/>
    <cellStyle name="Мои наименования показателей 4" xfId="927"/>
    <cellStyle name="Мои наименования показателей 4 2" xfId="928"/>
    <cellStyle name="Мои наименования показателей 4 3" xfId="929"/>
    <cellStyle name="Мои наименования показателей 4 4" xfId="930"/>
    <cellStyle name="Мои наименования показателей 4 5" xfId="931"/>
    <cellStyle name="Мои наименования показателей 4 6" xfId="932"/>
    <cellStyle name="Мои наименования показателей 4 7" xfId="933"/>
    <cellStyle name="Мои наименования показателей 4 8" xfId="934"/>
    <cellStyle name="Мои наименования показателей 4 9" xfId="1741"/>
    <cellStyle name="Мои наименования показателей 4_1" xfId="935"/>
    <cellStyle name="Мои наименования показателей 5" xfId="936"/>
    <cellStyle name="Мои наименования показателей 5 2" xfId="937"/>
    <cellStyle name="Мои наименования показателей 5 3" xfId="938"/>
    <cellStyle name="Мои наименования показателей 5 4" xfId="939"/>
    <cellStyle name="Мои наименования показателей 5 5" xfId="940"/>
    <cellStyle name="Мои наименования показателей 5 6" xfId="941"/>
    <cellStyle name="Мои наименования показателей 5 7" xfId="942"/>
    <cellStyle name="Мои наименования показателей 5 8" xfId="943"/>
    <cellStyle name="Мои наименования показателей 5 9" xfId="1742"/>
    <cellStyle name="Мои наименования показателей 5_1" xfId="944"/>
    <cellStyle name="Мои наименования показателей 6" xfId="945"/>
    <cellStyle name="Мои наименования показателей 6 2" xfId="946"/>
    <cellStyle name="Мои наименования показателей 6 3" xfId="1743"/>
    <cellStyle name="Мои наименования показателей 6 4" xfId="2972"/>
    <cellStyle name="Мои наименования показателей 6_46EE.2011(v1.0)" xfId="1744"/>
    <cellStyle name="Мои наименования показателей 7" xfId="947"/>
    <cellStyle name="Мои наименования показателей 7 2" xfId="948"/>
    <cellStyle name="Мои наименования показателей 7 3" xfId="1745"/>
    <cellStyle name="Мои наименования показателей 7 4" xfId="2973"/>
    <cellStyle name="Мои наименования показателей 7_46EE.2011(v1.0)" xfId="1746"/>
    <cellStyle name="Мои наименования показателей 8" xfId="949"/>
    <cellStyle name="Мои наименования показателей 8 2" xfId="950"/>
    <cellStyle name="Мои наименования показателей 8 3" xfId="1747"/>
    <cellStyle name="Мои наименования показателей 8 4" xfId="2974"/>
    <cellStyle name="Мои наименования показателей 8_46EE.2011(v1.0)" xfId="1748"/>
    <cellStyle name="Мои наименования показателей 9" xfId="2975"/>
    <cellStyle name="Мои наименования показателей_46EE.2011" xfId="2976"/>
    <cellStyle name="МУ заголовок" xfId="2977"/>
    <cellStyle name="назв фил" xfId="953"/>
    <cellStyle name="Название" xfId="56" builtinId="15" hidden="1"/>
    <cellStyle name="Название 10" xfId="2133"/>
    <cellStyle name="Название 11" xfId="3771"/>
    <cellStyle name="Название 12" xfId="3772"/>
    <cellStyle name="Название 13" xfId="3773"/>
    <cellStyle name="Название 14" xfId="3774"/>
    <cellStyle name="Название 15" xfId="3775"/>
    <cellStyle name="Название 2" xfId="954"/>
    <cellStyle name="Название 2 10" xfId="3776"/>
    <cellStyle name="Название 2 11" xfId="3777"/>
    <cellStyle name="Название 2 12" xfId="3778"/>
    <cellStyle name="Название 2 13" xfId="3779"/>
    <cellStyle name="Название 2 2" xfId="955"/>
    <cellStyle name="Название 2 3" xfId="3780"/>
    <cellStyle name="Название 2 4" xfId="3781"/>
    <cellStyle name="Название 2 5" xfId="3782"/>
    <cellStyle name="Название 2 6" xfId="3783"/>
    <cellStyle name="Название 2 7" xfId="3784"/>
    <cellStyle name="Название 2 8" xfId="3785"/>
    <cellStyle name="Название 2 9" xfId="3786"/>
    <cellStyle name="Название 3" xfId="956"/>
    <cellStyle name="Название 3 2" xfId="957"/>
    <cellStyle name="Название 4" xfId="958"/>
    <cellStyle name="Название 4 2" xfId="959"/>
    <cellStyle name="Название 5" xfId="960"/>
    <cellStyle name="Название 5 2" xfId="961"/>
    <cellStyle name="Название 6" xfId="962"/>
    <cellStyle name="Название 6 2" xfId="963"/>
    <cellStyle name="Название 7" xfId="964"/>
    <cellStyle name="Название 7 2" xfId="965"/>
    <cellStyle name="Название 8" xfId="966"/>
    <cellStyle name="Название 8 2" xfId="967"/>
    <cellStyle name="Название 9" xfId="968"/>
    <cellStyle name="Название 9 2" xfId="969"/>
    <cellStyle name="Название раздела" xfId="2978"/>
    <cellStyle name="Невидимый" xfId="1749"/>
    <cellStyle name="Нейтральный" xfId="63" builtinId="28" hidden="1"/>
    <cellStyle name="Нейтральный 10" xfId="2134"/>
    <cellStyle name="Нейтральный 11" xfId="3787"/>
    <cellStyle name="Нейтральный 12" xfId="3788"/>
    <cellStyle name="Нейтральный 13" xfId="3789"/>
    <cellStyle name="Нейтральный 14" xfId="3790"/>
    <cellStyle name="Нейтральный 15" xfId="3791"/>
    <cellStyle name="Нейтральный 2" xfId="970"/>
    <cellStyle name="Нейтральный 2 10" xfId="3792"/>
    <cellStyle name="Нейтральный 2 11" xfId="3793"/>
    <cellStyle name="Нейтральный 2 12" xfId="3794"/>
    <cellStyle name="Нейтральный 2 13" xfId="3795"/>
    <cellStyle name="Нейтральный 2 2" xfId="971"/>
    <cellStyle name="Нейтральный 2 3" xfId="3796"/>
    <cellStyle name="Нейтральный 2 4" xfId="3797"/>
    <cellStyle name="Нейтральный 2 5" xfId="3798"/>
    <cellStyle name="Нейтральный 2 6" xfId="3799"/>
    <cellStyle name="Нейтральный 2 7" xfId="3800"/>
    <cellStyle name="Нейтральный 2 8" xfId="3801"/>
    <cellStyle name="Нейтральный 2 9" xfId="3802"/>
    <cellStyle name="Нейтральный 3" xfId="972"/>
    <cellStyle name="Нейтральный 3 2" xfId="973"/>
    <cellStyle name="Нейтральный 4" xfId="974"/>
    <cellStyle name="Нейтральный 4 2" xfId="975"/>
    <cellStyle name="Нейтральный 5" xfId="976"/>
    <cellStyle name="Нейтральный 5 2" xfId="977"/>
    <cellStyle name="Нейтральный 6" xfId="978"/>
    <cellStyle name="Нейтральный 6 2" xfId="979"/>
    <cellStyle name="Нейтральный 7" xfId="980"/>
    <cellStyle name="Нейтральный 7 2" xfId="981"/>
    <cellStyle name="Нейтральный 8" xfId="982"/>
    <cellStyle name="Нейтральный 8 2" xfId="983"/>
    <cellStyle name="Нейтральный 9" xfId="984"/>
    <cellStyle name="Нейтральный 9 2" xfId="985"/>
    <cellStyle name="Низ1" xfId="1750"/>
    <cellStyle name="Низ2" xfId="1751"/>
    <cellStyle name="Обычный" xfId="0" builtinId="0" customBuiltin="1"/>
    <cellStyle name="Обычный 10" xfId="35"/>
    <cellStyle name="Обычный 10 2" xfId="1854"/>
    <cellStyle name="Обычный 10 2 2" xfId="2979"/>
    <cellStyle name="Обычный 10 2 2 2" xfId="3803"/>
    <cellStyle name="Обычный 10 2 2 2 2" xfId="3998"/>
    <cellStyle name="Обычный 10 2 2 2 2 2" xfId="4228"/>
    <cellStyle name="Обычный 10 2 2 2 3" xfId="4229"/>
    <cellStyle name="Обычный 10 2 2 3" xfId="3999"/>
    <cellStyle name="Обычный 10 2 2 3 2" xfId="4230"/>
    <cellStyle name="Обычный 10 2 2 4" xfId="4231"/>
    <cellStyle name="Обычный 10 2 3" xfId="3804"/>
    <cellStyle name="Обычный 10 2 3 2" xfId="4000"/>
    <cellStyle name="Обычный 10 2 3 2 2" xfId="4232"/>
    <cellStyle name="Обычный 10 2 3 3" xfId="4233"/>
    <cellStyle name="Обычный 10 2 4" xfId="4001"/>
    <cellStyle name="Обычный 10 2 4 2" xfId="4234"/>
    <cellStyle name="Обычный 10 2 5" xfId="4235"/>
    <cellStyle name="Обычный 10 3" xfId="2980"/>
    <cellStyle name="Обычный 10 3 2" xfId="3805"/>
    <cellStyle name="Обычный 10 3 2 2" xfId="4002"/>
    <cellStyle name="Обычный 10 3 2 2 2" xfId="4236"/>
    <cellStyle name="Обычный 10 3 2 3" xfId="4237"/>
    <cellStyle name="Обычный 10 3 3" xfId="4003"/>
    <cellStyle name="Обычный 10 3 3 2" xfId="4238"/>
    <cellStyle name="Обычный 10 3 4" xfId="4239"/>
    <cellStyle name="Обычный 10 4" xfId="3204"/>
    <cellStyle name="Обычный 10 4 2" xfId="4004"/>
    <cellStyle name="Обычный 10 4 2 2" xfId="4240"/>
    <cellStyle name="Обычный 10 4 3" xfId="4241"/>
    <cellStyle name="Обычный 10 5" xfId="3964"/>
    <cellStyle name="Обычный 10 5 2" xfId="4005"/>
    <cellStyle name="Обычный 10 5 2 2" xfId="4242"/>
    <cellStyle name="Обычный 10 5 3" xfId="4243"/>
    <cellStyle name="Обычный 10 6" xfId="4006"/>
    <cellStyle name="Обычный 10 7" xfId="4244"/>
    <cellStyle name="Обычный 10 8" xfId="4245"/>
    <cellStyle name="Обычный 11" xfId="986"/>
    <cellStyle name="Обычный 11 2" xfId="1752"/>
    <cellStyle name="Обычный 11 3" xfId="1847"/>
    <cellStyle name="Обычный 11 3 2" xfId="2981"/>
    <cellStyle name="Обычный 11 3 2 2" xfId="2982"/>
    <cellStyle name="Обычный 11 3 6" xfId="3223"/>
    <cellStyle name="Обычный 11 4" xfId="2983"/>
    <cellStyle name="Обычный 11 5" xfId="4194"/>
    <cellStyle name="Обычный 11_46EE.2011(v1.2)" xfId="2984"/>
    <cellStyle name="Обычный 12" xfId="1184"/>
    <cellStyle name="Обычный 12 2" xfId="36"/>
    <cellStyle name="Обычный 12 2 2" xfId="3965"/>
    <cellStyle name="Обычный 12 2 2 2" xfId="4246"/>
    <cellStyle name="Обычный 12 2 3" xfId="4007"/>
    <cellStyle name="Обычный 12 2 4" xfId="4247"/>
    <cellStyle name="Обычный 12 2 4 2" xfId="4248"/>
    <cellStyle name="Обычный 12 2 4 2 2" xfId="4249"/>
    <cellStyle name="Обычный 12 2 4 2 2 2" xfId="4250"/>
    <cellStyle name="Обычный 12 2 4 2 2 3" xfId="4251"/>
    <cellStyle name="Обычный 12 2 4 2 2 4" xfId="4617"/>
    <cellStyle name="Обычный 12 2 4 2 2 4 2" xfId="4618"/>
    <cellStyle name="Обычный 12 2 5" xfId="4651"/>
    <cellStyle name="Обычный 12 2 6" xfId="1860"/>
    <cellStyle name="Обычный 12 3" xfId="2985"/>
    <cellStyle name="Обычный 12 4" xfId="2986"/>
    <cellStyle name="Обычный 12 4 2" xfId="4672"/>
    <cellStyle name="Обычный 12_PROG.ESN.EF.2.52_3" xfId="4195"/>
    <cellStyle name="Обычный 13" xfId="1185"/>
    <cellStyle name="Обычный 13 2" xfId="2987"/>
    <cellStyle name="Обычный 13 2 2" xfId="3806"/>
    <cellStyle name="Обычный 13 2 2 2" xfId="3807"/>
    <cellStyle name="Обычный 13 2 2 2 2" xfId="4008"/>
    <cellStyle name="Обычный 13 2 2 2 2 2" xfId="4252"/>
    <cellStyle name="Обычный 13 2 2 2 3" xfId="4253"/>
    <cellStyle name="Обычный 13 2 2 3" xfId="4009"/>
    <cellStyle name="Обычный 13 2 2 3 2" xfId="4254"/>
    <cellStyle name="Обычный 13 2 2 4" xfId="4255"/>
    <cellStyle name="Обычный 13 2 3" xfId="3808"/>
    <cellStyle name="Обычный 13 2 3 2" xfId="4010"/>
    <cellStyle name="Обычный 13 2 3 2 2" xfId="4256"/>
    <cellStyle name="Обычный 13 2 3 3" xfId="4257"/>
    <cellStyle name="Обычный 13 2 4" xfId="4011"/>
    <cellStyle name="Обычный 13 2 4 2" xfId="4258"/>
    <cellStyle name="Обычный 13 2 5" xfId="4259"/>
    <cellStyle name="Обычный 13 2 6" xfId="4670"/>
    <cellStyle name="Обычный 13 3" xfId="2988"/>
    <cellStyle name="Обычный 13 3 2" xfId="2162"/>
    <cellStyle name="Обычный 13 3 2 2" xfId="3966"/>
    <cellStyle name="Обычный 13 3 2 2 2" xfId="4012"/>
    <cellStyle name="Обычный 13 3 2 2 2 2" xfId="4260"/>
    <cellStyle name="Обычный 13 3 2 2 3" xfId="4261"/>
    <cellStyle name="Обычный 13 3 2 3" xfId="4013"/>
    <cellStyle name="Обычный 13 3 2 3 2" xfId="4262"/>
    <cellStyle name="Обычный 13 3 2 4" xfId="4263"/>
    <cellStyle name="Обычный 13 3 3" xfId="3967"/>
    <cellStyle name="Обычный 13 3 3 2" xfId="4014"/>
    <cellStyle name="Обычный 13 3 3 2 2" xfId="4264"/>
    <cellStyle name="Обычный 13 3 3 3" xfId="4265"/>
    <cellStyle name="Обычный 13 3 4" xfId="4015"/>
    <cellStyle name="Обычный 13 3 4 2" xfId="4266"/>
    <cellStyle name="Обычный 13 3 5" xfId="4267"/>
    <cellStyle name="Обычный 13 4" xfId="2989"/>
    <cellStyle name="Обычный 13 4 2" xfId="4016"/>
    <cellStyle name="Обычный 13 4 2 2" xfId="4268"/>
    <cellStyle name="Обычный 13 4 3" xfId="4269"/>
    <cellStyle name="Обычный 13 5" xfId="3202"/>
    <cellStyle name="Обычный 13 5 2" xfId="4567"/>
    <cellStyle name="Обычный 13 6" xfId="3809"/>
    <cellStyle name="Обычный 13 6 2" xfId="4573"/>
    <cellStyle name="Обычный 13 7" xfId="4619"/>
    <cellStyle name="Обычный 14" xfId="37"/>
    <cellStyle name="Обычный 14 2" xfId="2154"/>
    <cellStyle name="Обычный 14 2 2" xfId="3810"/>
    <cellStyle name="Обычный 14 2 2 2" xfId="4017"/>
    <cellStyle name="Обычный 14 2 2 2 2" xfId="4270"/>
    <cellStyle name="Обычный 14 2 2 3" xfId="4271"/>
    <cellStyle name="Обычный 14 2 3" xfId="4018"/>
    <cellStyle name="Обычный 14 2 3 2" xfId="4272"/>
    <cellStyle name="Обычный 14 2 4" xfId="4273"/>
    <cellStyle name="Обычный 14 3" xfId="2990"/>
    <cellStyle name="Обычный 14 3 2" xfId="4019"/>
    <cellStyle name="Обычный 14 3 2 2" xfId="4274"/>
    <cellStyle name="Обычный 14 3 3" xfId="4275"/>
    <cellStyle name="Обычный 14 4" xfId="4020"/>
    <cellStyle name="Обычный 14 4 2" xfId="4276"/>
    <cellStyle name="Обычный 14 5" xfId="4277"/>
    <cellStyle name="Обычный 14 6" xfId="101"/>
    <cellStyle name="Обычный 14 6 2" xfId="4500"/>
    <cellStyle name="Обычный 14 7" xfId="1823"/>
    <cellStyle name="Обычный 15" xfId="38"/>
    <cellStyle name="Обычный 15 2" xfId="2991"/>
    <cellStyle name="Обычный 15 2 2" xfId="4021"/>
    <cellStyle name="Обычный 15 2 2 2" xfId="4278"/>
    <cellStyle name="Обычный 15 2 3" xfId="4279"/>
    <cellStyle name="Обычный 15 3" xfId="4022"/>
    <cellStyle name="Обычный 15 3 2" xfId="4023"/>
    <cellStyle name="Обычный 15 3 2 2" xfId="4280"/>
    <cellStyle name="Обычный 15 3 3" xfId="4281"/>
    <cellStyle name="Обычный 15 3 3 2" xfId="4620"/>
    <cellStyle name="Обычный 15 4" xfId="4024"/>
    <cellStyle name="Обычный 15 4 2" xfId="4282"/>
    <cellStyle name="Обычный 15 5" xfId="4283"/>
    <cellStyle name="Обычный 15 6" xfId="2157"/>
    <cellStyle name="Обычный 16" xfId="2992"/>
    <cellStyle name="Обычный 16 2" xfId="3811"/>
    <cellStyle name="Обычный 16 2 2" xfId="4025"/>
    <cellStyle name="Обычный 16 2 2 2" xfId="4284"/>
    <cellStyle name="Обычный 16 2 3" xfId="4285"/>
    <cellStyle name="Обычный 16 3" xfId="4026"/>
    <cellStyle name="Обычный 16 3 2" xfId="4286"/>
    <cellStyle name="Обычный 16 4" xfId="4287"/>
    <cellStyle name="Обычный 17" xfId="2993"/>
    <cellStyle name="Обычный 17 2" xfId="2994"/>
    <cellStyle name="Обычный 17 2 2" xfId="4027"/>
    <cellStyle name="Обычный 17 2 2 2" xfId="4288"/>
    <cellStyle name="Обычный 17 2 3" xfId="4289"/>
    <cellStyle name="Обычный 17 3" xfId="3968"/>
    <cellStyle name="Обычный 17 3 2" xfId="4028"/>
    <cellStyle name="Обычный 17 3 2 2" xfId="4290"/>
    <cellStyle name="Обычный 17 3 3" xfId="4291"/>
    <cellStyle name="Обычный 17 4" xfId="4029"/>
    <cellStyle name="Обычный 17 4 2" xfId="4292"/>
    <cellStyle name="Обычный 17 5" xfId="4293"/>
    <cellStyle name="Обычный 18" xfId="2135"/>
    <cellStyle name="Обычный 18 2" xfId="2995"/>
    <cellStyle name="Обычный 18 2 2" xfId="4030"/>
    <cellStyle name="Обычный 18 2 2 2" xfId="4294"/>
    <cellStyle name="Обычный 18 2 3" xfId="4295"/>
    <cellStyle name="Обычный 18 3" xfId="4031"/>
    <cellStyle name="Обычный 18 4" xfId="4296"/>
    <cellStyle name="Обычный 19" xfId="2996"/>
    <cellStyle name="Обычный 19 2" xfId="2997"/>
    <cellStyle name="Обычный 19 2 2" xfId="4032"/>
    <cellStyle name="Обычный 19 2 2 2" xfId="4297"/>
    <cellStyle name="Обычный 19 2 3" xfId="4298"/>
    <cellStyle name="Обычный 19 3" xfId="4033"/>
    <cellStyle name="Обычный 19 4" xfId="4299"/>
    <cellStyle name="Обычный 2" xfId="39"/>
    <cellStyle name="Обычный 2 10" xfId="2998"/>
    <cellStyle name="Обычный 2 10 2" xfId="2999"/>
    <cellStyle name="Обычный 2 10 3" xfId="4524"/>
    <cellStyle name="Обычный 2 10 4" xfId="4652"/>
    <cellStyle name="Обычный 2 11" xfId="3000"/>
    <cellStyle name="Обычный 2 11 2" xfId="3001"/>
    <cellStyle name="Обычный 2 11 3" xfId="4525"/>
    <cellStyle name="Обычный 2 12" xfId="3002"/>
    <cellStyle name="Обычный 2 12 2" xfId="3003"/>
    <cellStyle name="Обычный 2 12 3" xfId="4526"/>
    <cellStyle name="Обычный 2 13" xfId="2136"/>
    <cellStyle name="Обычный 2 13 2" xfId="3969"/>
    <cellStyle name="Обычный 2 13 2 2" xfId="4034"/>
    <cellStyle name="Обычный 2 13 2 2 2" xfId="4300"/>
    <cellStyle name="Обычный 2 13 2 3" xfId="4301"/>
    <cellStyle name="Обычный 2 13 3" xfId="4035"/>
    <cellStyle name="Обычный 2 13 3 2" xfId="4302"/>
    <cellStyle name="Обычный 2 13 4" xfId="4527"/>
    <cellStyle name="Обычный 2 14" xfId="3004"/>
    <cellStyle name="Обычный 2 14 2" xfId="4565"/>
    <cellStyle name="Обычный 2 15" xfId="3005"/>
    <cellStyle name="Обычный 2 15 2" xfId="3221"/>
    <cellStyle name="Обычный 2 16" xfId="4621"/>
    <cellStyle name="Обычный 2 16 2" xfId="4646"/>
    <cellStyle name="Обычный 2 17" xfId="4645"/>
    <cellStyle name="Обычный 2 18" xfId="987"/>
    <cellStyle name="Обычный 2 2" xfId="40"/>
    <cellStyle name="Обычный 2 2 10" xfId="3812"/>
    <cellStyle name="Обычный 2 2 11" xfId="3813"/>
    <cellStyle name="Обычный 2 2 12" xfId="3814"/>
    <cellStyle name="Обычный 2 2 13" xfId="3815"/>
    <cellStyle name="Обычный 2 2 14" xfId="3970"/>
    <cellStyle name="Обычный 2 2 15" xfId="4647"/>
    <cellStyle name="Обычный 2 2 16" xfId="988"/>
    <cellStyle name="Обычный 2 2 2" xfId="989"/>
    <cellStyle name="Обычный 2 2 2 2" xfId="1855"/>
    <cellStyle name="Обычный 2 2 2 2 2" xfId="3006"/>
    <cellStyle name="Обычный 2 2 2 3" xfId="3007"/>
    <cellStyle name="Обычный 2 2 2 3 2" xfId="4568"/>
    <cellStyle name="Обычный 2 2 2 4" xfId="3008"/>
    <cellStyle name="Обычный 2 2 2 5" xfId="3009"/>
    <cellStyle name="Обычный 2 2 2 6" xfId="3010"/>
    <cellStyle name="Обычный 2 2 3" xfId="1753"/>
    <cellStyle name="Обычный 2 2 3 2" xfId="1861"/>
    <cellStyle name="Обычный 2 2 3 2 2" xfId="4622"/>
    <cellStyle name="Обычный 2 2 3 2 3" xfId="4653"/>
    <cellStyle name="Обычный 2 2 3 3" xfId="3011"/>
    <cellStyle name="Обычный 2 2 3 4" xfId="4623"/>
    <cellStyle name="Обычный 2 2 4" xfId="1846"/>
    <cellStyle name="Обычный 2 2 4 2" xfId="3012"/>
    <cellStyle name="Обычный 2 2 4 2 2" xfId="4560"/>
    <cellStyle name="Обычный 2 2 4 2 3" xfId="4654"/>
    <cellStyle name="Обычный 2 2 4 3" xfId="4036"/>
    <cellStyle name="Обычный 2 2 4 4" xfId="4624"/>
    <cellStyle name="Обычный 2 2 5" xfId="3013"/>
    <cellStyle name="Обычный 2 2 5 2" xfId="4528"/>
    <cellStyle name="Обычный 2 2 5 3" xfId="4655"/>
    <cellStyle name="Обычный 2 2 6" xfId="3014"/>
    <cellStyle name="Обычный 2 2 6 2" xfId="4529"/>
    <cellStyle name="Обычный 2 2 7" xfId="3015"/>
    <cellStyle name="Обычный 2 2 7 2" xfId="4530"/>
    <cellStyle name="Обычный 2 2 8" xfId="3016"/>
    <cellStyle name="Обычный 2 2 8 2" xfId="4531"/>
    <cellStyle name="Обычный 2 2 9" xfId="3816"/>
    <cellStyle name="Обычный 2 2_46EE.2011(v1.0)" xfId="1754"/>
    <cellStyle name="Обычный 2 3" xfId="990"/>
    <cellStyle name="Обычный 2 3 2" xfId="991"/>
    <cellStyle name="Обычный 2 3 2 2" xfId="3017"/>
    <cellStyle name="Обычный 2 3 3" xfId="1755"/>
    <cellStyle name="Обычный 2 3 3 2" xfId="3018"/>
    <cellStyle name="Обычный 2 3 4" xfId="1856"/>
    <cellStyle name="Обычный 2 3 4 2" xfId="4545"/>
    <cellStyle name="Обычный 2 3 5" xfId="3817"/>
    <cellStyle name="Обычный 2 3 6" xfId="4037"/>
    <cellStyle name="Обычный 2 3_46EE.2011(v1.0)" xfId="1756"/>
    <cellStyle name="Обычный 2 4" xfId="992"/>
    <cellStyle name="Обычный 2 4 2" xfId="993"/>
    <cellStyle name="Обычный 2 4 2 2" xfId="3019"/>
    <cellStyle name="Обычный 2 4 3" xfId="1757"/>
    <cellStyle name="Обычный 2 4 3 2" xfId="2156"/>
    <cellStyle name="Обычный 2 4 4" xfId="3020"/>
    <cellStyle name="Обычный 2 4 4 2" xfId="4585"/>
    <cellStyle name="Обычный 2 4 5" xfId="3021"/>
    <cellStyle name="Обычный 2 4 6" xfId="4648"/>
    <cellStyle name="Обычный 2 4_46EE.2011(v1.0)" xfId="1758"/>
    <cellStyle name="Обычный 2 5" xfId="994"/>
    <cellStyle name="Обычный 2 5 2" xfId="995"/>
    <cellStyle name="Обычный 2 5 2 2" xfId="3022"/>
    <cellStyle name="Обычный 2 5 3" xfId="1759"/>
    <cellStyle name="Обычный 2 5 3 2" xfId="3023"/>
    <cellStyle name="Обычный 2 5 4" xfId="3024"/>
    <cellStyle name="Обычный 2 5 5" xfId="4649"/>
    <cellStyle name="Обычный 2 5_46EE.2011(v1.0)" xfId="1760"/>
    <cellStyle name="Обычный 2 6" xfId="996"/>
    <cellStyle name="Обычный 2 6 2" xfId="997"/>
    <cellStyle name="Обычный 2 6 3" xfId="1761"/>
    <cellStyle name="Обычный 2 6 4" xfId="3025"/>
    <cellStyle name="Обычный 2 6 4 2" xfId="4586"/>
    <cellStyle name="Обычный 2 6_46EE.2011(v1.0)" xfId="1762"/>
    <cellStyle name="Обычный 2 7" xfId="1763"/>
    <cellStyle name="Обычный 2 7 2" xfId="3026"/>
    <cellStyle name="Обычный 2 7 2 2" xfId="4587"/>
    <cellStyle name="Обычный 2 8" xfId="1842"/>
    <cellStyle name="Обычный 2 8 2" xfId="3027"/>
    <cellStyle name="Обычный 2 8 2 2" xfId="4569"/>
    <cellStyle name="Обычный 2 8 3" xfId="3028"/>
    <cellStyle name="Обычный 2 8 4" xfId="3029"/>
    <cellStyle name="Обычный 2 8 5" xfId="4625"/>
    <cellStyle name="Обычный 2 8 6" xfId="4656"/>
    <cellStyle name="Обычный 2 9" xfId="3030"/>
    <cellStyle name="Обычный 2 9 2" xfId="3031"/>
    <cellStyle name="Обычный 2 9 3" xfId="4532"/>
    <cellStyle name="Обычный 2 9 4" xfId="4657"/>
    <cellStyle name="Обычный 2_!калькуляция_Компонент 2012 (+вест)" xfId="3032"/>
    <cellStyle name="Обычный 20" xfId="3033"/>
    <cellStyle name="Обычный 20 2" xfId="3034"/>
    <cellStyle name="Обычный 20 2 2" xfId="4038"/>
    <cellStyle name="Обычный 20 2 2 2" xfId="4303"/>
    <cellStyle name="Обычный 20 2 3" xfId="4304"/>
    <cellStyle name="Обычный 20 3" xfId="3971"/>
    <cellStyle name="Обычный 20 4" xfId="4039"/>
    <cellStyle name="Обычный 20 4 2" xfId="4305"/>
    <cellStyle name="Обычный 20 5" xfId="4306"/>
    <cellStyle name="Обычный 20_UPDATE.CALC.WARM.4.47.TO.2.0.4.65" xfId="4196"/>
    <cellStyle name="Обычный 21" xfId="2160"/>
    <cellStyle name="Обычный 21 2" xfId="3035"/>
    <cellStyle name="Обычный 21 2 2" xfId="4570"/>
    <cellStyle name="Обычный 21 3" xfId="3036"/>
    <cellStyle name="Обычный 21 4" xfId="4546"/>
    <cellStyle name="Обычный 21_UPDATE.CALC.WARM.4.47.TO.2.0.4.65" xfId="4197"/>
    <cellStyle name="Обычный 22" xfId="3037"/>
    <cellStyle name="Обычный 22 2" xfId="4547"/>
    <cellStyle name="Обычный 23" xfId="3038"/>
    <cellStyle name="Обычный 23 2" xfId="3972"/>
    <cellStyle name="Обычный 23 2 2" xfId="3973"/>
    <cellStyle name="Обычный 23 2 2 2" xfId="4307"/>
    <cellStyle name="Обычный 23 2 3" xfId="4040"/>
    <cellStyle name="Обычный 23 2 3 2" xfId="4308"/>
    <cellStyle name="Обычный 23 2 4" xfId="4309"/>
    <cellStyle name="Обычный 23 3" xfId="3974"/>
    <cellStyle name="Обычный 23 3 2" xfId="4310"/>
    <cellStyle name="Обычный 23 4" xfId="4041"/>
    <cellStyle name="Обычный 23 5" xfId="4311"/>
    <cellStyle name="Обычный 24" xfId="3039"/>
    <cellStyle name="Обычный 24 2" xfId="4548"/>
    <cellStyle name="Обычный 25" xfId="3040"/>
    <cellStyle name="Обычный 25 2" xfId="3041"/>
    <cellStyle name="Обычный 25 2 2" xfId="4042"/>
    <cellStyle name="Обычный 25 2 2 2" xfId="4312"/>
    <cellStyle name="Обычный 25 2 3" xfId="4313"/>
    <cellStyle name="Обычный 25 3" xfId="3227"/>
    <cellStyle name="Обычный 25 3 2" xfId="4314"/>
    <cellStyle name="Обычный 25 4" xfId="4315"/>
    <cellStyle name="Обычный 26" xfId="3042"/>
    <cellStyle name="Обычный 26 2" xfId="3043"/>
    <cellStyle name="Обычный 26 2 2" xfId="4316"/>
    <cellStyle name="Обычный 26 3" xfId="4317"/>
    <cellStyle name="Обычный 27" xfId="3044"/>
    <cellStyle name="Обычный 27 2" xfId="4043"/>
    <cellStyle name="Обычный 27 2 2" xfId="4318"/>
    <cellStyle name="Обычный 27 3" xfId="4319"/>
    <cellStyle name="Обычный 28" xfId="3045"/>
    <cellStyle name="Обычный 28 2" xfId="4044"/>
    <cellStyle name="Обычный 28 2 2" xfId="4320"/>
    <cellStyle name="Обычный 28 3" xfId="4321"/>
    <cellStyle name="Обычный 29" xfId="3046"/>
    <cellStyle name="Обычный 3" xfId="41"/>
    <cellStyle name="Обычный 3 10" xfId="3047"/>
    <cellStyle name="Обычный 3 11" xfId="3048"/>
    <cellStyle name="Обычный 3 12" xfId="4626"/>
    <cellStyle name="Обычный 3 13" xfId="4677"/>
    <cellStyle name="Обычный 3 14" xfId="998"/>
    <cellStyle name="Обычный 3 2" xfId="42"/>
    <cellStyle name="Обычный 3 2 2" xfId="1187"/>
    <cellStyle name="Обычный 3 2 3" xfId="1188"/>
    <cellStyle name="Обычный 3 2 4" xfId="2137"/>
    <cellStyle name="Обычный 3 2 4 2" xfId="3049"/>
    <cellStyle name="Обычный 3 2 4 3" xfId="4658"/>
    <cellStyle name="Обычный 3 2 5" xfId="3050"/>
    <cellStyle name="Обычный 3 2 5 2" xfId="3975"/>
    <cellStyle name="Обычный 3 2 5 2 2" xfId="4045"/>
    <cellStyle name="Обычный 3 2 5 2 2 2" xfId="4322"/>
    <cellStyle name="Обычный 3 2 5 2 3" xfId="4323"/>
    <cellStyle name="Обычный 3 2 5 3" xfId="4046"/>
    <cellStyle name="Обычный 3 2 5 3 2" xfId="4324"/>
    <cellStyle name="Обычный 3 2 5 4" xfId="4146"/>
    <cellStyle name="Обычный 3 2 6" xfId="1186"/>
    <cellStyle name="Обычный 3 2_UPDATE.CALC.WARM.4.47.TO.2.0.4.65" xfId="4198"/>
    <cellStyle name="Обычный 3 3" xfId="43"/>
    <cellStyle name="Обычный 3 3 2" xfId="2138"/>
    <cellStyle name="Обычный 3 3 2 2" xfId="3051"/>
    <cellStyle name="Обычный 3 3 2 2 2" xfId="3052"/>
    <cellStyle name="Обычный 3 3 2 2 2 2" xfId="3220"/>
    <cellStyle name="Обычный 3 3 2 3" xfId="3053"/>
    <cellStyle name="Обычный 3 3 2 4" xfId="3054"/>
    <cellStyle name="Обычный 3 3 2 5" xfId="3055"/>
    <cellStyle name="Обычный 3 3 2 6" xfId="4659"/>
    <cellStyle name="Обычный 3 3 3" xfId="3056"/>
    <cellStyle name="Обычный 3 3 3 2" xfId="4588"/>
    <cellStyle name="Обычный 3 3 4" xfId="4627"/>
    <cellStyle name="Обычный 3 3 5" xfId="1764"/>
    <cellStyle name="Обычный 3 4" xfId="3057"/>
    <cellStyle name="Обычный 3 4 2" xfId="3058"/>
    <cellStyle name="Обычный 3 4 3" xfId="4574"/>
    <cellStyle name="Обычный 3 5" xfId="3059"/>
    <cellStyle name="Обычный 3 5 2" xfId="3060"/>
    <cellStyle name="Обычный 3 6" xfId="3061"/>
    <cellStyle name="Обычный 3 6 2" xfId="3062"/>
    <cellStyle name="Обычный 3 7" xfId="3063"/>
    <cellStyle name="Обычный 3 7 2" xfId="3064"/>
    <cellStyle name="Обычный 3 8" xfId="3065"/>
    <cellStyle name="Обычный 3 8 2" xfId="3066"/>
    <cellStyle name="Обычный 3 9" xfId="3067"/>
    <cellStyle name="Обычный 3 9 2" xfId="2139"/>
    <cellStyle name="Обычный 3 9 2 2" xfId="2161"/>
    <cellStyle name="Обычный 3 9 2 2 2" xfId="3976"/>
    <cellStyle name="Обычный 3 9 2 2 2 2" xfId="4047"/>
    <cellStyle name="Обычный 3 9 2 2 2 2 2" xfId="4325"/>
    <cellStyle name="Обычный 3 9 2 2 2 3" xfId="4326"/>
    <cellStyle name="Обычный 3 9 2 2 3" xfId="4048"/>
    <cellStyle name="Обычный 3 9 2 2 3 2" xfId="4327"/>
    <cellStyle name="Обычный 3 9 2 2 4" xfId="4328"/>
    <cellStyle name="Обычный 3 9 2 3" xfId="3977"/>
    <cellStyle name="Обычный 3 9 2 3 2" xfId="4049"/>
    <cellStyle name="Обычный 3 9 2 3 2 2" xfId="4329"/>
    <cellStyle name="Обычный 3 9 2 3 3" xfId="4330"/>
    <cellStyle name="Обычный 3 9 2 4" xfId="4050"/>
    <cellStyle name="Обычный 3 9 2 4 2" xfId="4331"/>
    <cellStyle name="Обычный 3 9 2 5" xfId="4332"/>
    <cellStyle name="Обычный 3_25 и 26сч ПЭО 18_03_2012" xfId="1765"/>
    <cellStyle name="Обычный 30" xfId="3068"/>
    <cellStyle name="Обычный 30 2" xfId="4051"/>
    <cellStyle name="Обычный 30 2 2" xfId="4333"/>
    <cellStyle name="Обычный 30 3" xfId="4334"/>
    <cellStyle name="Обычный 31" xfId="3225"/>
    <cellStyle name="Обычный 31 2" xfId="4052"/>
    <cellStyle name="Обычный 31 3" xfId="4628"/>
    <cellStyle name="Обычный 32" xfId="3961"/>
    <cellStyle name="Обычный 32 2" xfId="4053"/>
    <cellStyle name="Обычный 32 2 2" xfId="4335"/>
    <cellStyle name="Обычный 32 3" xfId="4336"/>
    <cellStyle name="Обычный 33" xfId="3978"/>
    <cellStyle name="Обычный 33 2" xfId="4054"/>
    <cellStyle name="Обычный 33 2 2" xfId="4337"/>
    <cellStyle name="Обычный 33 3" xfId="4338"/>
    <cellStyle name="Обычный 34" xfId="3979"/>
    <cellStyle name="Обычный 34 2" xfId="4055"/>
    <cellStyle name="Обычный 35" xfId="3980"/>
    <cellStyle name="Обычный 35 2" xfId="4056"/>
    <cellStyle name="Обычный 35 2 2" xfId="4339"/>
    <cellStyle name="Обычный 35 3" xfId="4340"/>
    <cellStyle name="Обычный 36" xfId="3981"/>
    <cellStyle name="Обычный 36 2" xfId="4057"/>
    <cellStyle name="Обычный 36 2 2" xfId="4341"/>
    <cellStyle name="Обычный 36 3" xfId="4342"/>
    <cellStyle name="Обычный 37" xfId="3982"/>
    <cellStyle name="Обычный 37 2" xfId="3983"/>
    <cellStyle name="Обычный 37 2 2" xfId="4343"/>
    <cellStyle name="Обычный 37 3" xfId="4058"/>
    <cellStyle name="Обычный 37 3 2" xfId="4344"/>
    <cellStyle name="Обычный 37 4" xfId="4345"/>
    <cellStyle name="Обычный 38" xfId="3984"/>
    <cellStyle name="Обычный 38 2" xfId="4059"/>
    <cellStyle name="Обычный 38 2 2" xfId="4346"/>
    <cellStyle name="Обычный 38 3" xfId="4347"/>
    <cellStyle name="Обычный 39" xfId="4060"/>
    <cellStyle name="Обычный 39 2" xfId="4348"/>
    <cellStyle name="Обычный 4" xfId="44"/>
    <cellStyle name="Обычный 4 10" xfId="3818"/>
    <cellStyle name="Обычный 4 10 2" xfId="4575"/>
    <cellStyle name="Обычный 4 11" xfId="3819"/>
    <cellStyle name="Обычный 4 12" xfId="3820"/>
    <cellStyle name="Обычный 4 13" xfId="3821"/>
    <cellStyle name="Обычный 4 14" xfId="3822"/>
    <cellStyle name="Обычный 4 15" xfId="3823"/>
    <cellStyle name="Обычный 4 16" xfId="4349"/>
    <cellStyle name="Обычный 4 17" xfId="4629"/>
    <cellStyle name="Обычный 4 18" xfId="4630"/>
    <cellStyle name="Обычный 4 19" xfId="4631"/>
    <cellStyle name="Обычный 4 2" xfId="1000"/>
    <cellStyle name="Обычный 4 2 2" xfId="1766"/>
    <cellStyle name="Обычный 4 2 3" xfId="1848"/>
    <cellStyle name="Обычный 4 2 3 2" xfId="4549"/>
    <cellStyle name="Обычный 4 2 4" xfId="3069"/>
    <cellStyle name="Обычный 4 2 5" xfId="3070"/>
    <cellStyle name="Обычный 4 2_46EP.2012(v0.1)" xfId="3071"/>
    <cellStyle name="Обычный 4 20" xfId="999"/>
    <cellStyle name="Обычный 4 3" xfId="2140"/>
    <cellStyle name="Обычный 4 3 2" xfId="3072"/>
    <cellStyle name="Обычный 4 3 2 2" xfId="4589"/>
    <cellStyle name="Обычный 4 3 3" xfId="4550"/>
    <cellStyle name="Обычный 4 4" xfId="2155"/>
    <cellStyle name="Обычный 4 4 2" xfId="2159"/>
    <cellStyle name="Обычный 4 4 2 2" xfId="4061"/>
    <cellStyle name="Обычный 4 4 2 3" xfId="4350"/>
    <cellStyle name="Обычный 4 4 3" xfId="3985"/>
    <cellStyle name="Обычный 4 4 3 2" xfId="4062"/>
    <cellStyle name="Обычный 4 4 3 2 2" xfId="4351"/>
    <cellStyle name="Обычный 4 4 3 3" xfId="4352"/>
    <cellStyle name="Обычный 4 4 4" xfId="4063"/>
    <cellStyle name="Обычный 4 4 4 2" xfId="4353"/>
    <cellStyle name="Обычный 4 4 5" xfId="4354"/>
    <cellStyle name="Обычный 4 4 6" xfId="4660"/>
    <cellStyle name="Обычный 4 5" xfId="2163"/>
    <cellStyle name="Обычный 4 5 2" xfId="3986"/>
    <cellStyle name="Обычный 4 5 2 2" xfId="4064"/>
    <cellStyle name="Обычный 4 5 2 2 2" xfId="4355"/>
    <cellStyle name="Обычный 4 5 2 3" xfId="4356"/>
    <cellStyle name="Обычный 4 5 3" xfId="4065"/>
    <cellStyle name="Обычный 4 5 3 2" xfId="4357"/>
    <cellStyle name="Обычный 4 5 4" xfId="4358"/>
    <cellStyle name="Обычный 4 5 5" xfId="4661"/>
    <cellStyle name="Обычный 4 6" xfId="3073"/>
    <cellStyle name="Обычный 4 6 2" xfId="3987"/>
    <cellStyle name="Обычный 4 6 2 2" xfId="4066"/>
    <cellStyle name="Обычный 4 6 2 2 2" xfId="4359"/>
    <cellStyle name="Обычный 4 6 2 3" xfId="4360"/>
    <cellStyle name="Обычный 4 6 3" xfId="4067"/>
    <cellStyle name="Обычный 4 6 3 2" xfId="4361"/>
    <cellStyle name="Обычный 4 6 4" xfId="4362"/>
    <cellStyle name="Обычный 4 6 5" xfId="4662"/>
    <cellStyle name="Обычный 4 7" xfId="3074"/>
    <cellStyle name="Обычный 4 7 2" xfId="4571"/>
    <cellStyle name="Обычный 4 8" xfId="3824"/>
    <cellStyle name="Обычный 4 8 2" xfId="4572"/>
    <cellStyle name="Обычный 4 9" xfId="3825"/>
    <cellStyle name="Обычный 4 9 2" xfId="4576"/>
    <cellStyle name="Обычный 4_2013_Тариф_Заневка_заявлено" xfId="1767"/>
    <cellStyle name="Обычный 40" xfId="4144"/>
    <cellStyle name="Обычный 40 2" xfId="4363"/>
    <cellStyle name="Обычный 41" xfId="4199"/>
    <cellStyle name="Обычный 41 2" xfId="4364"/>
    <cellStyle name="Обычный 41 3" xfId="4577"/>
    <cellStyle name="Обычный 42" xfId="4200"/>
    <cellStyle name="Обычный 42 2" xfId="4365"/>
    <cellStyle name="Обычный 42 3" xfId="4578"/>
    <cellStyle name="Обычный 43" xfId="4201"/>
    <cellStyle name="Обычный 44" xfId="4366"/>
    <cellStyle name="Обычный 45" xfId="4502"/>
    <cellStyle name="Обычный 46" xfId="4503"/>
    <cellStyle name="Обычный 47" xfId="4504"/>
    <cellStyle name="Обычный 48" xfId="4632"/>
    <cellStyle name="Обычный 49" xfId="4633"/>
    <cellStyle name="Обычный 5" xfId="1001"/>
    <cellStyle name="Обычный 5 2" xfId="1189"/>
    <cellStyle name="Обычный 5 2 2" xfId="3075"/>
    <cellStyle name="Обычный 5 2 2 2" xfId="4590"/>
    <cellStyle name="Обычный 5 2 3" xfId="3076"/>
    <cellStyle name="Обычный 5 2 4" xfId="3962"/>
    <cellStyle name="Обычный 5 3" xfId="1845"/>
    <cellStyle name="Обычный 5 3 2" xfId="4551"/>
    <cellStyle name="Обычный 5 3 3" xfId="4663"/>
    <cellStyle name="Обычный 5 4" xfId="3077"/>
    <cellStyle name="Обычный 5 4 2" xfId="4552"/>
    <cellStyle name="Обычный 5 4 3" xfId="4664"/>
    <cellStyle name="Обычный 5 5" xfId="3078"/>
    <cellStyle name="Обычный 5 5 2" xfId="4068"/>
    <cellStyle name="Обычный 5 5 3" xfId="4562"/>
    <cellStyle name="Обычный 5 6" xfId="3079"/>
    <cellStyle name="Обычный 5 6 2" xfId="4564"/>
    <cellStyle name="Обычный 5 7" xfId="3219"/>
    <cellStyle name="Обычный 5 7 2" xfId="3960"/>
    <cellStyle name="Обычный 5 8" xfId="4367"/>
    <cellStyle name="Обычный 50" xfId="4673"/>
    <cellStyle name="Обычный 51" xfId="4674"/>
    <cellStyle name="Обычный 52" xfId="102"/>
    <cellStyle name="Обычный 54" xfId="4147"/>
    <cellStyle name="Обычный 56" xfId="4148"/>
    <cellStyle name="Обычный 6" xfId="1002"/>
    <cellStyle name="Обычный 6 2" xfId="1190"/>
    <cellStyle name="Обычный 6 2 2" xfId="3080"/>
    <cellStyle name="Обычный 6 2 2 2" xfId="3826"/>
    <cellStyle name="Обычный 6 2 2 2 2" xfId="3827"/>
    <cellStyle name="Обычный 6 2 2 2 2 2" xfId="4069"/>
    <cellStyle name="Обычный 6 2 2 2 2 2 2" xfId="4368"/>
    <cellStyle name="Обычный 6 2 2 2 2 3" xfId="4369"/>
    <cellStyle name="Обычный 6 2 2 2 3" xfId="4070"/>
    <cellStyle name="Обычный 6 2 2 2 3 2" xfId="4370"/>
    <cellStyle name="Обычный 6 2 2 2 4" xfId="4371"/>
    <cellStyle name="Обычный 6 2 2 3" xfId="3828"/>
    <cellStyle name="Обычный 6 2 2 3 2" xfId="4071"/>
    <cellStyle name="Обычный 6 2 2 3 2 2" xfId="4372"/>
    <cellStyle name="Обычный 6 2 2 3 3" xfId="4373"/>
    <cellStyle name="Обычный 6 2 2 4" xfId="4072"/>
    <cellStyle name="Обычный 6 2 2 4 2" xfId="4374"/>
    <cellStyle name="Обычный 6 2 2 5" xfId="4375"/>
    <cellStyle name="Обычный 6 2 3" xfId="3829"/>
    <cellStyle name="Обычный 6 2 3 2" xfId="3830"/>
    <cellStyle name="Обычный 6 2 3 2 2" xfId="4073"/>
    <cellStyle name="Обычный 6 2 3 2 2 2" xfId="4376"/>
    <cellStyle name="Обычный 6 2 3 2 3" xfId="4377"/>
    <cellStyle name="Обычный 6 2 3 3" xfId="4074"/>
    <cellStyle name="Обычный 6 2 3 3 2" xfId="4378"/>
    <cellStyle name="Обычный 6 2 3 4" xfId="4379"/>
    <cellStyle name="Обычный 6 2 4" xfId="3831"/>
    <cellStyle name="Обычный 6 2 4 2" xfId="4075"/>
    <cellStyle name="Обычный 6 2 4 2 2" xfId="4380"/>
    <cellStyle name="Обычный 6 2 4 3" xfId="4381"/>
    <cellStyle name="Обычный 6 2 5" xfId="4076"/>
    <cellStyle name="Обычный 6 2 6" xfId="4382"/>
    <cellStyle name="Обычный 6 3" xfId="3081"/>
    <cellStyle name="Обычный 6 3 2" xfId="3832"/>
    <cellStyle name="Обычный 6 3 2 2" xfId="3833"/>
    <cellStyle name="Обычный 6 3 2 2 2" xfId="4077"/>
    <cellStyle name="Обычный 6 3 2 2 2 2" xfId="4383"/>
    <cellStyle name="Обычный 6 3 2 2 3" xfId="4384"/>
    <cellStyle name="Обычный 6 3 2 3" xfId="4078"/>
    <cellStyle name="Обычный 6 3 2 3 2" xfId="4385"/>
    <cellStyle name="Обычный 6 3 2 4" xfId="4386"/>
    <cellStyle name="Обычный 6 3 3" xfId="3834"/>
    <cellStyle name="Обычный 6 3 3 2" xfId="4079"/>
    <cellStyle name="Обычный 6 3 3 2 2" xfId="4387"/>
    <cellStyle name="Обычный 6 3 3 3" xfId="4388"/>
    <cellStyle name="Обычный 6 3 4" xfId="4080"/>
    <cellStyle name="Обычный 6 3 4 2" xfId="4389"/>
    <cellStyle name="Обычный 6 3 5" xfId="4390"/>
    <cellStyle name="Обычный 6 4" xfId="3835"/>
    <cellStyle name="Обычный 6 4 2" xfId="3836"/>
    <cellStyle name="Обычный 6 4 2 2" xfId="4081"/>
    <cellStyle name="Обычный 6 4 2 2 2" xfId="4391"/>
    <cellStyle name="Обычный 6 4 2 3" xfId="4392"/>
    <cellStyle name="Обычный 6 4 3" xfId="3988"/>
    <cellStyle name="Обычный 6 4 3 2" xfId="4082"/>
    <cellStyle name="Обычный 6 4 3 2 2" xfId="4393"/>
    <cellStyle name="Обычный 6 4 3 3" xfId="4394"/>
    <cellStyle name="Обычный 6 4 4" xfId="4083"/>
    <cellStyle name="Обычный 6 4 4 2" xfId="4395"/>
    <cellStyle name="Обычный 6 4 5" xfId="4396"/>
    <cellStyle name="Обычный 6 5" xfId="3837"/>
    <cellStyle name="Обычный 6 5 2" xfId="4084"/>
    <cellStyle name="Обычный 6 5 2 2" xfId="4397"/>
    <cellStyle name="Обычный 6 5 3" xfId="4398"/>
    <cellStyle name="Обычный 6 6" xfId="4085"/>
    <cellStyle name="Обычный 6 6 2" xfId="4399"/>
    <cellStyle name="Обычный 6 7" xfId="4400"/>
    <cellStyle name="Обычный 6 8" xfId="4401"/>
    <cellStyle name="Обычный 7" xfId="1003"/>
    <cellStyle name="Обычный 7 2" xfId="1857"/>
    <cellStyle name="Обычный 7 2 2" xfId="3082"/>
    <cellStyle name="Обычный 7 2 2 2" xfId="3838"/>
    <cellStyle name="Обычный 7 2 2 2 2" xfId="4086"/>
    <cellStyle name="Обычный 7 2 2 2 2 2" xfId="4402"/>
    <cellStyle name="Обычный 7 2 2 2 3" xfId="4403"/>
    <cellStyle name="Обычный 7 2 2 3" xfId="4087"/>
    <cellStyle name="Обычный 7 2 2 3 2" xfId="4404"/>
    <cellStyle name="Обычный 7 2 2 4" xfId="4405"/>
    <cellStyle name="Обычный 7 2 3" xfId="3839"/>
    <cellStyle name="Обычный 7 2 3 2" xfId="4088"/>
    <cellStyle name="Обычный 7 2 3 2 2" xfId="4406"/>
    <cellStyle name="Обычный 7 2 3 3" xfId="4407"/>
    <cellStyle name="Обычный 7 2 4" xfId="4089"/>
    <cellStyle name="Обычный 7 2 4 2" xfId="4408"/>
    <cellStyle name="Обычный 7 2 5" xfId="4409"/>
    <cellStyle name="Обычный 7 3" xfId="3083"/>
    <cellStyle name="Обычный 7 3 2" xfId="3840"/>
    <cellStyle name="Обычный 7 3 2 2" xfId="4090"/>
    <cellStyle name="Обычный 7 3 2 2 2" xfId="4410"/>
    <cellStyle name="Обычный 7 3 2 3" xfId="4411"/>
    <cellStyle name="Обычный 7 3 3" xfId="4091"/>
    <cellStyle name="Обычный 7 3 3 2" xfId="4412"/>
    <cellStyle name="Обычный 7 3 4" xfId="4413"/>
    <cellStyle name="Обычный 7 4" xfId="3841"/>
    <cellStyle name="Обычный 7 4 2" xfId="4092"/>
    <cellStyle name="Обычный 7 4 2 2" xfId="4414"/>
    <cellStyle name="Обычный 7 4 3" xfId="4415"/>
    <cellStyle name="Обычный 7 5" xfId="4093"/>
    <cellStyle name="Обычный 7 6" xfId="4416"/>
    <cellStyle name="Обычный 7 7" xfId="4417"/>
    <cellStyle name="Обычный 8" xfId="1004"/>
    <cellStyle name="Обычный 8 2" xfId="1858"/>
    <cellStyle name="Обычный 8 2 2" xfId="3842"/>
    <cellStyle name="Обычный 8 2 2 2" xfId="3843"/>
    <cellStyle name="Обычный 8 2 2 2 2" xfId="4094"/>
    <cellStyle name="Обычный 8 2 2 2 2 2" xfId="4418"/>
    <cellStyle name="Обычный 8 2 2 2 3" xfId="4419"/>
    <cellStyle name="Обычный 8 2 2 3" xfId="4095"/>
    <cellStyle name="Обычный 8 2 2 3 2" xfId="4420"/>
    <cellStyle name="Обычный 8 2 2 4" xfId="4421"/>
    <cellStyle name="Обычный 8 2 3" xfId="3844"/>
    <cellStyle name="Обычный 8 2 3 2" xfId="4096"/>
    <cellStyle name="Обычный 8 2 3 2 2" xfId="4422"/>
    <cellStyle name="Обычный 8 2 3 3" xfId="4423"/>
    <cellStyle name="Обычный 8 2 4" xfId="4097"/>
    <cellStyle name="Обычный 8 2 4 2" xfId="4424"/>
    <cellStyle name="Обычный 8 2 5" xfId="4425"/>
    <cellStyle name="Обычный 8 2 6" xfId="4665"/>
    <cellStyle name="Обычный 8 3" xfId="3084"/>
    <cellStyle name="Обычный 8 3 2" xfId="3845"/>
    <cellStyle name="Обычный 8 3 2 2" xfId="4098"/>
    <cellStyle name="Обычный 8 3 2 2 2" xfId="4426"/>
    <cellStyle name="Обычный 8 3 2 3" xfId="4427"/>
    <cellStyle name="Обычный 8 3 3" xfId="4099"/>
    <cellStyle name="Обычный 8 3 3 2" xfId="4428"/>
    <cellStyle name="Обычный 8 3 4" xfId="4429"/>
    <cellStyle name="Обычный 8 4" xfId="3846"/>
    <cellStyle name="Обычный 8 4 2" xfId="4100"/>
    <cellStyle name="Обычный 8 4 2 2" xfId="4430"/>
    <cellStyle name="Обычный 8 4 3" xfId="4431"/>
    <cellStyle name="Обычный 8 5" xfId="4101"/>
    <cellStyle name="Обычный 8 6" xfId="4432"/>
    <cellStyle name="Обычный 8 7" xfId="4433"/>
    <cellStyle name="Обычный 9" xfId="1005"/>
    <cellStyle name="Обычный 9 2" xfId="1859"/>
    <cellStyle name="Обычный 9 2 2" xfId="3085"/>
    <cellStyle name="Обычный 9 2 2 2" xfId="3847"/>
    <cellStyle name="Обычный 9 2 2 2 2" xfId="4102"/>
    <cellStyle name="Обычный 9 2 2 2 2 2" xfId="4434"/>
    <cellStyle name="Обычный 9 2 2 2 3" xfId="4435"/>
    <cellStyle name="Обычный 9 2 2 3" xfId="4103"/>
    <cellStyle name="Обычный 9 2 2 3 2" xfId="4436"/>
    <cellStyle name="Обычный 9 2 2 4" xfId="4437"/>
    <cellStyle name="Обычный 9 2 3" xfId="3848"/>
    <cellStyle name="Обычный 9 2 3 2" xfId="4104"/>
    <cellStyle name="Обычный 9 2 3 2 2" xfId="4438"/>
    <cellStyle name="Обычный 9 2 3 3" xfId="4439"/>
    <cellStyle name="Обычный 9 2 4" xfId="4105"/>
    <cellStyle name="Обычный 9 2 4 2" xfId="4440"/>
    <cellStyle name="Обычный 9 2 5" xfId="4441"/>
    <cellStyle name="Обычный 9 3" xfId="3086"/>
    <cellStyle name="Обычный 9 3 2" xfId="3849"/>
    <cellStyle name="Обычный 9 3 2 2" xfId="4106"/>
    <cellStyle name="Обычный 9 3 2 2 2" xfId="4442"/>
    <cellStyle name="Обычный 9 3 2 3" xfId="4443"/>
    <cellStyle name="Обычный 9 3 3" xfId="4107"/>
    <cellStyle name="Обычный 9 3 3 2" xfId="4444"/>
    <cellStyle name="Обычный 9 3 4" xfId="4445"/>
    <cellStyle name="Обычный 9 3 5" xfId="4671"/>
    <cellStyle name="Обычный 9 4" xfId="3850"/>
    <cellStyle name="Обычный 9 4 2" xfId="4108"/>
    <cellStyle name="Обычный 9 4 2 2" xfId="4446"/>
    <cellStyle name="Обычный 9 4 3" xfId="4447"/>
    <cellStyle name="Обычный 9 5" xfId="4109"/>
    <cellStyle name="Обычный 9 6" xfId="4448"/>
    <cellStyle name="Обычный 9 7" xfId="4449"/>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Обычный1" xfId="1006"/>
    <cellStyle name="Ошибка" xfId="1768"/>
    <cellStyle name="Плохой" xfId="62" builtinId="27" hidden="1"/>
    <cellStyle name="Плохой 10" xfId="2141"/>
    <cellStyle name="Плохой 11" xfId="3851"/>
    <cellStyle name="Плохой 12" xfId="3852"/>
    <cellStyle name="Плохой 13" xfId="3853"/>
    <cellStyle name="Плохой 14" xfId="3854"/>
    <cellStyle name="Плохой 15" xfId="3855"/>
    <cellStyle name="Плохой 2" xfId="1007"/>
    <cellStyle name="Плохой 2 10" xfId="3856"/>
    <cellStyle name="Плохой 2 11" xfId="3857"/>
    <cellStyle name="Плохой 2 12" xfId="3858"/>
    <cellStyle name="Плохой 2 13" xfId="3859"/>
    <cellStyle name="Плохой 2 2" xfId="1008"/>
    <cellStyle name="Плохой 2 3" xfId="3860"/>
    <cellStyle name="Плохой 2 4" xfId="3861"/>
    <cellStyle name="Плохой 2 5" xfId="3862"/>
    <cellStyle name="Плохой 2 6" xfId="3863"/>
    <cellStyle name="Плохой 2 7" xfId="3864"/>
    <cellStyle name="Плохой 2 8" xfId="3865"/>
    <cellStyle name="Плохой 2 9" xfId="3866"/>
    <cellStyle name="Плохой 3" xfId="1009"/>
    <cellStyle name="Плохой 3 2" xfId="1010"/>
    <cellStyle name="Плохой 4" xfId="1011"/>
    <cellStyle name="Плохой 4 2" xfId="1012"/>
    <cellStyle name="Плохой 5" xfId="1013"/>
    <cellStyle name="Плохой 5 2" xfId="1014"/>
    <cellStyle name="Плохой 6" xfId="1015"/>
    <cellStyle name="Плохой 6 2" xfId="1016"/>
    <cellStyle name="Плохой 7" xfId="1017"/>
    <cellStyle name="Плохой 7 2" xfId="1018"/>
    <cellStyle name="Плохой 8" xfId="1019"/>
    <cellStyle name="Плохой 8 2" xfId="1020"/>
    <cellStyle name="Плохой 9" xfId="1021"/>
    <cellStyle name="Плохой 9 2" xfId="1022"/>
    <cellStyle name="По центру с переносом" xfId="1023"/>
    <cellStyle name="По центру с переносом 2" xfId="3087"/>
    <cellStyle name="По центру с переносом 3" xfId="3088"/>
    <cellStyle name="По центру с переносом 4" xfId="3089"/>
    <cellStyle name="По центру с переносом 5" xfId="4202"/>
    <cellStyle name="По ширине с переносом" xfId="1024"/>
    <cellStyle name="По ширине с переносом 2" xfId="3090"/>
    <cellStyle name="По ширине с переносом 3" xfId="3091"/>
    <cellStyle name="По ширине с переносом 4" xfId="3092"/>
    <cellStyle name="По ширине с переносом 5" xfId="4203"/>
    <cellStyle name="Подгруппа" xfId="1769"/>
    <cellStyle name="Поле ввода" xfId="1025"/>
    <cellStyle name="Пояснение" xfId="70" builtinId="53" hidden="1"/>
    <cellStyle name="Пояснение 10" xfId="2142"/>
    <cellStyle name="Пояснение 11" xfId="3867"/>
    <cellStyle name="Пояснение 12" xfId="3868"/>
    <cellStyle name="Пояснение 13" xfId="3869"/>
    <cellStyle name="Пояснение 14" xfId="3870"/>
    <cellStyle name="Пояснение 15" xfId="3871"/>
    <cellStyle name="Пояснение 2" xfId="1026"/>
    <cellStyle name="Пояснение 2 10" xfId="3872"/>
    <cellStyle name="Пояснение 2 11" xfId="3873"/>
    <cellStyle name="Пояснение 2 12" xfId="3874"/>
    <cellStyle name="Пояснение 2 13" xfId="3875"/>
    <cellStyle name="Пояснение 2 2" xfId="1027"/>
    <cellStyle name="Пояснение 2 3" xfId="3876"/>
    <cellStyle name="Пояснение 2 4" xfId="3877"/>
    <cellStyle name="Пояснение 2 5" xfId="3878"/>
    <cellStyle name="Пояснение 2 6" xfId="3879"/>
    <cellStyle name="Пояснение 2 7" xfId="3880"/>
    <cellStyle name="Пояснение 2 8" xfId="3881"/>
    <cellStyle name="Пояснение 2 9" xfId="3882"/>
    <cellStyle name="Пояснение 3" xfId="1028"/>
    <cellStyle name="Пояснение 3 2" xfId="1029"/>
    <cellStyle name="Пояснение 4" xfId="1030"/>
    <cellStyle name="Пояснение 4 2" xfId="1031"/>
    <cellStyle name="Пояснение 5" xfId="1032"/>
    <cellStyle name="Пояснение 5 2" xfId="1033"/>
    <cellStyle name="Пояснение 6" xfId="1034"/>
    <cellStyle name="Пояснение 6 2" xfId="1035"/>
    <cellStyle name="Пояснение 7" xfId="1036"/>
    <cellStyle name="Пояснение 7 2" xfId="1037"/>
    <cellStyle name="Пояснение 8" xfId="1038"/>
    <cellStyle name="Пояснение 8 2" xfId="1039"/>
    <cellStyle name="Пояснение 9" xfId="1040"/>
    <cellStyle name="Пояснение 9 2" xfId="1041"/>
    <cellStyle name="Примечание" xfId="69" builtinId="10" hidden="1"/>
    <cellStyle name="Примечание 10" xfId="1042"/>
    <cellStyle name="Примечание 10 2" xfId="1043"/>
    <cellStyle name="Примечание 10 2 2" xfId="4204"/>
    <cellStyle name="Примечание 10 3" xfId="1770"/>
    <cellStyle name="Примечание 10 3 2" xfId="4205"/>
    <cellStyle name="Примечание 10 4" xfId="3093"/>
    <cellStyle name="Примечание 10 5" xfId="4206"/>
    <cellStyle name="Примечание 10_46EE.2011(v1.0)" xfId="1771"/>
    <cellStyle name="Примечание 11" xfId="1044"/>
    <cellStyle name="Примечание 11 2" xfId="1045"/>
    <cellStyle name="Примечание 11 2 2" xfId="4207"/>
    <cellStyle name="Примечание 11 3" xfId="1772"/>
    <cellStyle name="Примечание 11 3 2" xfId="4208"/>
    <cellStyle name="Примечание 11 4" xfId="3094"/>
    <cellStyle name="Примечание 11 5" xfId="4209"/>
    <cellStyle name="Примечание 11_46EE.2011(v1.0)" xfId="1773"/>
    <cellStyle name="Примечание 12" xfId="1046"/>
    <cellStyle name="Примечание 12 2" xfId="1047"/>
    <cellStyle name="Примечание 12 2 2" xfId="4210"/>
    <cellStyle name="Примечание 12 3" xfId="1774"/>
    <cellStyle name="Примечание 12 3 2" xfId="4211"/>
    <cellStyle name="Примечание 12 4" xfId="3095"/>
    <cellStyle name="Примечание 12 5" xfId="4212"/>
    <cellStyle name="Примечание 12_46EE.2011(v1.0)" xfId="1775"/>
    <cellStyle name="Примечание 13" xfId="3096"/>
    <cellStyle name="Примечание 13 2" xfId="4634"/>
    <cellStyle name="Примечание 13 3" xfId="4666"/>
    <cellStyle name="Примечание 14" xfId="3097"/>
    <cellStyle name="Примечание 14 2" xfId="4533"/>
    <cellStyle name="Примечание 14 3" xfId="4667"/>
    <cellStyle name="Примечание 15" xfId="3098"/>
    <cellStyle name="Примечание 15 2" xfId="4553"/>
    <cellStyle name="Примечание 15 3" xfId="4668"/>
    <cellStyle name="Примечание 16" xfId="3099"/>
    <cellStyle name="Примечание 16 2" xfId="4591"/>
    <cellStyle name="Примечание 17" xfId="3100"/>
    <cellStyle name="Примечание 17 2" xfId="4592"/>
    <cellStyle name="Примечание 18" xfId="3101"/>
    <cellStyle name="Примечание 18 2" xfId="4593"/>
    <cellStyle name="Примечание 19" xfId="3102"/>
    <cellStyle name="Примечание 19 2" xfId="4594"/>
    <cellStyle name="Примечание 2" xfId="1048"/>
    <cellStyle name="Примечание 2 10" xfId="3883"/>
    <cellStyle name="Примечание 2 11" xfId="3884"/>
    <cellStyle name="Примечание 2 12" xfId="3885"/>
    <cellStyle name="Примечание 2 13" xfId="3886"/>
    <cellStyle name="Примечание 2 14" xfId="3887"/>
    <cellStyle name="Примечание 2 2" xfId="1049"/>
    <cellStyle name="Примечание 2 2 2" xfId="1849"/>
    <cellStyle name="Примечание 2 3" xfId="1050"/>
    <cellStyle name="Примечание 2 3 2" xfId="1850"/>
    <cellStyle name="Примечание 2 4" xfId="1051"/>
    <cellStyle name="Примечание 2 5" xfId="1052"/>
    <cellStyle name="Примечание 2 6" xfId="1053"/>
    <cellStyle name="Примечание 2 7" xfId="1054"/>
    <cellStyle name="Примечание 2 8" xfId="1055"/>
    <cellStyle name="Примечание 2 9" xfId="1776"/>
    <cellStyle name="Примечание 2_46EE.2011(v1.0)" xfId="1777"/>
    <cellStyle name="Примечание 20" xfId="3103"/>
    <cellStyle name="Примечание 20 2" xfId="4595"/>
    <cellStyle name="Примечание 21" xfId="3104"/>
    <cellStyle name="Примечание 21 2" xfId="4596"/>
    <cellStyle name="Примечание 22" xfId="3105"/>
    <cellStyle name="Примечание 22 2" xfId="4597"/>
    <cellStyle name="Примечание 23" xfId="3106"/>
    <cellStyle name="Примечание 23 2" xfId="4598"/>
    <cellStyle name="Примечание 24" xfId="3107"/>
    <cellStyle name="Примечание 24 2" xfId="4599"/>
    <cellStyle name="Примечание 25" xfId="3108"/>
    <cellStyle name="Примечание 25 2" xfId="4600"/>
    <cellStyle name="Примечание 26" xfId="3109"/>
    <cellStyle name="Примечание 26 2" xfId="4601"/>
    <cellStyle name="Примечание 27" xfId="3110"/>
    <cellStyle name="Примечание 27 2" xfId="4602"/>
    <cellStyle name="Примечание 28" xfId="3111"/>
    <cellStyle name="Примечание 28 2" xfId="4603"/>
    <cellStyle name="Примечание 29" xfId="3112"/>
    <cellStyle name="Примечание 29 2" xfId="4604"/>
    <cellStyle name="Примечание 3" xfId="1056"/>
    <cellStyle name="Примечание 3 10" xfId="1851"/>
    <cellStyle name="Примечание 3 2" xfId="1057"/>
    <cellStyle name="Примечание 3 3" xfId="1058"/>
    <cellStyle name="Примечание 3 4" xfId="1059"/>
    <cellStyle name="Примечание 3 5" xfId="1060"/>
    <cellStyle name="Примечание 3 6" xfId="1061"/>
    <cellStyle name="Примечание 3 7" xfId="1062"/>
    <cellStyle name="Примечание 3 8" xfId="1063"/>
    <cellStyle name="Примечание 3 9" xfId="1778"/>
    <cellStyle name="Примечание 3_46EE.2011(v1.0)" xfId="1779"/>
    <cellStyle name="Примечание 30" xfId="3113"/>
    <cellStyle name="Примечание 30 2" xfId="4605"/>
    <cellStyle name="Примечание 31" xfId="3114"/>
    <cellStyle name="Примечание 31 2" xfId="4606"/>
    <cellStyle name="Примечание 32" xfId="3115"/>
    <cellStyle name="Примечание 32 2" xfId="4607"/>
    <cellStyle name="Примечание 33" xfId="3116"/>
    <cellStyle name="Примечание 33 2" xfId="4608"/>
    <cellStyle name="Примечание 34" xfId="3117"/>
    <cellStyle name="Примечание 35" xfId="3118"/>
    <cellStyle name="Примечание 36" xfId="3119"/>
    <cellStyle name="Примечание 37" xfId="3120"/>
    <cellStyle name="Примечание 38" xfId="4213"/>
    <cellStyle name="Примечание 4" xfId="1064"/>
    <cellStyle name="Примечание 4 2" xfId="1065"/>
    <cellStyle name="Примечание 4 3" xfId="1066"/>
    <cellStyle name="Примечание 4 4" xfId="1067"/>
    <cellStyle name="Примечание 4 5" xfId="1068"/>
    <cellStyle name="Примечание 4 6" xfId="1069"/>
    <cellStyle name="Примечание 4 7" xfId="1070"/>
    <cellStyle name="Примечание 4 8" xfId="1071"/>
    <cellStyle name="Примечание 4 9" xfId="1780"/>
    <cellStyle name="Примечание 4_46EE.2011(v1.0)" xfId="1781"/>
    <cellStyle name="Примечание 5" xfId="1072"/>
    <cellStyle name="Примечание 5 2" xfId="1073"/>
    <cellStyle name="Примечание 5 3" xfId="1074"/>
    <cellStyle name="Примечание 5 4" xfId="1075"/>
    <cellStyle name="Примечание 5 5" xfId="1076"/>
    <cellStyle name="Примечание 5 6" xfId="1077"/>
    <cellStyle name="Примечание 5 7" xfId="1078"/>
    <cellStyle name="Примечание 5 8" xfId="1079"/>
    <cellStyle name="Примечание 5 9" xfId="1782"/>
    <cellStyle name="Примечание 5_46EE.2011(v1.0)" xfId="1783"/>
    <cellStyle name="Примечание 6" xfId="1080"/>
    <cellStyle name="Примечание 6 2" xfId="1081"/>
    <cellStyle name="Примечание 6_46EE.2011(v1.0)" xfId="1784"/>
    <cellStyle name="Примечание 7" xfId="1082"/>
    <cellStyle name="Примечание 7 2" xfId="1083"/>
    <cellStyle name="Примечание 7_46EE.2011(v1.0)" xfId="1785"/>
    <cellStyle name="Примечание 8" xfId="1084"/>
    <cellStyle name="Примечание 8 2" xfId="1085"/>
    <cellStyle name="Примечание 8_46EE.2011(v1.0)" xfId="1786"/>
    <cellStyle name="Примечание 9" xfId="1086"/>
    <cellStyle name="Примечание 9 2" xfId="1087"/>
    <cellStyle name="Примечание 9_46EE.2011(v1.0)" xfId="1787"/>
    <cellStyle name="Продукт" xfId="1788"/>
    <cellStyle name="Процентный" xfId="100" builtinId="5" hidden="1"/>
    <cellStyle name="Процентный 10" xfId="3121"/>
    <cellStyle name="Процентный 10 2" xfId="4145"/>
    <cellStyle name="Процентный 11" xfId="3963"/>
    <cellStyle name="Процентный 12" xfId="4142"/>
    <cellStyle name="Процентный 13" xfId="4143"/>
    <cellStyle name="Процентный 2" xfId="1088"/>
    <cellStyle name="Процентный 2 10" xfId="3888"/>
    <cellStyle name="Процентный 2 11" xfId="3889"/>
    <cellStyle name="Процентный 2 12" xfId="3890"/>
    <cellStyle name="Процентный 2 13" xfId="3891"/>
    <cellStyle name="Процентный 2 14" xfId="3989"/>
    <cellStyle name="Процентный 2 15" xfId="4110"/>
    <cellStyle name="Процентный 2 16" xfId="4635"/>
    <cellStyle name="Процентный 2 2" xfId="1089"/>
    <cellStyle name="Процентный 2 2 2" xfId="3122"/>
    <cellStyle name="Процентный 2 2 2 2" xfId="3123"/>
    <cellStyle name="Процентный 2 2 3" xfId="3124"/>
    <cellStyle name="Процентный 2 2 4" xfId="3125"/>
    <cellStyle name="Процентный 2 3" xfId="1090"/>
    <cellStyle name="Процентный 2 3 2" xfId="3126"/>
    <cellStyle name="Процентный 2 3 3" xfId="3127"/>
    <cellStyle name="Процентный 2 3 4" xfId="3128"/>
    <cellStyle name="Процентный 2 3 5" xfId="4214"/>
    <cellStyle name="Процентный 2 4" xfId="2143"/>
    <cellStyle name="Процентный 2 4 2" xfId="4636"/>
    <cellStyle name="Процентный 2 5" xfId="2144"/>
    <cellStyle name="Процентный 2 5 2" xfId="4111"/>
    <cellStyle name="Процентный 2 5 3" xfId="4534"/>
    <cellStyle name="Процентный 2 6" xfId="3129"/>
    <cellStyle name="Процентный 2 6 2" xfId="4535"/>
    <cellStyle name="Процентный 2 7" xfId="3130"/>
    <cellStyle name="Процентный 2 7 2" xfId="4536"/>
    <cellStyle name="Процентный 2 8" xfId="3892"/>
    <cellStyle name="Процентный 2 9" xfId="3893"/>
    <cellStyle name="Процентный 3" xfId="1091"/>
    <cellStyle name="Процентный 3 2" xfId="1191"/>
    <cellStyle name="Процентный 3 2 2" xfId="4215"/>
    <cellStyle name="Процентный 3 3" xfId="1192"/>
    <cellStyle name="Процентный 3 3 2" xfId="4216"/>
    <cellStyle name="Процентный 3 4" xfId="3131"/>
    <cellStyle name="Процентный 3 4 2" xfId="4561"/>
    <cellStyle name="Процентный 3 5" xfId="4112"/>
    <cellStyle name="Процентный 4" xfId="1092"/>
    <cellStyle name="Процентный 4 2" xfId="1789"/>
    <cellStyle name="Процентный 4 2 2" xfId="1862"/>
    <cellStyle name="Процентный 4 3" xfId="1790"/>
    <cellStyle name="Процентный 4 3 2" xfId="4217"/>
    <cellStyle name="Процентный 4 4" xfId="1852"/>
    <cellStyle name="Процентный 4 4 2" xfId="3894"/>
    <cellStyle name="Процентный 4 4 2 2" xfId="3895"/>
    <cellStyle name="Процентный 4 4 2 2 2" xfId="4113"/>
    <cellStyle name="Процентный 4 4 2 2 2 2" xfId="4450"/>
    <cellStyle name="Процентный 4 4 2 2 3" xfId="4451"/>
    <cellStyle name="Процентный 4 4 2 3" xfId="4114"/>
    <cellStyle name="Процентный 4 4 2 3 2" xfId="4452"/>
    <cellStyle name="Процентный 4 4 2 4" xfId="4453"/>
    <cellStyle name="Процентный 4 4 3" xfId="3896"/>
    <cellStyle name="Процентный 4 4 3 2" xfId="4115"/>
    <cellStyle name="Процентный 4 4 3 2 2" xfId="4454"/>
    <cellStyle name="Процентный 4 4 3 3" xfId="4455"/>
    <cellStyle name="Процентный 4 4 4" xfId="4116"/>
    <cellStyle name="Процентный 4 4 4 2" xfId="4456"/>
    <cellStyle name="Процентный 4 4 5" xfId="4457"/>
    <cellStyle name="Процентный 4 5" xfId="3132"/>
    <cellStyle name="Процентный 4 5 2" xfId="3897"/>
    <cellStyle name="Процентный 4 5 2 2" xfId="4117"/>
    <cellStyle name="Процентный 4 5 2 2 2" xfId="4458"/>
    <cellStyle name="Процентный 4 5 2 3" xfId="4459"/>
    <cellStyle name="Процентный 4 5 3" xfId="4118"/>
    <cellStyle name="Процентный 4 5 3 2" xfId="4460"/>
    <cellStyle name="Процентный 4 5 4" xfId="4461"/>
    <cellStyle name="Процентный 4 6" xfId="3898"/>
    <cellStyle name="Процентный 4 6 2" xfId="3990"/>
    <cellStyle name="Процентный 4 6 2 2" xfId="4119"/>
    <cellStyle name="Процентный 4 6 2 2 2" xfId="4462"/>
    <cellStyle name="Процентный 4 6 2 3" xfId="4463"/>
    <cellStyle name="Процентный 4 6 3" xfId="4120"/>
    <cellStyle name="Процентный 4 6 3 2" xfId="4464"/>
    <cellStyle name="Процентный 4 6 4" xfId="4465"/>
    <cellStyle name="Процентный 4 7" xfId="3991"/>
    <cellStyle name="Процентный 4 7 2" xfId="4121"/>
    <cellStyle name="Процентный 4 7 2 2" xfId="4466"/>
    <cellStyle name="Процентный 4 7 3" xfId="4467"/>
    <cellStyle name="Процентный 4 7 4" xfId="4637"/>
    <cellStyle name="Процентный 4 8" xfId="4122"/>
    <cellStyle name="Процентный 4 8 2" xfId="4468"/>
    <cellStyle name="Процентный 4 9" xfId="4469"/>
    <cellStyle name="Процентный 5" xfId="1182"/>
    <cellStyle name="Процентный 5 2" xfId="3133"/>
    <cellStyle name="Процентный 5 2 2" xfId="3899"/>
    <cellStyle name="Процентный 5 2 2 2" xfId="3900"/>
    <cellStyle name="Процентный 5 2 2 2 2" xfId="4123"/>
    <cellStyle name="Процентный 5 2 2 2 2 2" xfId="4470"/>
    <cellStyle name="Процентный 5 2 2 2 3" xfId="4471"/>
    <cellStyle name="Процентный 5 2 2 3" xfId="4124"/>
    <cellStyle name="Процентный 5 2 2 3 2" xfId="4472"/>
    <cellStyle name="Процентный 5 2 2 4" xfId="4473"/>
    <cellStyle name="Процентный 5 2 3" xfId="3901"/>
    <cellStyle name="Процентный 5 2 3 2" xfId="4125"/>
    <cellStyle name="Процентный 5 2 3 2 2" xfId="4474"/>
    <cellStyle name="Процентный 5 2 3 3" xfId="4475"/>
    <cellStyle name="Процентный 5 2 4" xfId="4126"/>
    <cellStyle name="Процентный 5 2 4 2" xfId="4476"/>
    <cellStyle name="Процентный 5 2 5" xfId="4477"/>
    <cellStyle name="Процентный 5 2 6" xfId="4669"/>
    <cellStyle name="Процентный 5 3" xfId="3134"/>
    <cellStyle name="Процентный 5 3 2" xfId="3902"/>
    <cellStyle name="Процентный 5 3 2 2" xfId="4127"/>
    <cellStyle name="Процентный 5 3 2 2 2" xfId="4478"/>
    <cellStyle name="Процентный 5 3 2 3" xfId="4479"/>
    <cellStyle name="Процентный 5 3 3" xfId="4128"/>
    <cellStyle name="Процентный 5 3 3 2" xfId="4480"/>
    <cellStyle name="Процентный 5 3 4" xfId="4481"/>
    <cellStyle name="Процентный 5 4" xfId="3903"/>
    <cellStyle name="Процентный 5 4 2" xfId="4129"/>
    <cellStyle name="Процентный 5 4 2 2" xfId="4482"/>
    <cellStyle name="Процентный 5 4 3" xfId="4483"/>
    <cellStyle name="Процентный 5 5" xfId="4130"/>
    <cellStyle name="Процентный 5 5 2" xfId="4484"/>
    <cellStyle name="Процентный 5 6" xfId="4485"/>
    <cellStyle name="Процентный 6" xfId="2158"/>
    <cellStyle name="Процентный 6 2" xfId="3226"/>
    <cellStyle name="Процентный 6 2 2" xfId="4131"/>
    <cellStyle name="Процентный 6 2 2 2" xfId="4486"/>
    <cellStyle name="Процентный 6 2 3" xfId="4487"/>
    <cellStyle name="Процентный 6 3" xfId="4132"/>
    <cellStyle name="Процентный 6 3 2" xfId="4488"/>
    <cellStyle name="Процентный 6 4" xfId="4489"/>
    <cellStyle name="Процентный 7" xfId="3135"/>
    <cellStyle name="Процентный 7 2" xfId="3992"/>
    <cellStyle name="Процентный 7 3" xfId="4133"/>
    <cellStyle name="Процентный 8" xfId="3136"/>
    <cellStyle name="Процентный 8 2" xfId="3137"/>
    <cellStyle name="Процентный 8 2 2" xfId="4490"/>
    <cellStyle name="Процентный 8 3" xfId="4218"/>
    <cellStyle name="Процентный 8 3 2" xfId="4579"/>
    <cellStyle name="Процентный 8 4" xfId="4638"/>
    <cellStyle name="Процентный 8 5" xfId="4639"/>
    <cellStyle name="Процентный 8 6" xfId="4640"/>
    <cellStyle name="Процентный 9" xfId="3138"/>
    <cellStyle name="Пункт раздела" xfId="3139"/>
    <cellStyle name="Разница" xfId="1791"/>
    <cellStyle name="Рамки" xfId="1792"/>
    <cellStyle name="Рамки 2" xfId="3140"/>
    <cellStyle name="Сводная таблица" xfId="1793"/>
    <cellStyle name="Связанная ячейка" xfId="66" builtinId="24" hidden="1"/>
    <cellStyle name="Связанная ячейка 10" xfId="2145"/>
    <cellStyle name="Связанная ячейка 11" xfId="3904"/>
    <cellStyle name="Связанная ячейка 12" xfId="3905"/>
    <cellStyle name="Связанная ячейка 13" xfId="3906"/>
    <cellStyle name="Связанная ячейка 14" xfId="3907"/>
    <cellStyle name="Связанная ячейка 15" xfId="3908"/>
    <cellStyle name="Связанная ячейка 2" xfId="1093"/>
    <cellStyle name="Связанная ячейка 2 10" xfId="3909"/>
    <cellStyle name="Связанная ячейка 2 11" xfId="3910"/>
    <cellStyle name="Связанная ячейка 2 12" xfId="3911"/>
    <cellStyle name="Связанная ячейка 2 13" xfId="3912"/>
    <cellStyle name="Связанная ячейка 2 2" xfId="1094"/>
    <cellStyle name="Связанная ячейка 2 3" xfId="3913"/>
    <cellStyle name="Связанная ячейка 2 4" xfId="3914"/>
    <cellStyle name="Связанная ячейка 2 5" xfId="3915"/>
    <cellStyle name="Связанная ячейка 2 6" xfId="3916"/>
    <cellStyle name="Связанная ячейка 2 7" xfId="3917"/>
    <cellStyle name="Связанная ячейка 2 8" xfId="3918"/>
    <cellStyle name="Связанная ячейка 2 9" xfId="3919"/>
    <cellStyle name="Связанная ячейка 2_46EE.2011(v1.0)" xfId="1794"/>
    <cellStyle name="Связанная ячейка 3" xfId="1095"/>
    <cellStyle name="Связанная ячейка 3 2" xfId="1096"/>
    <cellStyle name="Связанная ячейка 3_46EE.2011(v1.0)" xfId="1795"/>
    <cellStyle name="Связанная ячейка 4" xfId="1097"/>
    <cellStyle name="Связанная ячейка 4 2" xfId="1098"/>
    <cellStyle name="Связанная ячейка 4_46EE.2011(v1.0)" xfId="1796"/>
    <cellStyle name="Связанная ячейка 5" xfId="1099"/>
    <cellStyle name="Связанная ячейка 5 2" xfId="1100"/>
    <cellStyle name="Связанная ячейка 5_46EE.2011(v1.0)" xfId="1797"/>
    <cellStyle name="Связанная ячейка 6" xfId="1101"/>
    <cellStyle name="Связанная ячейка 6 2" xfId="1102"/>
    <cellStyle name="Связанная ячейка 6_46EE.2011(v1.0)" xfId="1798"/>
    <cellStyle name="Связанная ячейка 7" xfId="1103"/>
    <cellStyle name="Связанная ячейка 7 2" xfId="1104"/>
    <cellStyle name="Связанная ячейка 7_46EE.2011(v1.0)" xfId="1799"/>
    <cellStyle name="Связанная ячейка 8" xfId="1105"/>
    <cellStyle name="Связанная ячейка 8 2" xfId="1106"/>
    <cellStyle name="Связанная ячейка 8_46EE.2011(v1.0)" xfId="1800"/>
    <cellStyle name="Связанная ячейка 9" xfId="1107"/>
    <cellStyle name="Связанная ячейка 9 2" xfId="1108"/>
    <cellStyle name="Связанная ячейка 9_46EE.2011(v1.0)" xfId="1801"/>
    <cellStyle name="Стиль 1" xfId="1109"/>
    <cellStyle name="Стиль 1 10" xfId="4491"/>
    <cellStyle name="Стиль 1 2" xfId="1110"/>
    <cellStyle name="Стиль 1 2 2" xfId="1802"/>
    <cellStyle name="Стиль 1 2 2 2" xfId="3141"/>
    <cellStyle name="Стиль 1 2 2 2 2" xfId="3142"/>
    <cellStyle name="Стиль 1 2 2 3" xfId="3143"/>
    <cellStyle name="Стиль 1 2 3" xfId="3144"/>
    <cellStyle name="Стиль 1 2_46EP.2011(v2.0)" xfId="3145"/>
    <cellStyle name="Стиль 1 3" xfId="2146"/>
    <cellStyle name="Стиль 1 3 2" xfId="3146"/>
    <cellStyle name="Стиль 1 4" xfId="3147"/>
    <cellStyle name="Стиль 1 5" xfId="3993"/>
    <cellStyle name="Стиль 1 6" xfId="3994"/>
    <cellStyle name="Стиль 1 7" xfId="4134"/>
    <cellStyle name="Стиль 1 8" xfId="4135"/>
    <cellStyle name="Стиль 1 9" xfId="4492"/>
    <cellStyle name="Стиль 1_25 и 26сч ПЭО 18_03_2012" xfId="1803"/>
    <cellStyle name="Стиль 2" xfId="1804"/>
    <cellStyle name="Стиль 2 2" xfId="3148"/>
    <cellStyle name="Стиль 2 2 2" xfId="4609"/>
    <cellStyle name="Стиль 3" xfId="3149"/>
    <cellStyle name="Стиль 4" xfId="3150"/>
    <cellStyle name="Стиль 5" xfId="3151"/>
    <cellStyle name="Субсчет" xfId="1805"/>
    <cellStyle name="Счет" xfId="1806"/>
    <cellStyle name="ТЕКСТ" xfId="1111"/>
    <cellStyle name="ТЕКСТ 10" xfId="3152"/>
    <cellStyle name="ТЕКСТ 2" xfId="1112"/>
    <cellStyle name="ТЕКСТ 3" xfId="1113"/>
    <cellStyle name="ТЕКСТ 4" xfId="1114"/>
    <cellStyle name="ТЕКСТ 5" xfId="1115"/>
    <cellStyle name="ТЕКСТ 6" xfId="1116"/>
    <cellStyle name="ТЕКСТ 7" xfId="1117"/>
    <cellStyle name="ТЕКСТ 8" xfId="1118"/>
    <cellStyle name="ТЕКСТ 9" xfId="1807"/>
    <cellStyle name="Текст предупреждения" xfId="68" builtinId="11" hidden="1"/>
    <cellStyle name="Текст предупреждения 10" xfId="2147"/>
    <cellStyle name="Текст предупреждения 11" xfId="3920"/>
    <cellStyle name="Текст предупреждения 12" xfId="3921"/>
    <cellStyle name="Текст предупреждения 13" xfId="3922"/>
    <cellStyle name="Текст предупреждения 14" xfId="3923"/>
    <cellStyle name="Текст предупреждения 15" xfId="3924"/>
    <cellStyle name="Текст предупреждения 2" xfId="1119"/>
    <cellStyle name="Текст предупреждения 2 10" xfId="3925"/>
    <cellStyle name="Текст предупреждения 2 11" xfId="3926"/>
    <cellStyle name="Текст предупреждения 2 12" xfId="3927"/>
    <cellStyle name="Текст предупреждения 2 13" xfId="3928"/>
    <cellStyle name="Текст предупреждения 2 2" xfId="1120"/>
    <cellStyle name="Текст предупреждения 2 3" xfId="3929"/>
    <cellStyle name="Текст предупреждения 2 4" xfId="3930"/>
    <cellStyle name="Текст предупреждения 2 5" xfId="3931"/>
    <cellStyle name="Текст предупреждения 2 6" xfId="3932"/>
    <cellStyle name="Текст предупреждения 2 7" xfId="3933"/>
    <cellStyle name="Текст предупреждения 2 8" xfId="3934"/>
    <cellStyle name="Текст предупреждения 2 9" xfId="3935"/>
    <cellStyle name="Текст предупреждения 3" xfId="1121"/>
    <cellStyle name="Текст предупреждения 3 2" xfId="1122"/>
    <cellStyle name="Текст предупреждения 4" xfId="1123"/>
    <cellStyle name="Текст предупреждения 4 2" xfId="1124"/>
    <cellStyle name="Текст предупреждения 5" xfId="1125"/>
    <cellStyle name="Текст предупреждения 5 2" xfId="1126"/>
    <cellStyle name="Текст предупреждения 6" xfId="1127"/>
    <cellStyle name="Текст предупреждения 6 2" xfId="1128"/>
    <cellStyle name="Текст предупреждения 7" xfId="1129"/>
    <cellStyle name="Текст предупреждения 7 2" xfId="1130"/>
    <cellStyle name="Текст предупреждения 8" xfId="1131"/>
    <cellStyle name="Текст предупреждения 8 2" xfId="1132"/>
    <cellStyle name="Текст предупреждения 9" xfId="1133"/>
    <cellStyle name="Текст предупреждения 9 2" xfId="1134"/>
    <cellStyle name="Текстовый" xfId="1135"/>
    <cellStyle name="Текстовый 10" xfId="3153"/>
    <cellStyle name="Текстовый 11" xfId="3154"/>
    <cellStyle name="Текстовый 12" xfId="3155"/>
    <cellStyle name="Текстовый 13" xfId="3156"/>
    <cellStyle name="Текстовый 14" xfId="3157"/>
    <cellStyle name="Текстовый 15" xfId="3158"/>
    <cellStyle name="Текстовый 16" xfId="3159"/>
    <cellStyle name="Текстовый 2" xfId="1136"/>
    <cellStyle name="Текстовый 3" xfId="1137"/>
    <cellStyle name="Текстовый 4" xfId="1138"/>
    <cellStyle name="Текстовый 5" xfId="1139"/>
    <cellStyle name="Текстовый 6" xfId="1140"/>
    <cellStyle name="Текстовый 7" xfId="1141"/>
    <cellStyle name="Текстовый 8" xfId="1142"/>
    <cellStyle name="Текстовый 9" xfId="1808"/>
    <cellStyle name="Текстовый_1" xfId="1143"/>
    <cellStyle name="Тысячи [0]_22гк" xfId="1144"/>
    <cellStyle name="Тысячи_14APnakl" xfId="3160"/>
    <cellStyle name="ФИКСИРОВАННЫЙ" xfId="1145"/>
    <cellStyle name="ФИКСИРОВАННЫЙ 2" xfId="1146"/>
    <cellStyle name="ФИКСИРОВАННЫЙ 3" xfId="1147"/>
    <cellStyle name="ФИКСИРОВАННЫЙ 4" xfId="1148"/>
    <cellStyle name="ФИКСИРОВАННЫЙ 5" xfId="1149"/>
    <cellStyle name="ФИКСИРОВАННЫЙ 6" xfId="1150"/>
    <cellStyle name="ФИКСИРОВАННЫЙ 7" xfId="1151"/>
    <cellStyle name="ФИКСИРОВАННЫЙ 8" xfId="1152"/>
    <cellStyle name="ФИКСИРОВАННЫЙ 9" xfId="1809"/>
    <cellStyle name="ФИКСИРОВАННЫЙ_1" xfId="1153"/>
    <cellStyle name="Финансовый" xfId="96" builtinId="3" hidden="1"/>
    <cellStyle name="Финансовый [0]" xfId="97" builtinId="6" hidden="1"/>
    <cellStyle name="Финансовый [0] 2" xfId="1154"/>
    <cellStyle name="Финансовый [0] 2 2" xfId="2148"/>
    <cellStyle name="Финансовый [0] 3" xfId="2149"/>
    <cellStyle name="Финансовый 10" xfId="3936"/>
    <cellStyle name="Финансовый 11" xfId="3995"/>
    <cellStyle name="Финансовый 12" xfId="4581"/>
    <cellStyle name="Финансовый 13" xfId="4505"/>
    <cellStyle name="Финансовый 14" xfId="4675"/>
    <cellStyle name="Финансовый 15" xfId="4676"/>
    <cellStyle name="Финансовый 2" xfId="1155"/>
    <cellStyle name="Финансовый 2 10" xfId="3937"/>
    <cellStyle name="Финансовый 2 11" xfId="3938"/>
    <cellStyle name="Финансовый 2 12" xfId="3939"/>
    <cellStyle name="Финансовый 2 13" xfId="3940"/>
    <cellStyle name="Финансовый 2 14" xfId="4136"/>
    <cellStyle name="Финансовый 2 15" xfId="4641"/>
    <cellStyle name="Финансовый 2 2" xfId="1156"/>
    <cellStyle name="Финансовый 2 2 2" xfId="1810"/>
    <cellStyle name="Финансовый 2 2 3" xfId="1853"/>
    <cellStyle name="Финансовый 2 2 4" xfId="3161"/>
    <cellStyle name="Финансовый 2 2_INDEX.STATION.2012(v1.0)_" xfId="3162"/>
    <cellStyle name="Финансовый 2 3" xfId="1811"/>
    <cellStyle name="Финансовый 2 4" xfId="1844"/>
    <cellStyle name="Финансовый 2 4 2" xfId="4137"/>
    <cellStyle name="Финансовый 2 4 3" xfId="4642"/>
    <cellStyle name="Финансовый 2 5" xfId="3163"/>
    <cellStyle name="Финансовый 2 5 2" xfId="4537"/>
    <cellStyle name="Финансовый 2 6" xfId="3164"/>
    <cellStyle name="Финансовый 2 6 2" xfId="4538"/>
    <cellStyle name="Финансовый 2 7" xfId="3941"/>
    <cellStyle name="Финансовый 2 8" xfId="3942"/>
    <cellStyle name="Финансовый 2 9" xfId="3943"/>
    <cellStyle name="Финансовый 2_46EE.2011(v1.0)" xfId="1812"/>
    <cellStyle name="Финансовый 3" xfId="1157"/>
    <cellStyle name="Финансовый 3 2" xfId="1193"/>
    <cellStyle name="Финансовый 3 2 2" xfId="3165"/>
    <cellStyle name="Финансовый 3 2_TEHSHEET" xfId="4219"/>
    <cellStyle name="Финансовый 3 3" xfId="1194"/>
    <cellStyle name="Финансовый 3 3 2" xfId="4220"/>
    <cellStyle name="Финансовый 3 4" xfId="1813"/>
    <cellStyle name="Финансовый 3 4 2" xfId="4221"/>
    <cellStyle name="Финансовый 3 5" xfId="3166"/>
    <cellStyle name="Финансовый 3 5 2" xfId="4554"/>
    <cellStyle name="Финансовый 3 6" xfId="3167"/>
    <cellStyle name="Финансовый 3 7" xfId="4222"/>
    <cellStyle name="Финансовый 3_ARMRAZR" xfId="1814"/>
    <cellStyle name="Финансовый 4" xfId="1815"/>
    <cellStyle name="Финансовый 4 2" xfId="3168"/>
    <cellStyle name="Финансовый 4 2 2" xfId="3169"/>
    <cellStyle name="Финансовый 4 2 3" xfId="4555"/>
    <cellStyle name="Финансовый 4 3" xfId="3170"/>
    <cellStyle name="Финансовый 4_TEHSHEET" xfId="3171"/>
    <cellStyle name="Финансовый 5" xfId="1843"/>
    <cellStyle name="Финансовый 5 2" xfId="3172"/>
    <cellStyle name="Финансовый 5 3" xfId="4643"/>
    <cellStyle name="Финансовый 6" xfId="2150"/>
    <cellStyle name="Финансовый 6 2" xfId="3173"/>
    <cellStyle name="Финансовый 6 3" xfId="4556"/>
    <cellStyle name="Финансовый 7" xfId="2151"/>
    <cellStyle name="Финансовый 7 2" xfId="3228"/>
    <cellStyle name="Финансовый 7 2 2" xfId="4138"/>
    <cellStyle name="Финансовый 7 2 2 2" xfId="4493"/>
    <cellStyle name="Финансовый 7 2 3" xfId="4494"/>
    <cellStyle name="Финансовый 7 3" xfId="4139"/>
    <cellStyle name="Финансовый 7 3 2" xfId="4495"/>
    <cellStyle name="Финансовый 7 4" xfId="4496"/>
    <cellStyle name="Финансовый 8" xfId="3174"/>
    <cellStyle name="Финансовый 8 2" xfId="3996"/>
    <cellStyle name="Финансовый 8 2 2" xfId="4140"/>
    <cellStyle name="Финансовый 8 2 2 2" xfId="4497"/>
    <cellStyle name="Финансовый 8 2 3" xfId="4498"/>
    <cellStyle name="Финансовый 8 3" xfId="4141"/>
    <cellStyle name="Финансовый 8 3 2" xfId="4499"/>
    <cellStyle name="Финансовый 8 4" xfId="4557"/>
    <cellStyle name="Финансовый 9" xfId="3224"/>
    <cellStyle name="Финансовый 9 2" xfId="4558"/>
    <cellStyle name="Финансовый0[0]_FU_bal" xfId="1816"/>
    <cellStyle name="Формула" xfId="1158"/>
    <cellStyle name="Формула 2" xfId="1159"/>
    <cellStyle name="Формула 2 2" xfId="3175"/>
    <cellStyle name="Формула 3" xfId="3176"/>
    <cellStyle name="Формула_A РТ 2009 Рязаньэнерго" xfId="1160"/>
    <cellStyle name="ФормулаВБ" xfId="1161"/>
    <cellStyle name="ФормулаВБ 2" xfId="3177"/>
    <cellStyle name="ФормулаНаКонтроль" xfId="1162"/>
    <cellStyle name="ФормулаНаКонтроль 2" xfId="3178"/>
    <cellStyle name="ФормулаНаКонтроль_GRES.2007.5" xfId="3179"/>
    <cellStyle name="Хороший" xfId="61" builtinId="26" hidden="1"/>
    <cellStyle name="Хороший 10" xfId="2152"/>
    <cellStyle name="Хороший 11" xfId="3944"/>
    <cellStyle name="Хороший 12" xfId="3945"/>
    <cellStyle name="Хороший 13" xfId="3946"/>
    <cellStyle name="Хороший 14" xfId="3947"/>
    <cellStyle name="Хороший 15" xfId="3948"/>
    <cellStyle name="Хороший 2" xfId="1163"/>
    <cellStyle name="Хороший 2 10" xfId="3949"/>
    <cellStyle name="Хороший 2 11" xfId="3950"/>
    <cellStyle name="Хороший 2 12" xfId="3951"/>
    <cellStyle name="Хороший 2 13" xfId="3952"/>
    <cellStyle name="Хороший 2 2" xfId="1164"/>
    <cellStyle name="Хороший 2 3" xfId="3953"/>
    <cellStyle name="Хороший 2 4" xfId="3954"/>
    <cellStyle name="Хороший 2 5" xfId="3955"/>
    <cellStyle name="Хороший 2 6" xfId="3956"/>
    <cellStyle name="Хороший 2 7" xfId="3957"/>
    <cellStyle name="Хороший 2 8" xfId="3958"/>
    <cellStyle name="Хороший 2 9" xfId="3959"/>
    <cellStyle name="Хороший 3" xfId="1165"/>
    <cellStyle name="Хороший 3 2" xfId="1166"/>
    <cellStyle name="Хороший 4" xfId="1167"/>
    <cellStyle name="Хороший 4 2" xfId="1168"/>
    <cellStyle name="Хороший 5" xfId="1169"/>
    <cellStyle name="Хороший 5 2" xfId="1170"/>
    <cellStyle name="Хороший 6" xfId="1171"/>
    <cellStyle name="Хороший 6 2" xfId="1172"/>
    <cellStyle name="Хороший 7" xfId="1173"/>
    <cellStyle name="Хороший 7 2" xfId="1174"/>
    <cellStyle name="Хороший 8" xfId="1175"/>
    <cellStyle name="Хороший 8 2" xfId="1176"/>
    <cellStyle name="Хороший 9" xfId="1177"/>
    <cellStyle name="Хороший 9 2" xfId="1178"/>
    <cellStyle name="Цена_продукта" xfId="1817"/>
    <cellStyle name="Цифры по центру с десятыми" xfId="1179"/>
    <cellStyle name="Цифры по центру с десятыми 2" xfId="3180"/>
    <cellStyle name="Цифры по центру с десятыми 3" xfId="3181"/>
    <cellStyle name="Цифры по центру с десятыми 4" xfId="3182"/>
    <cellStyle name="Цифры по центру с десятыми 5" xfId="4223"/>
    <cellStyle name="число" xfId="1818"/>
    <cellStyle name="число 2" xfId="4224"/>
    <cellStyle name="Џђћ–…ќ’ќ›‰" xfId="1180"/>
    <cellStyle name="Џђћ–…ќ’ќ›‰ 2" xfId="2153"/>
    <cellStyle name="Џђћ–…ќ’ќ›‰ 2 2" xfId="4559"/>
    <cellStyle name="Џђћ–…ќ’ќ›‰ 3" xfId="3183"/>
    <cellStyle name="Џђћ–…ќ’ќ›‰ 4" xfId="4644"/>
    <cellStyle name="Шапка" xfId="1819"/>
    <cellStyle name="Шапка таблицы" xfId="1181"/>
    <cellStyle name="Шапка таблицы 2" xfId="3184"/>
    <cellStyle name="Шапка_4DNS.UPDATE.EXAMPLE" xfId="3185"/>
    <cellStyle name="ШАУ" xfId="1820"/>
    <cellStyle name="標準_PL-CF sheet" xfId="1821"/>
    <cellStyle name="㼿" xfId="3186"/>
    <cellStyle name="㼿?" xfId="3187"/>
    <cellStyle name="㼿㼿" xfId="3188"/>
    <cellStyle name="㼿㼿 2" xfId="3189"/>
    <cellStyle name="㼿㼿?" xfId="3190"/>
    <cellStyle name="㼿㼿? 2" xfId="3191"/>
    <cellStyle name="㼿㼿? 3" xfId="3192"/>
    <cellStyle name="㼿㼿㼿" xfId="3193"/>
    <cellStyle name="㼿㼿㼿 2" xfId="3194"/>
    <cellStyle name="㼿㼿㼿?" xfId="3195"/>
    <cellStyle name="㼿㼿㼿? 2" xfId="3196"/>
    <cellStyle name="㼿㼿㼿? 3" xfId="3197"/>
    <cellStyle name="㼿㼿㼿㼿" xfId="3198"/>
    <cellStyle name="㼿㼿㼿㼿?" xfId="3199"/>
    <cellStyle name="㼿㼿㼿㼿㼿" xfId="3200"/>
    <cellStyle name="䁺_x0001_" xfId="1822"/>
    <cellStyle name="䁺_x0001_ 2" xfId="320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38100</xdr:colOff>
      <xdr:row>30</xdr:row>
      <xdr:rowOff>0</xdr:rowOff>
    </xdr:from>
    <xdr:to>
      <xdr:col>35</xdr:col>
      <xdr:colOff>228600</xdr:colOff>
      <xdr:row>30</xdr:row>
      <xdr:rowOff>190500</xdr:rowOff>
    </xdr:to>
    <xdr:grpSp>
      <xdr:nvGrpSpPr>
        <xdr:cNvPr id="4" name="shCalendar" hidden="1"/>
        <xdr:cNvGrpSpPr>
          <a:grpSpLocks/>
        </xdr:cNvGrpSpPr>
      </xdr:nvGrpSpPr>
      <xdr:grpSpPr bwMode="auto">
        <a:xfrm>
          <a:off x="14182725" y="60579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38100</xdr:colOff>
      <xdr:row>23</xdr:row>
      <xdr:rowOff>0</xdr:rowOff>
    </xdr:from>
    <xdr:to>
      <xdr:col>35</xdr:col>
      <xdr:colOff>228600</xdr:colOff>
      <xdr:row>23</xdr:row>
      <xdr:rowOff>190500</xdr:rowOff>
    </xdr:to>
    <xdr:grpSp>
      <xdr:nvGrpSpPr>
        <xdr:cNvPr id="4" name="shCalendar" hidden="1"/>
        <xdr:cNvGrpSpPr>
          <a:grpSpLocks/>
        </xdr:cNvGrpSpPr>
      </xdr:nvGrpSpPr>
      <xdr:grpSpPr bwMode="auto">
        <a:xfrm>
          <a:off x="14411325" y="28860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38100</xdr:colOff>
      <xdr:row>23</xdr:row>
      <xdr:rowOff>0</xdr:rowOff>
    </xdr:from>
    <xdr:to>
      <xdr:col>35</xdr:col>
      <xdr:colOff>228600</xdr:colOff>
      <xdr:row>23</xdr:row>
      <xdr:rowOff>190500</xdr:rowOff>
    </xdr:to>
    <xdr:grpSp>
      <xdr:nvGrpSpPr>
        <xdr:cNvPr id="4" name="shCalendar" hidden="1"/>
        <xdr:cNvGrpSpPr>
          <a:grpSpLocks/>
        </xdr:cNvGrpSpPr>
      </xdr:nvGrpSpPr>
      <xdr:grpSpPr bwMode="auto">
        <a:xfrm>
          <a:off x="14554200" y="29337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38100</xdr:colOff>
      <xdr:row>23</xdr:row>
      <xdr:rowOff>0</xdr:rowOff>
    </xdr:from>
    <xdr:to>
      <xdr:col>50</xdr:col>
      <xdr:colOff>228600</xdr:colOff>
      <xdr:row>23</xdr:row>
      <xdr:rowOff>190500</xdr:rowOff>
    </xdr:to>
    <xdr:grpSp>
      <xdr:nvGrpSpPr>
        <xdr:cNvPr id="4" name="shCalendar" hidden="1"/>
        <xdr:cNvGrpSpPr>
          <a:grpSpLocks/>
        </xdr:cNvGrpSpPr>
      </xdr:nvGrpSpPr>
      <xdr:grpSpPr bwMode="auto">
        <a:xfrm>
          <a:off x="17011650" y="32575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50</xdr:col>
      <xdr:colOff>0</xdr:colOff>
      <xdr:row>23</xdr:row>
      <xdr:rowOff>0</xdr:rowOff>
    </xdr:from>
    <xdr:ext cx="190500" cy="190500"/>
    <xdr:grpSp>
      <xdr:nvGrpSpPr>
        <xdr:cNvPr id="7" name="shCalendar" hidden="1"/>
        <xdr:cNvGrpSpPr>
          <a:grpSpLocks/>
        </xdr:cNvGrpSpPr>
      </xdr:nvGrpSpPr>
      <xdr:grpSpPr bwMode="auto">
        <a:xfrm>
          <a:off x="16973550" y="325755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50</xdr:col>
      <xdr:colOff>0</xdr:colOff>
      <xdr:row>23</xdr:row>
      <xdr:rowOff>0</xdr:rowOff>
    </xdr:from>
    <xdr:ext cx="190500" cy="190500"/>
    <xdr:grpSp>
      <xdr:nvGrpSpPr>
        <xdr:cNvPr id="12" name="shCalendar" hidden="1"/>
        <xdr:cNvGrpSpPr>
          <a:grpSpLocks/>
        </xdr:cNvGrpSpPr>
      </xdr:nvGrpSpPr>
      <xdr:grpSpPr bwMode="auto">
        <a:xfrm>
          <a:off x="16973550" y="325755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22</xdr:row>
      <xdr:rowOff>0</xdr:rowOff>
    </xdr:from>
    <xdr:to>
      <xdr:col>6</xdr:col>
      <xdr:colOff>228600</xdr:colOff>
      <xdr:row>23</xdr:row>
      <xdr:rowOff>190500</xdr:rowOff>
    </xdr:to>
    <xdr:grpSp>
      <xdr:nvGrpSpPr>
        <xdr:cNvPr id="14" name="shCalendar" hidden="1"/>
        <xdr:cNvGrpSpPr>
          <a:grpSpLocks/>
        </xdr:cNvGrpSpPr>
      </xdr:nvGrpSpPr>
      <xdr:grpSpPr bwMode="auto">
        <a:xfrm>
          <a:off x="7224183" y="4804833"/>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37</xdr:row>
      <xdr:rowOff>0</xdr:rowOff>
    </xdr:from>
    <xdr:ext cx="190500" cy="190500"/>
    <xdr:grpSp>
      <xdr:nvGrpSpPr>
        <xdr:cNvPr id="7" name="shCalendar" hidden="1"/>
        <xdr:cNvGrpSpPr>
          <a:grpSpLocks/>
        </xdr:cNvGrpSpPr>
      </xdr:nvGrpSpPr>
      <xdr:grpSpPr bwMode="auto">
        <a:xfrm>
          <a:off x="8010525" y="86010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44</xdr:row>
      <xdr:rowOff>2</xdr:rowOff>
    </xdr:from>
    <xdr:to>
      <xdr:col>4</xdr:col>
      <xdr:colOff>3343276</xdr:colOff>
      <xdr:row>45</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29.7109375" style="491" hidden="1" customWidth="1"/>
    <col min="16" max="17" width="23.7109375" style="491" hidden="1" customWidth="1"/>
    <col min="18" max="18" width="11.7109375" style="491" customWidth="1"/>
    <col min="19" max="19" width="3.7109375" style="491" customWidth="1"/>
    <col min="20" max="20" width="11.7109375" style="491" customWidth="1"/>
    <col min="21" max="21" width="8.5703125" style="491" hidden="1" customWidth="1"/>
    <col min="22" max="22" width="4.7109375" style="491" customWidth="1"/>
    <col min="23" max="23" width="115.7109375" style="491" customWidth="1"/>
    <col min="24" max="25" width="10.5703125" style="552"/>
    <col min="26" max="26" width="11.140625" style="552" customWidth="1"/>
    <col min="27" max="29" width="10.5703125" style="552"/>
    <col min="30" max="249" width="10.5703125" style="491"/>
    <col min="250" max="257" width="0" style="491" hidden="1" customWidth="1"/>
    <col min="258" max="258" width="3.7109375" style="491" customWidth="1"/>
    <col min="259" max="259" width="3.85546875" style="491" customWidth="1"/>
    <col min="260" max="260" width="3.7109375" style="491" customWidth="1"/>
    <col min="261" max="261" width="12.7109375" style="491" customWidth="1"/>
    <col min="262" max="262" width="52.7109375" style="491" customWidth="1"/>
    <col min="263" max="266" width="0" style="491" hidden="1" customWidth="1"/>
    <col min="267" max="267" width="12.28515625" style="491" customWidth="1"/>
    <col min="268" max="268" width="6.42578125" style="491" customWidth="1"/>
    <col min="269" max="269" width="12.28515625" style="491" customWidth="1"/>
    <col min="270" max="270" width="0" style="491" hidden="1" customWidth="1"/>
    <col min="271" max="271" width="3.7109375" style="491" customWidth="1"/>
    <col min="272" max="272" width="11.140625" style="491" bestFit="1" customWidth="1"/>
    <col min="273" max="274" width="10.5703125" style="491"/>
    <col min="275" max="275" width="11.140625" style="491" customWidth="1"/>
    <col min="276" max="505" width="10.5703125" style="491"/>
    <col min="506" max="513" width="0" style="491" hidden="1" customWidth="1"/>
    <col min="514" max="514" width="3.7109375" style="491" customWidth="1"/>
    <col min="515" max="515" width="3.85546875" style="491" customWidth="1"/>
    <col min="516" max="516" width="3.7109375" style="491" customWidth="1"/>
    <col min="517" max="517" width="12.7109375" style="491" customWidth="1"/>
    <col min="518" max="518" width="52.7109375" style="491" customWidth="1"/>
    <col min="519" max="522" width="0" style="491" hidden="1" customWidth="1"/>
    <col min="523" max="523" width="12.28515625" style="491" customWidth="1"/>
    <col min="524" max="524" width="6.42578125" style="491" customWidth="1"/>
    <col min="525" max="525" width="12.28515625" style="491" customWidth="1"/>
    <col min="526" max="526" width="0" style="491" hidden="1" customWidth="1"/>
    <col min="527" max="527" width="3.7109375" style="491" customWidth="1"/>
    <col min="528" max="528" width="11.140625" style="491" bestFit="1" customWidth="1"/>
    <col min="529" max="530" width="10.5703125" style="491"/>
    <col min="531" max="531" width="11.140625" style="491" customWidth="1"/>
    <col min="532" max="761" width="10.5703125" style="491"/>
    <col min="762" max="769" width="0" style="491" hidden="1" customWidth="1"/>
    <col min="770" max="770" width="3.7109375" style="491" customWidth="1"/>
    <col min="771" max="771" width="3.85546875" style="491" customWidth="1"/>
    <col min="772" max="772" width="3.7109375" style="491" customWidth="1"/>
    <col min="773" max="773" width="12.7109375" style="491" customWidth="1"/>
    <col min="774" max="774" width="52.7109375" style="491" customWidth="1"/>
    <col min="775" max="778" width="0" style="491" hidden="1" customWidth="1"/>
    <col min="779" max="779" width="12.28515625" style="491" customWidth="1"/>
    <col min="780" max="780" width="6.42578125" style="491" customWidth="1"/>
    <col min="781" max="781" width="12.28515625" style="491" customWidth="1"/>
    <col min="782" max="782" width="0" style="491" hidden="1" customWidth="1"/>
    <col min="783" max="783" width="3.7109375" style="491" customWidth="1"/>
    <col min="784" max="784" width="11.140625" style="491" bestFit="1" customWidth="1"/>
    <col min="785" max="786" width="10.5703125" style="491"/>
    <col min="787" max="787" width="11.140625" style="491" customWidth="1"/>
    <col min="788" max="1017" width="10.5703125" style="491"/>
    <col min="1018" max="1025" width="0" style="491" hidden="1" customWidth="1"/>
    <col min="1026" max="1026" width="3.7109375" style="491" customWidth="1"/>
    <col min="1027" max="1027" width="3.85546875" style="491" customWidth="1"/>
    <col min="1028" max="1028" width="3.7109375" style="491" customWidth="1"/>
    <col min="1029" max="1029" width="12.7109375" style="491" customWidth="1"/>
    <col min="1030" max="1030" width="52.7109375" style="491" customWidth="1"/>
    <col min="1031" max="1034" width="0" style="491" hidden="1" customWidth="1"/>
    <col min="1035" max="1035" width="12.28515625" style="491" customWidth="1"/>
    <col min="1036" max="1036" width="6.42578125" style="491" customWidth="1"/>
    <col min="1037" max="1037" width="12.28515625" style="491" customWidth="1"/>
    <col min="1038" max="1038" width="0" style="491" hidden="1" customWidth="1"/>
    <col min="1039" max="1039" width="3.7109375" style="491" customWidth="1"/>
    <col min="1040" max="1040" width="11.140625" style="491" bestFit="1" customWidth="1"/>
    <col min="1041" max="1042" width="10.5703125" style="491"/>
    <col min="1043" max="1043" width="11.140625" style="491" customWidth="1"/>
    <col min="1044" max="1273" width="10.5703125" style="491"/>
    <col min="1274" max="1281" width="0" style="491" hidden="1" customWidth="1"/>
    <col min="1282" max="1282" width="3.7109375" style="491" customWidth="1"/>
    <col min="1283" max="1283" width="3.85546875" style="491" customWidth="1"/>
    <col min="1284" max="1284" width="3.7109375" style="491" customWidth="1"/>
    <col min="1285" max="1285" width="12.7109375" style="491" customWidth="1"/>
    <col min="1286" max="1286" width="52.7109375" style="491" customWidth="1"/>
    <col min="1287" max="1290" width="0" style="491" hidden="1" customWidth="1"/>
    <col min="1291" max="1291" width="12.28515625" style="491" customWidth="1"/>
    <col min="1292" max="1292" width="6.42578125" style="491" customWidth="1"/>
    <col min="1293" max="1293" width="12.28515625" style="491" customWidth="1"/>
    <col min="1294" max="1294" width="0" style="491" hidden="1" customWidth="1"/>
    <col min="1295" max="1295" width="3.7109375" style="491" customWidth="1"/>
    <col min="1296" max="1296" width="11.140625" style="491" bestFit="1" customWidth="1"/>
    <col min="1297" max="1298" width="10.5703125" style="491"/>
    <col min="1299" max="1299" width="11.140625" style="491" customWidth="1"/>
    <col min="1300" max="1529" width="10.5703125" style="491"/>
    <col min="1530" max="1537" width="0" style="491" hidden="1" customWidth="1"/>
    <col min="1538" max="1538" width="3.7109375" style="491" customWidth="1"/>
    <col min="1539" max="1539" width="3.85546875" style="491" customWidth="1"/>
    <col min="1540" max="1540" width="3.7109375" style="491" customWidth="1"/>
    <col min="1541" max="1541" width="12.7109375" style="491" customWidth="1"/>
    <col min="1542" max="1542" width="52.7109375" style="491" customWidth="1"/>
    <col min="1543" max="1546" width="0" style="491" hidden="1" customWidth="1"/>
    <col min="1547" max="1547" width="12.28515625" style="491" customWidth="1"/>
    <col min="1548" max="1548" width="6.42578125" style="491" customWidth="1"/>
    <col min="1549" max="1549" width="12.28515625" style="491" customWidth="1"/>
    <col min="1550" max="1550" width="0" style="491" hidden="1" customWidth="1"/>
    <col min="1551" max="1551" width="3.7109375" style="491" customWidth="1"/>
    <col min="1552" max="1552" width="11.140625" style="491" bestFit="1" customWidth="1"/>
    <col min="1553" max="1554" width="10.5703125" style="491"/>
    <col min="1555" max="1555" width="11.140625" style="491" customWidth="1"/>
    <col min="1556" max="1785" width="10.5703125" style="491"/>
    <col min="1786" max="1793" width="0" style="491" hidden="1" customWidth="1"/>
    <col min="1794" max="1794" width="3.7109375" style="491" customWidth="1"/>
    <col min="1795" max="1795" width="3.85546875" style="491" customWidth="1"/>
    <col min="1796" max="1796" width="3.7109375" style="491" customWidth="1"/>
    <col min="1797" max="1797" width="12.7109375" style="491" customWidth="1"/>
    <col min="1798" max="1798" width="52.7109375" style="491" customWidth="1"/>
    <col min="1799" max="1802" width="0" style="491" hidden="1" customWidth="1"/>
    <col min="1803" max="1803" width="12.28515625" style="491" customWidth="1"/>
    <col min="1804" max="1804" width="6.42578125" style="491" customWidth="1"/>
    <col min="1805" max="1805" width="12.28515625" style="491" customWidth="1"/>
    <col min="1806" max="1806" width="0" style="491" hidden="1" customWidth="1"/>
    <col min="1807" max="1807" width="3.7109375" style="491" customWidth="1"/>
    <col min="1808" max="1808" width="11.140625" style="491" bestFit="1" customWidth="1"/>
    <col min="1809" max="1810" width="10.5703125" style="491"/>
    <col min="1811" max="1811" width="11.140625" style="491" customWidth="1"/>
    <col min="1812" max="2041" width="10.5703125" style="491"/>
    <col min="2042" max="2049" width="0" style="491" hidden="1" customWidth="1"/>
    <col min="2050" max="2050" width="3.7109375" style="491" customWidth="1"/>
    <col min="2051" max="2051" width="3.85546875" style="491" customWidth="1"/>
    <col min="2052" max="2052" width="3.7109375" style="491" customWidth="1"/>
    <col min="2053" max="2053" width="12.7109375" style="491" customWidth="1"/>
    <col min="2054" max="2054" width="52.7109375" style="491" customWidth="1"/>
    <col min="2055" max="2058" width="0" style="491" hidden="1" customWidth="1"/>
    <col min="2059" max="2059" width="12.28515625" style="491" customWidth="1"/>
    <col min="2060" max="2060" width="6.42578125" style="491" customWidth="1"/>
    <col min="2061" max="2061" width="12.28515625" style="491" customWidth="1"/>
    <col min="2062" max="2062" width="0" style="491" hidden="1" customWidth="1"/>
    <col min="2063" max="2063" width="3.7109375" style="491" customWidth="1"/>
    <col min="2064" max="2064" width="11.140625" style="491" bestFit="1" customWidth="1"/>
    <col min="2065" max="2066" width="10.5703125" style="491"/>
    <col min="2067" max="2067" width="11.140625" style="491" customWidth="1"/>
    <col min="2068" max="2297" width="10.5703125" style="491"/>
    <col min="2298" max="2305" width="0" style="491" hidden="1" customWidth="1"/>
    <col min="2306" max="2306" width="3.7109375" style="491" customWidth="1"/>
    <col min="2307" max="2307" width="3.85546875" style="491" customWidth="1"/>
    <col min="2308" max="2308" width="3.7109375" style="491" customWidth="1"/>
    <col min="2309" max="2309" width="12.7109375" style="491" customWidth="1"/>
    <col min="2310" max="2310" width="52.7109375" style="491" customWidth="1"/>
    <col min="2311" max="2314" width="0" style="491" hidden="1" customWidth="1"/>
    <col min="2315" max="2315" width="12.28515625" style="491" customWidth="1"/>
    <col min="2316" max="2316" width="6.42578125" style="491" customWidth="1"/>
    <col min="2317" max="2317" width="12.28515625" style="491" customWidth="1"/>
    <col min="2318" max="2318" width="0" style="491" hidden="1" customWidth="1"/>
    <col min="2319" max="2319" width="3.7109375" style="491" customWidth="1"/>
    <col min="2320" max="2320" width="11.140625" style="491" bestFit="1" customWidth="1"/>
    <col min="2321" max="2322" width="10.5703125" style="491"/>
    <col min="2323" max="2323" width="11.140625" style="491" customWidth="1"/>
    <col min="2324" max="2553" width="10.5703125" style="491"/>
    <col min="2554" max="2561" width="0" style="491" hidden="1" customWidth="1"/>
    <col min="2562" max="2562" width="3.7109375" style="491" customWidth="1"/>
    <col min="2563" max="2563" width="3.85546875" style="491" customWidth="1"/>
    <col min="2564" max="2564" width="3.7109375" style="491" customWidth="1"/>
    <col min="2565" max="2565" width="12.7109375" style="491" customWidth="1"/>
    <col min="2566" max="2566" width="52.7109375" style="491" customWidth="1"/>
    <col min="2567" max="2570" width="0" style="491" hidden="1" customWidth="1"/>
    <col min="2571" max="2571" width="12.28515625" style="491" customWidth="1"/>
    <col min="2572" max="2572" width="6.42578125" style="491" customWidth="1"/>
    <col min="2573" max="2573" width="12.28515625" style="491" customWidth="1"/>
    <col min="2574" max="2574" width="0" style="491" hidden="1" customWidth="1"/>
    <col min="2575" max="2575" width="3.7109375" style="491" customWidth="1"/>
    <col min="2576" max="2576" width="11.140625" style="491" bestFit="1" customWidth="1"/>
    <col min="2577" max="2578" width="10.5703125" style="491"/>
    <col min="2579" max="2579" width="11.140625" style="491" customWidth="1"/>
    <col min="2580" max="2809" width="10.5703125" style="491"/>
    <col min="2810" max="2817" width="0" style="491" hidden="1" customWidth="1"/>
    <col min="2818" max="2818" width="3.7109375" style="491" customWidth="1"/>
    <col min="2819" max="2819" width="3.85546875" style="491" customWidth="1"/>
    <col min="2820" max="2820" width="3.7109375" style="491" customWidth="1"/>
    <col min="2821" max="2821" width="12.7109375" style="491" customWidth="1"/>
    <col min="2822" max="2822" width="52.7109375" style="491" customWidth="1"/>
    <col min="2823" max="2826" width="0" style="491" hidden="1" customWidth="1"/>
    <col min="2827" max="2827" width="12.28515625" style="491" customWidth="1"/>
    <col min="2828" max="2828" width="6.42578125" style="491" customWidth="1"/>
    <col min="2829" max="2829" width="12.28515625" style="491" customWidth="1"/>
    <col min="2830" max="2830" width="0" style="491" hidden="1" customWidth="1"/>
    <col min="2831" max="2831" width="3.7109375" style="491" customWidth="1"/>
    <col min="2832" max="2832" width="11.140625" style="491" bestFit="1" customWidth="1"/>
    <col min="2833" max="2834" width="10.5703125" style="491"/>
    <col min="2835" max="2835" width="11.140625" style="491" customWidth="1"/>
    <col min="2836" max="3065" width="10.5703125" style="491"/>
    <col min="3066" max="3073" width="0" style="491" hidden="1" customWidth="1"/>
    <col min="3074" max="3074" width="3.7109375" style="491" customWidth="1"/>
    <col min="3075" max="3075" width="3.85546875" style="491" customWidth="1"/>
    <col min="3076" max="3076" width="3.7109375" style="491" customWidth="1"/>
    <col min="3077" max="3077" width="12.7109375" style="491" customWidth="1"/>
    <col min="3078" max="3078" width="52.7109375" style="491" customWidth="1"/>
    <col min="3079" max="3082" width="0" style="491" hidden="1" customWidth="1"/>
    <col min="3083" max="3083" width="12.28515625" style="491" customWidth="1"/>
    <col min="3084" max="3084" width="6.42578125" style="491" customWidth="1"/>
    <col min="3085" max="3085" width="12.28515625" style="491" customWidth="1"/>
    <col min="3086" max="3086" width="0" style="491" hidden="1" customWidth="1"/>
    <col min="3087" max="3087" width="3.7109375" style="491" customWidth="1"/>
    <col min="3088" max="3088" width="11.140625" style="491" bestFit="1" customWidth="1"/>
    <col min="3089" max="3090" width="10.5703125" style="491"/>
    <col min="3091" max="3091" width="11.140625" style="491" customWidth="1"/>
    <col min="3092" max="3321" width="10.5703125" style="491"/>
    <col min="3322" max="3329" width="0" style="491" hidden="1" customWidth="1"/>
    <col min="3330" max="3330" width="3.7109375" style="491" customWidth="1"/>
    <col min="3331" max="3331" width="3.85546875" style="491" customWidth="1"/>
    <col min="3332" max="3332" width="3.7109375" style="491" customWidth="1"/>
    <col min="3333" max="3333" width="12.7109375" style="491" customWidth="1"/>
    <col min="3334" max="3334" width="52.7109375" style="491" customWidth="1"/>
    <col min="3335" max="3338" width="0" style="491" hidden="1" customWidth="1"/>
    <col min="3339" max="3339" width="12.28515625" style="491" customWidth="1"/>
    <col min="3340" max="3340" width="6.42578125" style="491" customWidth="1"/>
    <col min="3341" max="3341" width="12.28515625" style="491" customWidth="1"/>
    <col min="3342" max="3342" width="0" style="491" hidden="1" customWidth="1"/>
    <col min="3343" max="3343" width="3.7109375" style="491" customWidth="1"/>
    <col min="3344" max="3344" width="11.140625" style="491" bestFit="1" customWidth="1"/>
    <col min="3345" max="3346" width="10.5703125" style="491"/>
    <col min="3347" max="3347" width="11.140625" style="491" customWidth="1"/>
    <col min="3348" max="3577" width="10.5703125" style="491"/>
    <col min="3578" max="3585" width="0" style="491" hidden="1" customWidth="1"/>
    <col min="3586" max="3586" width="3.7109375" style="491" customWidth="1"/>
    <col min="3587" max="3587" width="3.85546875" style="491" customWidth="1"/>
    <col min="3588" max="3588" width="3.7109375" style="491" customWidth="1"/>
    <col min="3589" max="3589" width="12.7109375" style="491" customWidth="1"/>
    <col min="3590" max="3590" width="52.7109375" style="491" customWidth="1"/>
    <col min="3591" max="3594" width="0" style="491" hidden="1" customWidth="1"/>
    <col min="3595" max="3595" width="12.28515625" style="491" customWidth="1"/>
    <col min="3596" max="3596" width="6.42578125" style="491" customWidth="1"/>
    <col min="3597" max="3597" width="12.28515625" style="491" customWidth="1"/>
    <col min="3598" max="3598" width="0" style="491" hidden="1" customWidth="1"/>
    <col min="3599" max="3599" width="3.7109375" style="491" customWidth="1"/>
    <col min="3600" max="3600" width="11.140625" style="491" bestFit="1" customWidth="1"/>
    <col min="3601" max="3602" width="10.5703125" style="491"/>
    <col min="3603" max="3603" width="11.140625" style="491" customWidth="1"/>
    <col min="3604" max="3833" width="10.5703125" style="491"/>
    <col min="3834" max="3841" width="0" style="491" hidden="1" customWidth="1"/>
    <col min="3842" max="3842" width="3.7109375" style="491" customWidth="1"/>
    <col min="3843" max="3843" width="3.85546875" style="491" customWidth="1"/>
    <col min="3844" max="3844" width="3.7109375" style="491" customWidth="1"/>
    <col min="3845" max="3845" width="12.7109375" style="491" customWidth="1"/>
    <col min="3846" max="3846" width="52.7109375" style="491" customWidth="1"/>
    <col min="3847" max="3850" width="0" style="491" hidden="1" customWidth="1"/>
    <col min="3851" max="3851" width="12.28515625" style="491" customWidth="1"/>
    <col min="3852" max="3852" width="6.42578125" style="491" customWidth="1"/>
    <col min="3853" max="3853" width="12.28515625" style="491" customWidth="1"/>
    <col min="3854" max="3854" width="0" style="491" hidden="1" customWidth="1"/>
    <col min="3855" max="3855" width="3.7109375" style="491" customWidth="1"/>
    <col min="3856" max="3856" width="11.140625" style="491" bestFit="1" customWidth="1"/>
    <col min="3857" max="3858" width="10.5703125" style="491"/>
    <col min="3859" max="3859" width="11.140625" style="491" customWidth="1"/>
    <col min="3860" max="4089" width="10.5703125" style="491"/>
    <col min="4090" max="4097" width="0" style="491" hidden="1" customWidth="1"/>
    <col min="4098" max="4098" width="3.7109375" style="491" customWidth="1"/>
    <col min="4099" max="4099" width="3.85546875" style="491" customWidth="1"/>
    <col min="4100" max="4100" width="3.7109375" style="491" customWidth="1"/>
    <col min="4101" max="4101" width="12.7109375" style="491" customWidth="1"/>
    <col min="4102" max="4102" width="52.7109375" style="491" customWidth="1"/>
    <col min="4103" max="4106" width="0" style="491" hidden="1" customWidth="1"/>
    <col min="4107" max="4107" width="12.28515625" style="491" customWidth="1"/>
    <col min="4108" max="4108" width="6.42578125" style="491" customWidth="1"/>
    <col min="4109" max="4109" width="12.28515625" style="491" customWidth="1"/>
    <col min="4110" max="4110" width="0" style="491" hidden="1" customWidth="1"/>
    <col min="4111" max="4111" width="3.7109375" style="491" customWidth="1"/>
    <col min="4112" max="4112" width="11.140625" style="491" bestFit="1" customWidth="1"/>
    <col min="4113" max="4114" width="10.5703125" style="491"/>
    <col min="4115" max="4115" width="11.140625" style="491" customWidth="1"/>
    <col min="4116" max="4345" width="10.5703125" style="491"/>
    <col min="4346" max="4353" width="0" style="491" hidden="1" customWidth="1"/>
    <col min="4354" max="4354" width="3.7109375" style="491" customWidth="1"/>
    <col min="4355" max="4355" width="3.85546875" style="491" customWidth="1"/>
    <col min="4356" max="4356" width="3.7109375" style="491" customWidth="1"/>
    <col min="4357" max="4357" width="12.7109375" style="491" customWidth="1"/>
    <col min="4358" max="4358" width="52.7109375" style="491" customWidth="1"/>
    <col min="4359" max="4362" width="0" style="491" hidden="1" customWidth="1"/>
    <col min="4363" max="4363" width="12.28515625" style="491" customWidth="1"/>
    <col min="4364" max="4364" width="6.42578125" style="491" customWidth="1"/>
    <col min="4365" max="4365" width="12.28515625" style="491" customWidth="1"/>
    <col min="4366" max="4366" width="0" style="491" hidden="1" customWidth="1"/>
    <col min="4367" max="4367" width="3.7109375" style="491" customWidth="1"/>
    <col min="4368" max="4368" width="11.140625" style="491" bestFit="1" customWidth="1"/>
    <col min="4369" max="4370" width="10.5703125" style="491"/>
    <col min="4371" max="4371" width="11.140625" style="491" customWidth="1"/>
    <col min="4372" max="4601" width="10.5703125" style="491"/>
    <col min="4602" max="4609" width="0" style="491" hidden="1" customWidth="1"/>
    <col min="4610" max="4610" width="3.7109375" style="491" customWidth="1"/>
    <col min="4611" max="4611" width="3.85546875" style="491" customWidth="1"/>
    <col min="4612" max="4612" width="3.7109375" style="491" customWidth="1"/>
    <col min="4613" max="4613" width="12.7109375" style="491" customWidth="1"/>
    <col min="4614" max="4614" width="52.7109375" style="491" customWidth="1"/>
    <col min="4615" max="4618" width="0" style="491" hidden="1" customWidth="1"/>
    <col min="4619" max="4619" width="12.28515625" style="491" customWidth="1"/>
    <col min="4620" max="4620" width="6.42578125" style="491" customWidth="1"/>
    <col min="4621" max="4621" width="12.28515625" style="491" customWidth="1"/>
    <col min="4622" max="4622" width="0" style="491" hidden="1" customWidth="1"/>
    <col min="4623" max="4623" width="3.7109375" style="491" customWidth="1"/>
    <col min="4624" max="4624" width="11.140625" style="491" bestFit="1" customWidth="1"/>
    <col min="4625" max="4626" width="10.5703125" style="491"/>
    <col min="4627" max="4627" width="11.140625" style="491" customWidth="1"/>
    <col min="4628" max="4857" width="10.5703125" style="491"/>
    <col min="4858" max="4865" width="0" style="491" hidden="1" customWidth="1"/>
    <col min="4866" max="4866" width="3.7109375" style="491" customWidth="1"/>
    <col min="4867" max="4867" width="3.85546875" style="491" customWidth="1"/>
    <col min="4868" max="4868" width="3.7109375" style="491" customWidth="1"/>
    <col min="4869" max="4869" width="12.7109375" style="491" customWidth="1"/>
    <col min="4870" max="4870" width="52.7109375" style="491" customWidth="1"/>
    <col min="4871" max="4874" width="0" style="491" hidden="1" customWidth="1"/>
    <col min="4875" max="4875" width="12.28515625" style="491" customWidth="1"/>
    <col min="4876" max="4876" width="6.42578125" style="491" customWidth="1"/>
    <col min="4877" max="4877" width="12.28515625" style="491" customWidth="1"/>
    <col min="4878" max="4878" width="0" style="491" hidden="1" customWidth="1"/>
    <col min="4879" max="4879" width="3.7109375" style="491" customWidth="1"/>
    <col min="4880" max="4880" width="11.140625" style="491" bestFit="1" customWidth="1"/>
    <col min="4881" max="4882" width="10.5703125" style="491"/>
    <col min="4883" max="4883" width="11.140625" style="491" customWidth="1"/>
    <col min="4884" max="5113" width="10.5703125" style="491"/>
    <col min="5114" max="5121" width="0" style="491" hidden="1" customWidth="1"/>
    <col min="5122" max="5122" width="3.7109375" style="491" customWidth="1"/>
    <col min="5123" max="5123" width="3.85546875" style="491" customWidth="1"/>
    <col min="5124" max="5124" width="3.7109375" style="491" customWidth="1"/>
    <col min="5125" max="5125" width="12.7109375" style="491" customWidth="1"/>
    <col min="5126" max="5126" width="52.7109375" style="491" customWidth="1"/>
    <col min="5127" max="5130" width="0" style="491" hidden="1" customWidth="1"/>
    <col min="5131" max="5131" width="12.28515625" style="491" customWidth="1"/>
    <col min="5132" max="5132" width="6.42578125" style="491" customWidth="1"/>
    <col min="5133" max="5133" width="12.28515625" style="491" customWidth="1"/>
    <col min="5134" max="5134" width="0" style="491" hidden="1" customWidth="1"/>
    <col min="5135" max="5135" width="3.7109375" style="491" customWidth="1"/>
    <col min="5136" max="5136" width="11.140625" style="491" bestFit="1" customWidth="1"/>
    <col min="5137" max="5138" width="10.5703125" style="491"/>
    <col min="5139" max="5139" width="11.140625" style="491" customWidth="1"/>
    <col min="5140" max="5369" width="10.5703125" style="491"/>
    <col min="5370" max="5377" width="0" style="491" hidden="1" customWidth="1"/>
    <col min="5378" max="5378" width="3.7109375" style="491" customWidth="1"/>
    <col min="5379" max="5379" width="3.85546875" style="491" customWidth="1"/>
    <col min="5380" max="5380" width="3.7109375" style="491" customWidth="1"/>
    <col min="5381" max="5381" width="12.7109375" style="491" customWidth="1"/>
    <col min="5382" max="5382" width="52.7109375" style="491" customWidth="1"/>
    <col min="5383" max="5386" width="0" style="491" hidden="1" customWidth="1"/>
    <col min="5387" max="5387" width="12.28515625" style="491" customWidth="1"/>
    <col min="5388" max="5388" width="6.42578125" style="491" customWidth="1"/>
    <col min="5389" max="5389" width="12.28515625" style="491" customWidth="1"/>
    <col min="5390" max="5390" width="0" style="491" hidden="1" customWidth="1"/>
    <col min="5391" max="5391" width="3.7109375" style="491" customWidth="1"/>
    <col min="5392" max="5392" width="11.140625" style="491" bestFit="1" customWidth="1"/>
    <col min="5393" max="5394" width="10.5703125" style="491"/>
    <col min="5395" max="5395" width="11.140625" style="491" customWidth="1"/>
    <col min="5396" max="5625" width="10.5703125" style="491"/>
    <col min="5626" max="5633" width="0" style="491" hidden="1" customWidth="1"/>
    <col min="5634" max="5634" width="3.7109375" style="491" customWidth="1"/>
    <col min="5635" max="5635" width="3.85546875" style="491" customWidth="1"/>
    <col min="5636" max="5636" width="3.7109375" style="491" customWidth="1"/>
    <col min="5637" max="5637" width="12.7109375" style="491" customWidth="1"/>
    <col min="5638" max="5638" width="52.7109375" style="491" customWidth="1"/>
    <col min="5639" max="5642" width="0" style="491" hidden="1" customWidth="1"/>
    <col min="5643" max="5643" width="12.28515625" style="491" customWidth="1"/>
    <col min="5644" max="5644" width="6.42578125" style="491" customWidth="1"/>
    <col min="5645" max="5645" width="12.28515625" style="491" customWidth="1"/>
    <col min="5646" max="5646" width="0" style="491" hidden="1" customWidth="1"/>
    <col min="5647" max="5647" width="3.7109375" style="491" customWidth="1"/>
    <col min="5648" max="5648" width="11.140625" style="491" bestFit="1" customWidth="1"/>
    <col min="5649" max="5650" width="10.5703125" style="491"/>
    <col min="5651" max="5651" width="11.140625" style="491" customWidth="1"/>
    <col min="5652" max="5881" width="10.5703125" style="491"/>
    <col min="5882" max="5889" width="0" style="491" hidden="1" customWidth="1"/>
    <col min="5890" max="5890" width="3.7109375" style="491" customWidth="1"/>
    <col min="5891" max="5891" width="3.85546875" style="491" customWidth="1"/>
    <col min="5892" max="5892" width="3.7109375" style="491" customWidth="1"/>
    <col min="5893" max="5893" width="12.7109375" style="491" customWidth="1"/>
    <col min="5894" max="5894" width="52.7109375" style="491" customWidth="1"/>
    <col min="5895" max="5898" width="0" style="491" hidden="1" customWidth="1"/>
    <col min="5899" max="5899" width="12.28515625" style="491" customWidth="1"/>
    <col min="5900" max="5900" width="6.42578125" style="491" customWidth="1"/>
    <col min="5901" max="5901" width="12.28515625" style="491" customWidth="1"/>
    <col min="5902" max="5902" width="0" style="491" hidden="1" customWidth="1"/>
    <col min="5903" max="5903" width="3.7109375" style="491" customWidth="1"/>
    <col min="5904" max="5904" width="11.140625" style="491" bestFit="1" customWidth="1"/>
    <col min="5905" max="5906" width="10.5703125" style="491"/>
    <col min="5907" max="5907" width="11.140625" style="491" customWidth="1"/>
    <col min="5908" max="6137" width="10.5703125" style="491"/>
    <col min="6138" max="6145" width="0" style="491" hidden="1" customWidth="1"/>
    <col min="6146" max="6146" width="3.7109375" style="491" customWidth="1"/>
    <col min="6147" max="6147" width="3.85546875" style="491" customWidth="1"/>
    <col min="6148" max="6148" width="3.7109375" style="491" customWidth="1"/>
    <col min="6149" max="6149" width="12.7109375" style="491" customWidth="1"/>
    <col min="6150" max="6150" width="52.7109375" style="491" customWidth="1"/>
    <col min="6151" max="6154" width="0" style="491" hidden="1" customWidth="1"/>
    <col min="6155" max="6155" width="12.28515625" style="491" customWidth="1"/>
    <col min="6156" max="6156" width="6.42578125" style="491" customWidth="1"/>
    <col min="6157" max="6157" width="12.28515625" style="491" customWidth="1"/>
    <col min="6158" max="6158" width="0" style="491" hidden="1" customWidth="1"/>
    <col min="6159" max="6159" width="3.7109375" style="491" customWidth="1"/>
    <col min="6160" max="6160" width="11.140625" style="491" bestFit="1" customWidth="1"/>
    <col min="6161" max="6162" width="10.5703125" style="491"/>
    <col min="6163" max="6163" width="11.140625" style="491" customWidth="1"/>
    <col min="6164" max="6393" width="10.5703125" style="491"/>
    <col min="6394" max="6401" width="0" style="491" hidden="1" customWidth="1"/>
    <col min="6402" max="6402" width="3.7109375" style="491" customWidth="1"/>
    <col min="6403" max="6403" width="3.85546875" style="491" customWidth="1"/>
    <col min="6404" max="6404" width="3.7109375" style="491" customWidth="1"/>
    <col min="6405" max="6405" width="12.7109375" style="491" customWidth="1"/>
    <col min="6406" max="6406" width="52.7109375" style="491" customWidth="1"/>
    <col min="6407" max="6410" width="0" style="491" hidden="1" customWidth="1"/>
    <col min="6411" max="6411" width="12.28515625" style="491" customWidth="1"/>
    <col min="6412" max="6412" width="6.42578125" style="491" customWidth="1"/>
    <col min="6413" max="6413" width="12.28515625" style="491" customWidth="1"/>
    <col min="6414" max="6414" width="0" style="491" hidden="1" customWidth="1"/>
    <col min="6415" max="6415" width="3.7109375" style="491" customWidth="1"/>
    <col min="6416" max="6416" width="11.140625" style="491" bestFit="1" customWidth="1"/>
    <col min="6417" max="6418" width="10.5703125" style="491"/>
    <col min="6419" max="6419" width="11.140625" style="491" customWidth="1"/>
    <col min="6420" max="6649" width="10.5703125" style="491"/>
    <col min="6650" max="6657" width="0" style="491" hidden="1" customWidth="1"/>
    <col min="6658" max="6658" width="3.7109375" style="491" customWidth="1"/>
    <col min="6659" max="6659" width="3.85546875" style="491" customWidth="1"/>
    <col min="6660" max="6660" width="3.7109375" style="491" customWidth="1"/>
    <col min="6661" max="6661" width="12.7109375" style="491" customWidth="1"/>
    <col min="6662" max="6662" width="52.7109375" style="491" customWidth="1"/>
    <col min="6663" max="6666" width="0" style="491" hidden="1" customWidth="1"/>
    <col min="6667" max="6667" width="12.28515625" style="491" customWidth="1"/>
    <col min="6668" max="6668" width="6.42578125" style="491" customWidth="1"/>
    <col min="6669" max="6669" width="12.28515625" style="491" customWidth="1"/>
    <col min="6670" max="6670" width="0" style="491" hidden="1" customWidth="1"/>
    <col min="6671" max="6671" width="3.7109375" style="491" customWidth="1"/>
    <col min="6672" max="6672" width="11.140625" style="491" bestFit="1" customWidth="1"/>
    <col min="6673" max="6674" width="10.5703125" style="491"/>
    <col min="6675" max="6675" width="11.140625" style="491" customWidth="1"/>
    <col min="6676" max="6905" width="10.5703125" style="491"/>
    <col min="6906" max="6913" width="0" style="491" hidden="1" customWidth="1"/>
    <col min="6914" max="6914" width="3.7109375" style="491" customWidth="1"/>
    <col min="6915" max="6915" width="3.85546875" style="491" customWidth="1"/>
    <col min="6916" max="6916" width="3.7109375" style="491" customWidth="1"/>
    <col min="6917" max="6917" width="12.7109375" style="491" customWidth="1"/>
    <col min="6918" max="6918" width="52.7109375" style="491" customWidth="1"/>
    <col min="6919" max="6922" width="0" style="491" hidden="1" customWidth="1"/>
    <col min="6923" max="6923" width="12.28515625" style="491" customWidth="1"/>
    <col min="6924" max="6924" width="6.42578125" style="491" customWidth="1"/>
    <col min="6925" max="6925" width="12.28515625" style="491" customWidth="1"/>
    <col min="6926" max="6926" width="0" style="491" hidden="1" customWidth="1"/>
    <col min="6927" max="6927" width="3.7109375" style="491" customWidth="1"/>
    <col min="6928" max="6928" width="11.140625" style="491" bestFit="1" customWidth="1"/>
    <col min="6929" max="6930" width="10.5703125" style="491"/>
    <col min="6931" max="6931" width="11.140625" style="491" customWidth="1"/>
    <col min="6932" max="7161" width="10.5703125" style="491"/>
    <col min="7162" max="7169" width="0" style="491" hidden="1" customWidth="1"/>
    <col min="7170" max="7170" width="3.7109375" style="491" customWidth="1"/>
    <col min="7171" max="7171" width="3.85546875" style="491" customWidth="1"/>
    <col min="7172" max="7172" width="3.7109375" style="491" customWidth="1"/>
    <col min="7173" max="7173" width="12.7109375" style="491" customWidth="1"/>
    <col min="7174" max="7174" width="52.7109375" style="491" customWidth="1"/>
    <col min="7175" max="7178" width="0" style="491" hidden="1" customWidth="1"/>
    <col min="7179" max="7179" width="12.28515625" style="491" customWidth="1"/>
    <col min="7180" max="7180" width="6.42578125" style="491" customWidth="1"/>
    <col min="7181" max="7181" width="12.28515625" style="491" customWidth="1"/>
    <col min="7182" max="7182" width="0" style="491" hidden="1" customWidth="1"/>
    <col min="7183" max="7183" width="3.7109375" style="491" customWidth="1"/>
    <col min="7184" max="7184" width="11.140625" style="491" bestFit="1" customWidth="1"/>
    <col min="7185" max="7186" width="10.5703125" style="491"/>
    <col min="7187" max="7187" width="11.140625" style="491" customWidth="1"/>
    <col min="7188" max="7417" width="10.5703125" style="491"/>
    <col min="7418" max="7425" width="0" style="491" hidden="1" customWidth="1"/>
    <col min="7426" max="7426" width="3.7109375" style="491" customWidth="1"/>
    <col min="7427" max="7427" width="3.85546875" style="491" customWidth="1"/>
    <col min="7428" max="7428" width="3.7109375" style="491" customWidth="1"/>
    <col min="7429" max="7429" width="12.7109375" style="491" customWidth="1"/>
    <col min="7430" max="7430" width="52.7109375" style="491" customWidth="1"/>
    <col min="7431" max="7434" width="0" style="491" hidden="1" customWidth="1"/>
    <col min="7435" max="7435" width="12.28515625" style="491" customWidth="1"/>
    <col min="7436" max="7436" width="6.42578125" style="491" customWidth="1"/>
    <col min="7437" max="7437" width="12.28515625" style="491" customWidth="1"/>
    <col min="7438" max="7438" width="0" style="491" hidden="1" customWidth="1"/>
    <col min="7439" max="7439" width="3.7109375" style="491" customWidth="1"/>
    <col min="7440" max="7440" width="11.140625" style="491" bestFit="1" customWidth="1"/>
    <col min="7441" max="7442" width="10.5703125" style="491"/>
    <col min="7443" max="7443" width="11.140625" style="491" customWidth="1"/>
    <col min="7444" max="7673" width="10.5703125" style="491"/>
    <col min="7674" max="7681" width="0" style="491" hidden="1" customWidth="1"/>
    <col min="7682" max="7682" width="3.7109375" style="491" customWidth="1"/>
    <col min="7683" max="7683" width="3.85546875" style="491" customWidth="1"/>
    <col min="7684" max="7684" width="3.7109375" style="491" customWidth="1"/>
    <col min="7685" max="7685" width="12.7109375" style="491" customWidth="1"/>
    <col min="7686" max="7686" width="52.7109375" style="491" customWidth="1"/>
    <col min="7687" max="7690" width="0" style="491" hidden="1" customWidth="1"/>
    <col min="7691" max="7691" width="12.28515625" style="491" customWidth="1"/>
    <col min="7692" max="7692" width="6.42578125" style="491" customWidth="1"/>
    <col min="7693" max="7693" width="12.28515625" style="491" customWidth="1"/>
    <col min="7694" max="7694" width="0" style="491" hidden="1" customWidth="1"/>
    <col min="7695" max="7695" width="3.7109375" style="491" customWidth="1"/>
    <col min="7696" max="7696" width="11.140625" style="491" bestFit="1" customWidth="1"/>
    <col min="7697" max="7698" width="10.5703125" style="491"/>
    <col min="7699" max="7699" width="11.140625" style="491" customWidth="1"/>
    <col min="7700" max="7929" width="10.5703125" style="491"/>
    <col min="7930" max="7937" width="0" style="491" hidden="1" customWidth="1"/>
    <col min="7938" max="7938" width="3.7109375" style="491" customWidth="1"/>
    <col min="7939" max="7939" width="3.85546875" style="491" customWidth="1"/>
    <col min="7940" max="7940" width="3.7109375" style="491" customWidth="1"/>
    <col min="7941" max="7941" width="12.7109375" style="491" customWidth="1"/>
    <col min="7942" max="7942" width="52.7109375" style="491" customWidth="1"/>
    <col min="7943" max="7946" width="0" style="491" hidden="1" customWidth="1"/>
    <col min="7947" max="7947" width="12.28515625" style="491" customWidth="1"/>
    <col min="7948" max="7948" width="6.42578125" style="491" customWidth="1"/>
    <col min="7949" max="7949" width="12.28515625" style="491" customWidth="1"/>
    <col min="7950" max="7950" width="0" style="491" hidden="1" customWidth="1"/>
    <col min="7951" max="7951" width="3.7109375" style="491" customWidth="1"/>
    <col min="7952" max="7952" width="11.140625" style="491" bestFit="1" customWidth="1"/>
    <col min="7953" max="7954" width="10.5703125" style="491"/>
    <col min="7955" max="7955" width="11.140625" style="491" customWidth="1"/>
    <col min="7956" max="8185" width="10.5703125" style="491"/>
    <col min="8186" max="8193" width="0" style="491" hidden="1" customWidth="1"/>
    <col min="8194" max="8194" width="3.7109375" style="491" customWidth="1"/>
    <col min="8195" max="8195" width="3.85546875" style="491" customWidth="1"/>
    <col min="8196" max="8196" width="3.7109375" style="491" customWidth="1"/>
    <col min="8197" max="8197" width="12.7109375" style="491" customWidth="1"/>
    <col min="8198" max="8198" width="52.7109375" style="491" customWidth="1"/>
    <col min="8199" max="8202" width="0" style="491" hidden="1" customWidth="1"/>
    <col min="8203" max="8203" width="12.28515625" style="491" customWidth="1"/>
    <col min="8204" max="8204" width="6.42578125" style="491" customWidth="1"/>
    <col min="8205" max="8205" width="12.28515625" style="491" customWidth="1"/>
    <col min="8206" max="8206" width="0" style="491" hidden="1" customWidth="1"/>
    <col min="8207" max="8207" width="3.7109375" style="491" customWidth="1"/>
    <col min="8208" max="8208" width="11.140625" style="491" bestFit="1" customWidth="1"/>
    <col min="8209" max="8210" width="10.5703125" style="491"/>
    <col min="8211" max="8211" width="11.140625" style="491" customWidth="1"/>
    <col min="8212" max="8441" width="10.5703125" style="491"/>
    <col min="8442" max="8449" width="0" style="491" hidden="1" customWidth="1"/>
    <col min="8450" max="8450" width="3.7109375" style="491" customWidth="1"/>
    <col min="8451" max="8451" width="3.85546875" style="491" customWidth="1"/>
    <col min="8452" max="8452" width="3.7109375" style="491" customWidth="1"/>
    <col min="8453" max="8453" width="12.7109375" style="491" customWidth="1"/>
    <col min="8454" max="8454" width="52.7109375" style="491" customWidth="1"/>
    <col min="8455" max="8458" width="0" style="491" hidden="1" customWidth="1"/>
    <col min="8459" max="8459" width="12.28515625" style="491" customWidth="1"/>
    <col min="8460" max="8460" width="6.42578125" style="491" customWidth="1"/>
    <col min="8461" max="8461" width="12.28515625" style="491" customWidth="1"/>
    <col min="8462" max="8462" width="0" style="491" hidden="1" customWidth="1"/>
    <col min="8463" max="8463" width="3.7109375" style="491" customWidth="1"/>
    <col min="8464" max="8464" width="11.140625" style="491" bestFit="1" customWidth="1"/>
    <col min="8465" max="8466" width="10.5703125" style="491"/>
    <col min="8467" max="8467" width="11.140625" style="491" customWidth="1"/>
    <col min="8468" max="8697" width="10.5703125" style="491"/>
    <col min="8698" max="8705" width="0" style="491" hidden="1" customWidth="1"/>
    <col min="8706" max="8706" width="3.7109375" style="491" customWidth="1"/>
    <col min="8707" max="8707" width="3.85546875" style="491" customWidth="1"/>
    <col min="8708" max="8708" width="3.7109375" style="491" customWidth="1"/>
    <col min="8709" max="8709" width="12.7109375" style="491" customWidth="1"/>
    <col min="8710" max="8710" width="52.7109375" style="491" customWidth="1"/>
    <col min="8711" max="8714" width="0" style="491" hidden="1" customWidth="1"/>
    <col min="8715" max="8715" width="12.28515625" style="491" customWidth="1"/>
    <col min="8716" max="8716" width="6.42578125" style="491" customWidth="1"/>
    <col min="8717" max="8717" width="12.28515625" style="491" customWidth="1"/>
    <col min="8718" max="8718" width="0" style="491" hidden="1" customWidth="1"/>
    <col min="8719" max="8719" width="3.7109375" style="491" customWidth="1"/>
    <col min="8720" max="8720" width="11.140625" style="491" bestFit="1" customWidth="1"/>
    <col min="8721" max="8722" width="10.5703125" style="491"/>
    <col min="8723" max="8723" width="11.140625" style="491" customWidth="1"/>
    <col min="8724" max="8953" width="10.5703125" style="491"/>
    <col min="8954" max="8961" width="0" style="491" hidden="1" customWidth="1"/>
    <col min="8962" max="8962" width="3.7109375" style="491" customWidth="1"/>
    <col min="8963" max="8963" width="3.85546875" style="491" customWidth="1"/>
    <col min="8964" max="8964" width="3.7109375" style="491" customWidth="1"/>
    <col min="8965" max="8965" width="12.7109375" style="491" customWidth="1"/>
    <col min="8966" max="8966" width="52.7109375" style="491" customWidth="1"/>
    <col min="8967" max="8970" width="0" style="491" hidden="1" customWidth="1"/>
    <col min="8971" max="8971" width="12.28515625" style="491" customWidth="1"/>
    <col min="8972" max="8972" width="6.42578125" style="491" customWidth="1"/>
    <col min="8973" max="8973" width="12.28515625" style="491" customWidth="1"/>
    <col min="8974" max="8974" width="0" style="491" hidden="1" customWidth="1"/>
    <col min="8975" max="8975" width="3.7109375" style="491" customWidth="1"/>
    <col min="8976" max="8976" width="11.140625" style="491" bestFit="1" customWidth="1"/>
    <col min="8977" max="8978" width="10.5703125" style="491"/>
    <col min="8979" max="8979" width="11.140625" style="491" customWidth="1"/>
    <col min="8980" max="9209" width="10.5703125" style="491"/>
    <col min="9210" max="9217" width="0" style="491" hidden="1" customWidth="1"/>
    <col min="9218" max="9218" width="3.7109375" style="491" customWidth="1"/>
    <col min="9219" max="9219" width="3.85546875" style="491" customWidth="1"/>
    <col min="9220" max="9220" width="3.7109375" style="491" customWidth="1"/>
    <col min="9221" max="9221" width="12.7109375" style="491" customWidth="1"/>
    <col min="9222" max="9222" width="52.7109375" style="491" customWidth="1"/>
    <col min="9223" max="9226" width="0" style="491" hidden="1" customWidth="1"/>
    <col min="9227" max="9227" width="12.28515625" style="491" customWidth="1"/>
    <col min="9228" max="9228" width="6.42578125" style="491" customWidth="1"/>
    <col min="9229" max="9229" width="12.28515625" style="491" customWidth="1"/>
    <col min="9230" max="9230" width="0" style="491" hidden="1" customWidth="1"/>
    <col min="9231" max="9231" width="3.7109375" style="491" customWidth="1"/>
    <col min="9232" max="9232" width="11.140625" style="491" bestFit="1" customWidth="1"/>
    <col min="9233" max="9234" width="10.5703125" style="491"/>
    <col min="9235" max="9235" width="11.140625" style="491" customWidth="1"/>
    <col min="9236" max="9465" width="10.5703125" style="491"/>
    <col min="9466" max="9473" width="0" style="491" hidden="1" customWidth="1"/>
    <col min="9474" max="9474" width="3.7109375" style="491" customWidth="1"/>
    <col min="9475" max="9475" width="3.85546875" style="491" customWidth="1"/>
    <col min="9476" max="9476" width="3.7109375" style="491" customWidth="1"/>
    <col min="9477" max="9477" width="12.7109375" style="491" customWidth="1"/>
    <col min="9478" max="9478" width="52.7109375" style="491" customWidth="1"/>
    <col min="9479" max="9482" width="0" style="491" hidden="1" customWidth="1"/>
    <col min="9483" max="9483" width="12.28515625" style="491" customWidth="1"/>
    <col min="9484" max="9484" width="6.42578125" style="491" customWidth="1"/>
    <col min="9485" max="9485" width="12.28515625" style="491" customWidth="1"/>
    <col min="9486" max="9486" width="0" style="491" hidden="1" customWidth="1"/>
    <col min="9487" max="9487" width="3.7109375" style="491" customWidth="1"/>
    <col min="9488" max="9488" width="11.140625" style="491" bestFit="1" customWidth="1"/>
    <col min="9489" max="9490" width="10.5703125" style="491"/>
    <col min="9491" max="9491" width="11.140625" style="491" customWidth="1"/>
    <col min="9492" max="9721" width="10.5703125" style="491"/>
    <col min="9722" max="9729" width="0" style="491" hidden="1" customWidth="1"/>
    <col min="9730" max="9730" width="3.7109375" style="491" customWidth="1"/>
    <col min="9731" max="9731" width="3.85546875" style="491" customWidth="1"/>
    <col min="9732" max="9732" width="3.7109375" style="491" customWidth="1"/>
    <col min="9733" max="9733" width="12.7109375" style="491" customWidth="1"/>
    <col min="9734" max="9734" width="52.7109375" style="491" customWidth="1"/>
    <col min="9735" max="9738" width="0" style="491" hidden="1" customWidth="1"/>
    <col min="9739" max="9739" width="12.28515625" style="491" customWidth="1"/>
    <col min="9740" max="9740" width="6.42578125" style="491" customWidth="1"/>
    <col min="9741" max="9741" width="12.28515625" style="491" customWidth="1"/>
    <col min="9742" max="9742" width="0" style="491" hidden="1" customWidth="1"/>
    <col min="9743" max="9743" width="3.7109375" style="491" customWidth="1"/>
    <col min="9744" max="9744" width="11.140625" style="491" bestFit="1" customWidth="1"/>
    <col min="9745" max="9746" width="10.5703125" style="491"/>
    <col min="9747" max="9747" width="11.140625" style="491" customWidth="1"/>
    <col min="9748" max="9977" width="10.5703125" style="491"/>
    <col min="9978" max="9985" width="0" style="491" hidden="1" customWidth="1"/>
    <col min="9986" max="9986" width="3.7109375" style="491" customWidth="1"/>
    <col min="9987" max="9987" width="3.85546875" style="491" customWidth="1"/>
    <col min="9988" max="9988" width="3.7109375" style="491" customWidth="1"/>
    <col min="9989" max="9989" width="12.7109375" style="491" customWidth="1"/>
    <col min="9990" max="9990" width="52.7109375" style="491" customWidth="1"/>
    <col min="9991" max="9994" width="0" style="491" hidden="1" customWidth="1"/>
    <col min="9995" max="9995" width="12.28515625" style="491" customWidth="1"/>
    <col min="9996" max="9996" width="6.42578125" style="491" customWidth="1"/>
    <col min="9997" max="9997" width="12.28515625" style="491" customWidth="1"/>
    <col min="9998" max="9998" width="0" style="491" hidden="1" customWidth="1"/>
    <col min="9999" max="9999" width="3.7109375" style="491" customWidth="1"/>
    <col min="10000" max="10000" width="11.140625" style="491" bestFit="1" customWidth="1"/>
    <col min="10001" max="10002" width="10.5703125" style="491"/>
    <col min="10003" max="10003" width="11.140625" style="491" customWidth="1"/>
    <col min="10004" max="10233" width="10.5703125" style="491"/>
    <col min="10234" max="10241" width="0" style="491" hidden="1" customWidth="1"/>
    <col min="10242" max="10242" width="3.7109375" style="491" customWidth="1"/>
    <col min="10243" max="10243" width="3.85546875" style="491" customWidth="1"/>
    <col min="10244" max="10244" width="3.7109375" style="491" customWidth="1"/>
    <col min="10245" max="10245" width="12.7109375" style="491" customWidth="1"/>
    <col min="10246" max="10246" width="52.7109375" style="491" customWidth="1"/>
    <col min="10247" max="10250" width="0" style="491" hidden="1" customWidth="1"/>
    <col min="10251" max="10251" width="12.28515625" style="491" customWidth="1"/>
    <col min="10252" max="10252" width="6.42578125" style="491" customWidth="1"/>
    <col min="10253" max="10253" width="12.28515625" style="491" customWidth="1"/>
    <col min="10254" max="10254" width="0" style="491" hidden="1" customWidth="1"/>
    <col min="10255" max="10255" width="3.7109375" style="491" customWidth="1"/>
    <col min="10256" max="10256" width="11.140625" style="491" bestFit="1" customWidth="1"/>
    <col min="10257" max="10258" width="10.5703125" style="491"/>
    <col min="10259" max="10259" width="11.140625" style="491" customWidth="1"/>
    <col min="10260" max="10489" width="10.5703125" style="491"/>
    <col min="10490" max="10497" width="0" style="491" hidden="1" customWidth="1"/>
    <col min="10498" max="10498" width="3.7109375" style="491" customWidth="1"/>
    <col min="10499" max="10499" width="3.85546875" style="491" customWidth="1"/>
    <col min="10500" max="10500" width="3.7109375" style="491" customWidth="1"/>
    <col min="10501" max="10501" width="12.7109375" style="491" customWidth="1"/>
    <col min="10502" max="10502" width="52.7109375" style="491" customWidth="1"/>
    <col min="10503" max="10506" width="0" style="491" hidden="1" customWidth="1"/>
    <col min="10507" max="10507" width="12.28515625" style="491" customWidth="1"/>
    <col min="10508" max="10508" width="6.42578125" style="491" customWidth="1"/>
    <col min="10509" max="10509" width="12.28515625" style="491" customWidth="1"/>
    <col min="10510" max="10510" width="0" style="491" hidden="1" customWidth="1"/>
    <col min="10511" max="10511" width="3.7109375" style="491" customWidth="1"/>
    <col min="10512" max="10512" width="11.140625" style="491" bestFit="1" customWidth="1"/>
    <col min="10513" max="10514" width="10.5703125" style="491"/>
    <col min="10515" max="10515" width="11.140625" style="491" customWidth="1"/>
    <col min="10516" max="10745" width="10.5703125" style="491"/>
    <col min="10746" max="10753" width="0" style="491" hidden="1" customWidth="1"/>
    <col min="10754" max="10754" width="3.7109375" style="491" customWidth="1"/>
    <col min="10755" max="10755" width="3.85546875" style="491" customWidth="1"/>
    <col min="10756" max="10756" width="3.7109375" style="491" customWidth="1"/>
    <col min="10757" max="10757" width="12.7109375" style="491" customWidth="1"/>
    <col min="10758" max="10758" width="52.7109375" style="491" customWidth="1"/>
    <col min="10759" max="10762" width="0" style="491" hidden="1" customWidth="1"/>
    <col min="10763" max="10763" width="12.28515625" style="491" customWidth="1"/>
    <col min="10764" max="10764" width="6.42578125" style="491" customWidth="1"/>
    <col min="10765" max="10765" width="12.28515625" style="491" customWidth="1"/>
    <col min="10766" max="10766" width="0" style="491" hidden="1" customWidth="1"/>
    <col min="10767" max="10767" width="3.7109375" style="491" customWidth="1"/>
    <col min="10768" max="10768" width="11.140625" style="491" bestFit="1" customWidth="1"/>
    <col min="10769" max="10770" width="10.5703125" style="491"/>
    <col min="10771" max="10771" width="11.140625" style="491" customWidth="1"/>
    <col min="10772" max="11001" width="10.5703125" style="491"/>
    <col min="11002" max="11009" width="0" style="491" hidden="1" customWidth="1"/>
    <col min="11010" max="11010" width="3.7109375" style="491" customWidth="1"/>
    <col min="11011" max="11011" width="3.85546875" style="491" customWidth="1"/>
    <col min="11012" max="11012" width="3.7109375" style="491" customWidth="1"/>
    <col min="11013" max="11013" width="12.7109375" style="491" customWidth="1"/>
    <col min="11014" max="11014" width="52.7109375" style="491" customWidth="1"/>
    <col min="11015" max="11018" width="0" style="491" hidden="1" customWidth="1"/>
    <col min="11019" max="11019" width="12.28515625" style="491" customWidth="1"/>
    <col min="11020" max="11020" width="6.42578125" style="491" customWidth="1"/>
    <col min="11021" max="11021" width="12.28515625" style="491" customWidth="1"/>
    <col min="11022" max="11022" width="0" style="491" hidden="1" customWidth="1"/>
    <col min="11023" max="11023" width="3.7109375" style="491" customWidth="1"/>
    <col min="11024" max="11024" width="11.140625" style="491" bestFit="1" customWidth="1"/>
    <col min="11025" max="11026" width="10.5703125" style="491"/>
    <col min="11027" max="11027" width="11.140625" style="491" customWidth="1"/>
    <col min="11028" max="11257" width="10.5703125" style="491"/>
    <col min="11258" max="11265" width="0" style="491" hidden="1" customWidth="1"/>
    <col min="11266" max="11266" width="3.7109375" style="491" customWidth="1"/>
    <col min="11267" max="11267" width="3.85546875" style="491" customWidth="1"/>
    <col min="11268" max="11268" width="3.7109375" style="491" customWidth="1"/>
    <col min="11269" max="11269" width="12.7109375" style="491" customWidth="1"/>
    <col min="11270" max="11270" width="52.7109375" style="491" customWidth="1"/>
    <col min="11271" max="11274" width="0" style="491" hidden="1" customWidth="1"/>
    <col min="11275" max="11275" width="12.28515625" style="491" customWidth="1"/>
    <col min="11276" max="11276" width="6.42578125" style="491" customWidth="1"/>
    <col min="11277" max="11277" width="12.28515625" style="491" customWidth="1"/>
    <col min="11278" max="11278" width="0" style="491" hidden="1" customWidth="1"/>
    <col min="11279" max="11279" width="3.7109375" style="491" customWidth="1"/>
    <col min="11280" max="11280" width="11.140625" style="491" bestFit="1" customWidth="1"/>
    <col min="11281" max="11282" width="10.5703125" style="491"/>
    <col min="11283" max="11283" width="11.140625" style="491" customWidth="1"/>
    <col min="11284" max="11513" width="10.5703125" style="491"/>
    <col min="11514" max="11521" width="0" style="491" hidden="1" customWidth="1"/>
    <col min="11522" max="11522" width="3.7109375" style="491" customWidth="1"/>
    <col min="11523" max="11523" width="3.85546875" style="491" customWidth="1"/>
    <col min="11524" max="11524" width="3.7109375" style="491" customWidth="1"/>
    <col min="11525" max="11525" width="12.7109375" style="491" customWidth="1"/>
    <col min="11526" max="11526" width="52.7109375" style="491" customWidth="1"/>
    <col min="11527" max="11530" width="0" style="491" hidden="1" customWidth="1"/>
    <col min="11531" max="11531" width="12.28515625" style="491" customWidth="1"/>
    <col min="11532" max="11532" width="6.42578125" style="491" customWidth="1"/>
    <col min="11533" max="11533" width="12.28515625" style="491" customWidth="1"/>
    <col min="11534" max="11534" width="0" style="491" hidden="1" customWidth="1"/>
    <col min="11535" max="11535" width="3.7109375" style="491" customWidth="1"/>
    <col min="11536" max="11536" width="11.140625" style="491" bestFit="1" customWidth="1"/>
    <col min="11537" max="11538" width="10.5703125" style="491"/>
    <col min="11539" max="11539" width="11.140625" style="491" customWidth="1"/>
    <col min="11540" max="11769" width="10.5703125" style="491"/>
    <col min="11770" max="11777" width="0" style="491" hidden="1" customWidth="1"/>
    <col min="11778" max="11778" width="3.7109375" style="491" customWidth="1"/>
    <col min="11779" max="11779" width="3.85546875" style="491" customWidth="1"/>
    <col min="11780" max="11780" width="3.7109375" style="491" customWidth="1"/>
    <col min="11781" max="11781" width="12.7109375" style="491" customWidth="1"/>
    <col min="11782" max="11782" width="52.7109375" style="491" customWidth="1"/>
    <col min="11783" max="11786" width="0" style="491" hidden="1" customWidth="1"/>
    <col min="11787" max="11787" width="12.28515625" style="491" customWidth="1"/>
    <col min="11788" max="11788" width="6.42578125" style="491" customWidth="1"/>
    <col min="11789" max="11789" width="12.28515625" style="491" customWidth="1"/>
    <col min="11790" max="11790" width="0" style="491" hidden="1" customWidth="1"/>
    <col min="11791" max="11791" width="3.7109375" style="491" customWidth="1"/>
    <col min="11792" max="11792" width="11.140625" style="491" bestFit="1" customWidth="1"/>
    <col min="11793" max="11794" width="10.5703125" style="491"/>
    <col min="11795" max="11795" width="11.140625" style="491" customWidth="1"/>
    <col min="11796" max="12025" width="10.5703125" style="491"/>
    <col min="12026" max="12033" width="0" style="491" hidden="1" customWidth="1"/>
    <col min="12034" max="12034" width="3.7109375" style="491" customWidth="1"/>
    <col min="12035" max="12035" width="3.85546875" style="491" customWidth="1"/>
    <col min="12036" max="12036" width="3.7109375" style="491" customWidth="1"/>
    <col min="12037" max="12037" width="12.7109375" style="491" customWidth="1"/>
    <col min="12038" max="12038" width="52.7109375" style="491" customWidth="1"/>
    <col min="12039" max="12042" width="0" style="491" hidden="1" customWidth="1"/>
    <col min="12043" max="12043" width="12.28515625" style="491" customWidth="1"/>
    <col min="12044" max="12044" width="6.42578125" style="491" customWidth="1"/>
    <col min="12045" max="12045" width="12.28515625" style="491" customWidth="1"/>
    <col min="12046" max="12046" width="0" style="491" hidden="1" customWidth="1"/>
    <col min="12047" max="12047" width="3.7109375" style="491" customWidth="1"/>
    <col min="12048" max="12048" width="11.140625" style="491" bestFit="1" customWidth="1"/>
    <col min="12049" max="12050" width="10.5703125" style="491"/>
    <col min="12051" max="12051" width="11.140625" style="491" customWidth="1"/>
    <col min="12052" max="12281" width="10.5703125" style="491"/>
    <col min="12282" max="12289" width="0" style="491" hidden="1" customWidth="1"/>
    <col min="12290" max="12290" width="3.7109375" style="491" customWidth="1"/>
    <col min="12291" max="12291" width="3.85546875" style="491" customWidth="1"/>
    <col min="12292" max="12292" width="3.7109375" style="491" customWidth="1"/>
    <col min="12293" max="12293" width="12.7109375" style="491" customWidth="1"/>
    <col min="12294" max="12294" width="52.7109375" style="491" customWidth="1"/>
    <col min="12295" max="12298" width="0" style="491" hidden="1" customWidth="1"/>
    <col min="12299" max="12299" width="12.28515625" style="491" customWidth="1"/>
    <col min="12300" max="12300" width="6.42578125" style="491" customWidth="1"/>
    <col min="12301" max="12301" width="12.28515625" style="491" customWidth="1"/>
    <col min="12302" max="12302" width="0" style="491" hidden="1" customWidth="1"/>
    <col min="12303" max="12303" width="3.7109375" style="491" customWidth="1"/>
    <col min="12304" max="12304" width="11.140625" style="491" bestFit="1" customWidth="1"/>
    <col min="12305" max="12306" width="10.5703125" style="491"/>
    <col min="12307" max="12307" width="11.140625" style="491" customWidth="1"/>
    <col min="12308" max="12537" width="10.5703125" style="491"/>
    <col min="12538" max="12545" width="0" style="491" hidden="1" customWidth="1"/>
    <col min="12546" max="12546" width="3.7109375" style="491" customWidth="1"/>
    <col min="12547" max="12547" width="3.85546875" style="491" customWidth="1"/>
    <col min="12548" max="12548" width="3.7109375" style="491" customWidth="1"/>
    <col min="12549" max="12549" width="12.7109375" style="491" customWidth="1"/>
    <col min="12550" max="12550" width="52.7109375" style="491" customWidth="1"/>
    <col min="12551" max="12554" width="0" style="491" hidden="1" customWidth="1"/>
    <col min="12555" max="12555" width="12.28515625" style="491" customWidth="1"/>
    <col min="12556" max="12556" width="6.42578125" style="491" customWidth="1"/>
    <col min="12557" max="12557" width="12.28515625" style="491" customWidth="1"/>
    <col min="12558" max="12558" width="0" style="491" hidden="1" customWidth="1"/>
    <col min="12559" max="12559" width="3.7109375" style="491" customWidth="1"/>
    <col min="12560" max="12560" width="11.140625" style="491" bestFit="1" customWidth="1"/>
    <col min="12561" max="12562" width="10.5703125" style="491"/>
    <col min="12563" max="12563" width="11.140625" style="491" customWidth="1"/>
    <col min="12564" max="12793" width="10.5703125" style="491"/>
    <col min="12794" max="12801" width="0" style="491" hidden="1" customWidth="1"/>
    <col min="12802" max="12802" width="3.7109375" style="491" customWidth="1"/>
    <col min="12803" max="12803" width="3.85546875" style="491" customWidth="1"/>
    <col min="12804" max="12804" width="3.7109375" style="491" customWidth="1"/>
    <col min="12805" max="12805" width="12.7109375" style="491" customWidth="1"/>
    <col min="12806" max="12806" width="52.7109375" style="491" customWidth="1"/>
    <col min="12807" max="12810" width="0" style="491" hidden="1" customWidth="1"/>
    <col min="12811" max="12811" width="12.28515625" style="491" customWidth="1"/>
    <col min="12812" max="12812" width="6.42578125" style="491" customWidth="1"/>
    <col min="12813" max="12813" width="12.28515625" style="491" customWidth="1"/>
    <col min="12814" max="12814" width="0" style="491" hidden="1" customWidth="1"/>
    <col min="12815" max="12815" width="3.7109375" style="491" customWidth="1"/>
    <col min="12816" max="12816" width="11.140625" style="491" bestFit="1" customWidth="1"/>
    <col min="12817" max="12818" width="10.5703125" style="491"/>
    <col min="12819" max="12819" width="11.140625" style="491" customWidth="1"/>
    <col min="12820" max="13049" width="10.5703125" style="491"/>
    <col min="13050" max="13057" width="0" style="491" hidden="1" customWidth="1"/>
    <col min="13058" max="13058" width="3.7109375" style="491" customWidth="1"/>
    <col min="13059" max="13059" width="3.85546875" style="491" customWidth="1"/>
    <col min="13060" max="13060" width="3.7109375" style="491" customWidth="1"/>
    <col min="13061" max="13061" width="12.7109375" style="491" customWidth="1"/>
    <col min="13062" max="13062" width="52.7109375" style="491" customWidth="1"/>
    <col min="13063" max="13066" width="0" style="491" hidden="1" customWidth="1"/>
    <col min="13067" max="13067" width="12.28515625" style="491" customWidth="1"/>
    <col min="13068" max="13068" width="6.42578125" style="491" customWidth="1"/>
    <col min="13069" max="13069" width="12.28515625" style="491" customWidth="1"/>
    <col min="13070" max="13070" width="0" style="491" hidden="1" customWidth="1"/>
    <col min="13071" max="13071" width="3.7109375" style="491" customWidth="1"/>
    <col min="13072" max="13072" width="11.140625" style="491" bestFit="1" customWidth="1"/>
    <col min="13073" max="13074" width="10.5703125" style="491"/>
    <col min="13075" max="13075" width="11.140625" style="491" customWidth="1"/>
    <col min="13076" max="13305" width="10.5703125" style="491"/>
    <col min="13306" max="13313" width="0" style="491" hidden="1" customWidth="1"/>
    <col min="13314" max="13314" width="3.7109375" style="491" customWidth="1"/>
    <col min="13315" max="13315" width="3.85546875" style="491" customWidth="1"/>
    <col min="13316" max="13316" width="3.7109375" style="491" customWidth="1"/>
    <col min="13317" max="13317" width="12.7109375" style="491" customWidth="1"/>
    <col min="13318" max="13318" width="52.7109375" style="491" customWidth="1"/>
    <col min="13319" max="13322" width="0" style="491" hidden="1" customWidth="1"/>
    <col min="13323" max="13323" width="12.28515625" style="491" customWidth="1"/>
    <col min="13324" max="13324" width="6.42578125" style="491" customWidth="1"/>
    <col min="13325" max="13325" width="12.28515625" style="491" customWidth="1"/>
    <col min="13326" max="13326" width="0" style="491" hidden="1" customWidth="1"/>
    <col min="13327" max="13327" width="3.7109375" style="491" customWidth="1"/>
    <col min="13328" max="13328" width="11.140625" style="491" bestFit="1" customWidth="1"/>
    <col min="13329" max="13330" width="10.5703125" style="491"/>
    <col min="13331" max="13331" width="11.140625" style="491" customWidth="1"/>
    <col min="13332" max="13561" width="10.5703125" style="491"/>
    <col min="13562" max="13569" width="0" style="491" hidden="1" customWidth="1"/>
    <col min="13570" max="13570" width="3.7109375" style="491" customWidth="1"/>
    <col min="13571" max="13571" width="3.85546875" style="491" customWidth="1"/>
    <col min="13572" max="13572" width="3.7109375" style="491" customWidth="1"/>
    <col min="13573" max="13573" width="12.7109375" style="491" customWidth="1"/>
    <col min="13574" max="13574" width="52.7109375" style="491" customWidth="1"/>
    <col min="13575" max="13578" width="0" style="491" hidden="1" customWidth="1"/>
    <col min="13579" max="13579" width="12.28515625" style="491" customWidth="1"/>
    <col min="13580" max="13580" width="6.42578125" style="491" customWidth="1"/>
    <col min="13581" max="13581" width="12.28515625" style="491" customWidth="1"/>
    <col min="13582" max="13582" width="0" style="491" hidden="1" customWidth="1"/>
    <col min="13583" max="13583" width="3.7109375" style="491" customWidth="1"/>
    <col min="13584" max="13584" width="11.140625" style="491" bestFit="1" customWidth="1"/>
    <col min="13585" max="13586" width="10.5703125" style="491"/>
    <col min="13587" max="13587" width="11.140625" style="491" customWidth="1"/>
    <col min="13588" max="13817" width="10.5703125" style="491"/>
    <col min="13818" max="13825" width="0" style="491" hidden="1" customWidth="1"/>
    <col min="13826" max="13826" width="3.7109375" style="491" customWidth="1"/>
    <col min="13827" max="13827" width="3.85546875" style="491" customWidth="1"/>
    <col min="13828" max="13828" width="3.7109375" style="491" customWidth="1"/>
    <col min="13829" max="13829" width="12.7109375" style="491" customWidth="1"/>
    <col min="13830" max="13830" width="52.7109375" style="491" customWidth="1"/>
    <col min="13831" max="13834" width="0" style="491" hidden="1" customWidth="1"/>
    <col min="13835" max="13835" width="12.28515625" style="491" customWidth="1"/>
    <col min="13836" max="13836" width="6.42578125" style="491" customWidth="1"/>
    <col min="13837" max="13837" width="12.28515625" style="491" customWidth="1"/>
    <col min="13838" max="13838" width="0" style="491" hidden="1" customWidth="1"/>
    <col min="13839" max="13839" width="3.7109375" style="491" customWidth="1"/>
    <col min="13840" max="13840" width="11.140625" style="491" bestFit="1" customWidth="1"/>
    <col min="13841" max="13842" width="10.5703125" style="491"/>
    <col min="13843" max="13843" width="11.140625" style="491" customWidth="1"/>
    <col min="13844" max="14073" width="10.5703125" style="491"/>
    <col min="14074" max="14081" width="0" style="491" hidden="1" customWidth="1"/>
    <col min="14082" max="14082" width="3.7109375" style="491" customWidth="1"/>
    <col min="14083" max="14083" width="3.85546875" style="491" customWidth="1"/>
    <col min="14084" max="14084" width="3.7109375" style="491" customWidth="1"/>
    <col min="14085" max="14085" width="12.7109375" style="491" customWidth="1"/>
    <col min="14086" max="14086" width="52.7109375" style="491" customWidth="1"/>
    <col min="14087" max="14090" width="0" style="491" hidden="1" customWidth="1"/>
    <col min="14091" max="14091" width="12.28515625" style="491" customWidth="1"/>
    <col min="14092" max="14092" width="6.42578125" style="491" customWidth="1"/>
    <col min="14093" max="14093" width="12.28515625" style="491" customWidth="1"/>
    <col min="14094" max="14094" width="0" style="491" hidden="1" customWidth="1"/>
    <col min="14095" max="14095" width="3.7109375" style="491" customWidth="1"/>
    <col min="14096" max="14096" width="11.140625" style="491" bestFit="1" customWidth="1"/>
    <col min="14097" max="14098" width="10.5703125" style="491"/>
    <col min="14099" max="14099" width="11.140625" style="491" customWidth="1"/>
    <col min="14100" max="14329" width="10.5703125" style="491"/>
    <col min="14330" max="14337" width="0" style="491" hidden="1" customWidth="1"/>
    <col min="14338" max="14338" width="3.7109375" style="491" customWidth="1"/>
    <col min="14339" max="14339" width="3.85546875" style="491" customWidth="1"/>
    <col min="14340" max="14340" width="3.7109375" style="491" customWidth="1"/>
    <col min="14341" max="14341" width="12.7109375" style="491" customWidth="1"/>
    <col min="14342" max="14342" width="52.7109375" style="491" customWidth="1"/>
    <col min="14343" max="14346" width="0" style="491" hidden="1" customWidth="1"/>
    <col min="14347" max="14347" width="12.28515625" style="491" customWidth="1"/>
    <col min="14348" max="14348" width="6.42578125" style="491" customWidth="1"/>
    <col min="14349" max="14349" width="12.28515625" style="491" customWidth="1"/>
    <col min="14350" max="14350" width="0" style="491" hidden="1" customWidth="1"/>
    <col min="14351" max="14351" width="3.7109375" style="491" customWidth="1"/>
    <col min="14352" max="14352" width="11.140625" style="491" bestFit="1" customWidth="1"/>
    <col min="14353" max="14354" width="10.5703125" style="491"/>
    <col min="14355" max="14355" width="11.140625" style="491" customWidth="1"/>
    <col min="14356" max="14585" width="10.5703125" style="491"/>
    <col min="14586" max="14593" width="0" style="491" hidden="1" customWidth="1"/>
    <col min="14594" max="14594" width="3.7109375" style="491" customWidth="1"/>
    <col min="14595" max="14595" width="3.85546875" style="491" customWidth="1"/>
    <col min="14596" max="14596" width="3.7109375" style="491" customWidth="1"/>
    <col min="14597" max="14597" width="12.7109375" style="491" customWidth="1"/>
    <col min="14598" max="14598" width="52.7109375" style="491" customWidth="1"/>
    <col min="14599" max="14602" width="0" style="491" hidden="1" customWidth="1"/>
    <col min="14603" max="14603" width="12.28515625" style="491" customWidth="1"/>
    <col min="14604" max="14604" width="6.42578125" style="491" customWidth="1"/>
    <col min="14605" max="14605" width="12.28515625" style="491" customWidth="1"/>
    <col min="14606" max="14606" width="0" style="491" hidden="1" customWidth="1"/>
    <col min="14607" max="14607" width="3.7109375" style="491" customWidth="1"/>
    <col min="14608" max="14608" width="11.140625" style="491" bestFit="1" customWidth="1"/>
    <col min="14609" max="14610" width="10.5703125" style="491"/>
    <col min="14611" max="14611" width="11.140625" style="491" customWidth="1"/>
    <col min="14612" max="14841" width="10.5703125" style="491"/>
    <col min="14842" max="14849" width="0" style="491" hidden="1" customWidth="1"/>
    <col min="14850" max="14850" width="3.7109375" style="491" customWidth="1"/>
    <col min="14851" max="14851" width="3.85546875" style="491" customWidth="1"/>
    <col min="14852" max="14852" width="3.7109375" style="491" customWidth="1"/>
    <col min="14853" max="14853" width="12.7109375" style="491" customWidth="1"/>
    <col min="14854" max="14854" width="52.7109375" style="491" customWidth="1"/>
    <col min="14855" max="14858" width="0" style="491" hidden="1" customWidth="1"/>
    <col min="14859" max="14859" width="12.28515625" style="491" customWidth="1"/>
    <col min="14860" max="14860" width="6.42578125" style="491" customWidth="1"/>
    <col min="14861" max="14861" width="12.28515625" style="491" customWidth="1"/>
    <col min="14862" max="14862" width="0" style="491" hidden="1" customWidth="1"/>
    <col min="14863" max="14863" width="3.7109375" style="491" customWidth="1"/>
    <col min="14864" max="14864" width="11.140625" style="491" bestFit="1" customWidth="1"/>
    <col min="14865" max="14866" width="10.5703125" style="491"/>
    <col min="14867" max="14867" width="11.140625" style="491" customWidth="1"/>
    <col min="14868" max="15097" width="10.5703125" style="491"/>
    <col min="15098" max="15105" width="0" style="491" hidden="1" customWidth="1"/>
    <col min="15106" max="15106" width="3.7109375" style="491" customWidth="1"/>
    <col min="15107" max="15107" width="3.85546875" style="491" customWidth="1"/>
    <col min="15108" max="15108" width="3.7109375" style="491" customWidth="1"/>
    <col min="15109" max="15109" width="12.7109375" style="491" customWidth="1"/>
    <col min="15110" max="15110" width="52.7109375" style="491" customWidth="1"/>
    <col min="15111" max="15114" width="0" style="491" hidden="1" customWidth="1"/>
    <col min="15115" max="15115" width="12.28515625" style="491" customWidth="1"/>
    <col min="15116" max="15116" width="6.42578125" style="491" customWidth="1"/>
    <col min="15117" max="15117" width="12.28515625" style="491" customWidth="1"/>
    <col min="15118" max="15118" width="0" style="491" hidden="1" customWidth="1"/>
    <col min="15119" max="15119" width="3.7109375" style="491" customWidth="1"/>
    <col min="15120" max="15120" width="11.140625" style="491" bestFit="1" customWidth="1"/>
    <col min="15121" max="15122" width="10.5703125" style="491"/>
    <col min="15123" max="15123" width="11.140625" style="491" customWidth="1"/>
    <col min="15124" max="15353" width="10.5703125" style="491"/>
    <col min="15354" max="15361" width="0" style="491" hidden="1" customWidth="1"/>
    <col min="15362" max="15362" width="3.7109375" style="491" customWidth="1"/>
    <col min="15363" max="15363" width="3.85546875" style="491" customWidth="1"/>
    <col min="15364" max="15364" width="3.7109375" style="491" customWidth="1"/>
    <col min="15365" max="15365" width="12.7109375" style="491" customWidth="1"/>
    <col min="15366" max="15366" width="52.7109375" style="491" customWidth="1"/>
    <col min="15367" max="15370" width="0" style="491" hidden="1" customWidth="1"/>
    <col min="15371" max="15371" width="12.28515625" style="491" customWidth="1"/>
    <col min="15372" max="15372" width="6.42578125" style="491" customWidth="1"/>
    <col min="15373" max="15373" width="12.28515625" style="491" customWidth="1"/>
    <col min="15374" max="15374" width="0" style="491" hidden="1" customWidth="1"/>
    <col min="15375" max="15375" width="3.7109375" style="491" customWidth="1"/>
    <col min="15376" max="15376" width="11.140625" style="491" bestFit="1" customWidth="1"/>
    <col min="15377" max="15378" width="10.5703125" style="491"/>
    <col min="15379" max="15379" width="11.140625" style="491" customWidth="1"/>
    <col min="15380" max="15609" width="10.5703125" style="491"/>
    <col min="15610" max="15617" width="0" style="491" hidden="1" customWidth="1"/>
    <col min="15618" max="15618" width="3.7109375" style="491" customWidth="1"/>
    <col min="15619" max="15619" width="3.85546875" style="491" customWidth="1"/>
    <col min="15620" max="15620" width="3.7109375" style="491" customWidth="1"/>
    <col min="15621" max="15621" width="12.7109375" style="491" customWidth="1"/>
    <col min="15622" max="15622" width="52.7109375" style="491" customWidth="1"/>
    <col min="15623" max="15626" width="0" style="491" hidden="1" customWidth="1"/>
    <col min="15627" max="15627" width="12.28515625" style="491" customWidth="1"/>
    <col min="15628" max="15628" width="6.42578125" style="491" customWidth="1"/>
    <col min="15629" max="15629" width="12.28515625" style="491" customWidth="1"/>
    <col min="15630" max="15630" width="0" style="491" hidden="1" customWidth="1"/>
    <col min="15631" max="15631" width="3.7109375" style="491" customWidth="1"/>
    <col min="15632" max="15632" width="11.140625" style="491" bestFit="1" customWidth="1"/>
    <col min="15633" max="15634" width="10.5703125" style="491"/>
    <col min="15635" max="15635" width="11.140625" style="491" customWidth="1"/>
    <col min="15636" max="15865" width="10.5703125" style="491"/>
    <col min="15866" max="15873" width="0" style="491" hidden="1" customWidth="1"/>
    <col min="15874" max="15874" width="3.7109375" style="491" customWidth="1"/>
    <col min="15875" max="15875" width="3.85546875" style="491" customWidth="1"/>
    <col min="15876" max="15876" width="3.7109375" style="491" customWidth="1"/>
    <col min="15877" max="15877" width="12.7109375" style="491" customWidth="1"/>
    <col min="15878" max="15878" width="52.7109375" style="491" customWidth="1"/>
    <col min="15879" max="15882" width="0" style="491" hidden="1" customWidth="1"/>
    <col min="15883" max="15883" width="12.28515625" style="491" customWidth="1"/>
    <col min="15884" max="15884" width="6.42578125" style="491" customWidth="1"/>
    <col min="15885" max="15885" width="12.28515625" style="491" customWidth="1"/>
    <col min="15886" max="15886" width="0" style="491" hidden="1" customWidth="1"/>
    <col min="15887" max="15887" width="3.7109375" style="491" customWidth="1"/>
    <col min="15888" max="15888" width="11.140625" style="491" bestFit="1" customWidth="1"/>
    <col min="15889" max="15890" width="10.5703125" style="491"/>
    <col min="15891" max="15891" width="11.140625" style="491" customWidth="1"/>
    <col min="15892" max="16121" width="10.5703125" style="491"/>
    <col min="16122" max="16129" width="0" style="491" hidden="1" customWidth="1"/>
    <col min="16130" max="16130" width="3.7109375" style="491" customWidth="1"/>
    <col min="16131" max="16131" width="3.85546875" style="491" customWidth="1"/>
    <col min="16132" max="16132" width="3.7109375" style="491" customWidth="1"/>
    <col min="16133" max="16133" width="12.7109375" style="491" customWidth="1"/>
    <col min="16134" max="16134" width="52.7109375" style="491" customWidth="1"/>
    <col min="16135" max="16138" width="0" style="491" hidden="1" customWidth="1"/>
    <col min="16139" max="16139" width="12.28515625" style="491" customWidth="1"/>
    <col min="16140" max="16140" width="6.42578125" style="491" customWidth="1"/>
    <col min="16141" max="16141" width="12.28515625" style="491" customWidth="1"/>
    <col min="16142" max="16142" width="0" style="491" hidden="1" customWidth="1"/>
    <col min="16143" max="16143" width="3.7109375" style="491" customWidth="1"/>
    <col min="16144" max="16144" width="11.140625" style="491" bestFit="1" customWidth="1"/>
    <col min="16145" max="16146" width="10.5703125" style="491"/>
    <col min="16147" max="16147" width="11.140625" style="491" customWidth="1"/>
    <col min="16148" max="16384" width="10.5703125" style="491"/>
  </cols>
  <sheetData>
    <row r="1" spans="1:29" hidden="1">
      <c r="Q1" s="550"/>
      <c r="R1" s="550"/>
    </row>
    <row r="2" spans="1:29" hidden="1">
      <c r="U2" s="550"/>
    </row>
    <row r="3" spans="1:29" hidden="1"/>
    <row r="4" spans="1:29" ht="3" customHeight="1">
      <c r="J4" s="497"/>
      <c r="K4" s="497"/>
      <c r="L4" s="492"/>
      <c r="M4" s="492"/>
      <c r="N4" s="492"/>
      <c r="O4" s="500"/>
      <c r="P4" s="500"/>
      <c r="Q4" s="500"/>
      <c r="R4" s="500"/>
      <c r="S4" s="500"/>
      <c r="T4" s="500"/>
      <c r="U4" s="500"/>
    </row>
    <row r="5" spans="1:29" ht="26.1" customHeight="1">
      <c r="J5" s="497"/>
      <c r="K5" s="497"/>
      <c r="L5" s="1312" t="s">
        <v>716</v>
      </c>
      <c r="M5" s="1312"/>
      <c r="N5" s="1312"/>
      <c r="O5" s="1312"/>
      <c r="P5" s="1312"/>
      <c r="Q5" s="1312"/>
      <c r="R5" s="1312"/>
      <c r="S5" s="1312"/>
      <c r="T5" s="1312"/>
      <c r="U5" s="631"/>
    </row>
    <row r="6" spans="1:29" ht="3" customHeight="1">
      <c r="J6" s="497"/>
      <c r="K6" s="497"/>
      <c r="L6" s="492"/>
      <c r="M6" s="492"/>
      <c r="N6" s="492"/>
      <c r="O6" s="496"/>
      <c r="P6" s="496"/>
      <c r="Q6" s="496"/>
      <c r="R6" s="496"/>
      <c r="S6" s="496"/>
      <c r="T6" s="496"/>
      <c r="U6" s="496"/>
      <c r="V6" s="500"/>
    </row>
    <row r="7" spans="1:29" s="744" customFormat="1" ht="5.25" hidden="1">
      <c r="A7" s="1114"/>
      <c r="B7" s="1114"/>
      <c r="C7" s="1114"/>
      <c r="D7" s="1114"/>
      <c r="E7" s="1114"/>
      <c r="F7" s="1114"/>
      <c r="G7" s="1114"/>
      <c r="H7" s="1114"/>
      <c r="L7" s="1164"/>
      <c r="M7" s="1039"/>
      <c r="O7" s="1288"/>
      <c r="P7" s="1288"/>
      <c r="Q7" s="1288"/>
      <c r="R7" s="1288"/>
      <c r="S7" s="1288"/>
      <c r="T7" s="1288"/>
      <c r="U7" s="778"/>
      <c r="V7" s="778"/>
      <c r="X7" s="1114"/>
      <c r="Y7" s="1114"/>
      <c r="Z7" s="1114"/>
      <c r="AA7" s="1114"/>
      <c r="AB7" s="1114"/>
    </row>
    <row r="8" spans="1:29"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18"/>
      <c r="O8" s="1289" t="str">
        <f>IF(datePr_ch="",IF(datePr="","",datePr),datePr_ch)</f>
        <v>10.08.2020</v>
      </c>
      <c r="P8" s="1289"/>
      <c r="Q8" s="1289"/>
      <c r="R8" s="1289"/>
      <c r="S8" s="1289"/>
      <c r="T8" s="1289"/>
      <c r="U8" s="549"/>
      <c r="V8" s="549"/>
      <c r="W8" s="487"/>
      <c r="X8" s="557"/>
      <c r="Y8" s="557"/>
      <c r="Z8" s="557"/>
      <c r="AA8" s="557"/>
      <c r="AB8" s="557"/>
      <c r="AC8" s="557"/>
    </row>
    <row r="9" spans="1:29" s="537" customFormat="1" ht="18.75">
      <c r="A9" s="557"/>
      <c r="B9" s="557"/>
      <c r="C9" s="557"/>
      <c r="D9" s="557"/>
      <c r="E9" s="557"/>
      <c r="F9" s="557"/>
      <c r="G9" s="557"/>
      <c r="H9" s="557"/>
      <c r="L9" s="520"/>
      <c r="M9" s="584" t="str">
        <f>"Номер подачи заявления об "&amp;IF(numberPr_ch="","утверждении","изменении") &amp; " тарифов"</f>
        <v>Номер подачи заявления об изменении тарифов</v>
      </c>
      <c r="N9" s="1118"/>
      <c r="O9" s="1289" t="str">
        <f>IF(numberPr_ch="",IF(numberPr="","",numberPr),numberPr_ch)</f>
        <v>01-13/36204</v>
      </c>
      <c r="P9" s="1289"/>
      <c r="Q9" s="1289"/>
      <c r="R9" s="1289"/>
      <c r="S9" s="1289"/>
      <c r="T9" s="1289"/>
      <c r="U9" s="549"/>
      <c r="V9" s="549"/>
      <c r="W9" s="487"/>
      <c r="X9" s="557"/>
      <c r="Y9" s="557"/>
      <c r="Z9" s="557"/>
      <c r="AA9" s="557"/>
      <c r="AB9" s="557"/>
      <c r="AC9" s="557"/>
    </row>
    <row r="10" spans="1:29" s="744" customFormat="1" ht="5.25" hidden="1">
      <c r="A10" s="1114"/>
      <c r="B10" s="1114"/>
      <c r="C10" s="1114"/>
      <c r="D10" s="1114"/>
      <c r="E10" s="1114"/>
      <c r="F10" s="1114"/>
      <c r="G10" s="1114"/>
      <c r="H10" s="1114"/>
      <c r="L10" s="1164"/>
      <c r="M10" s="1039"/>
      <c r="O10" s="1288"/>
      <c r="P10" s="1288"/>
      <c r="Q10" s="1288"/>
      <c r="R10" s="1288"/>
      <c r="S10" s="1288"/>
      <c r="T10" s="1288"/>
      <c r="U10" s="778"/>
      <c r="V10" s="778"/>
      <c r="X10" s="1114"/>
      <c r="Y10" s="1114"/>
      <c r="Z10" s="1114"/>
      <c r="AA10" s="1114"/>
      <c r="AB10" s="1114"/>
    </row>
    <row r="11" spans="1:29" s="537" customFormat="1" ht="11.25" hidden="1">
      <c r="A11" s="557"/>
      <c r="B11" s="557"/>
      <c r="C11" s="557"/>
      <c r="D11" s="557"/>
      <c r="E11" s="557"/>
      <c r="F11" s="557"/>
      <c r="G11" s="557"/>
      <c r="H11" s="557"/>
      <c r="L11" s="1313"/>
      <c r="M11" s="1313"/>
      <c r="N11" s="534"/>
      <c r="O11" s="549"/>
      <c r="P11" s="549"/>
      <c r="Q11" s="549"/>
      <c r="R11" s="549"/>
      <c r="S11" s="549"/>
      <c r="T11" s="549"/>
      <c r="U11" s="555" t="s">
        <v>370</v>
      </c>
      <c r="X11" s="557"/>
      <c r="Y11" s="557"/>
      <c r="Z11" s="557"/>
      <c r="AA11" s="557"/>
      <c r="AB11" s="557"/>
      <c r="AC11" s="557"/>
    </row>
    <row r="12" spans="1:29">
      <c r="J12" s="497"/>
      <c r="K12" s="497"/>
      <c r="L12" s="492"/>
      <c r="M12" s="492"/>
      <c r="N12" s="470"/>
      <c r="O12" s="1290"/>
      <c r="P12" s="1290"/>
      <c r="Q12" s="1290"/>
      <c r="R12" s="1290"/>
      <c r="S12" s="1290"/>
      <c r="T12" s="1290"/>
      <c r="U12" s="1290"/>
    </row>
    <row r="13" spans="1:29">
      <c r="J13" s="497"/>
      <c r="K13" s="497"/>
      <c r="L13" s="1237" t="s">
        <v>444</v>
      </c>
      <c r="M13" s="1237"/>
      <c r="N13" s="1237"/>
      <c r="O13" s="1237"/>
      <c r="P13" s="1237"/>
      <c r="Q13" s="1237"/>
      <c r="R13" s="1237"/>
      <c r="S13" s="1237"/>
      <c r="T13" s="1237"/>
      <c r="U13" s="1237"/>
      <c r="V13" s="1237"/>
      <c r="W13" s="1237" t="s">
        <v>445</v>
      </c>
    </row>
    <row r="14" spans="1:29" ht="14.25" customHeight="1">
      <c r="J14" s="497"/>
      <c r="K14" s="497"/>
      <c r="L14" s="1296" t="s">
        <v>90</v>
      </c>
      <c r="M14" s="1296" t="s">
        <v>601</v>
      </c>
      <c r="N14" s="628"/>
      <c r="O14" s="1297" t="s">
        <v>603</v>
      </c>
      <c r="P14" s="1298"/>
      <c r="Q14" s="1298"/>
      <c r="R14" s="1298"/>
      <c r="S14" s="1298"/>
      <c r="T14" s="1299"/>
      <c r="U14" s="1307" t="s">
        <v>338</v>
      </c>
      <c r="V14" s="1293" t="s">
        <v>273</v>
      </c>
      <c r="W14" s="1237"/>
    </row>
    <row r="15" spans="1:29" ht="14.25" customHeight="1">
      <c r="J15" s="497"/>
      <c r="K15" s="497"/>
      <c r="L15" s="1296"/>
      <c r="M15" s="1296"/>
      <c r="N15" s="629"/>
      <c r="O15" s="1302" t="s">
        <v>577</v>
      </c>
      <c r="P15" s="1300" t="s">
        <v>269</v>
      </c>
      <c r="Q15" s="1301"/>
      <c r="R15" s="1304" t="s">
        <v>614</v>
      </c>
      <c r="S15" s="1305"/>
      <c r="T15" s="1306"/>
      <c r="U15" s="1308"/>
      <c r="V15" s="1294"/>
      <c r="W15" s="1237"/>
    </row>
    <row r="16" spans="1:29" ht="33.75" customHeight="1">
      <c r="J16" s="497"/>
      <c r="K16" s="497"/>
      <c r="L16" s="1296"/>
      <c r="M16" s="1296"/>
      <c r="N16" s="630"/>
      <c r="O16" s="1303"/>
      <c r="P16" s="503" t="s">
        <v>578</v>
      </c>
      <c r="Q16" s="503" t="s">
        <v>6</v>
      </c>
      <c r="R16" s="504" t="s">
        <v>272</v>
      </c>
      <c r="S16" s="1291" t="s">
        <v>271</v>
      </c>
      <c r="T16" s="1292"/>
      <c r="U16" s="1309"/>
      <c r="V16" s="1295"/>
      <c r="W16" s="1237"/>
    </row>
    <row r="17" spans="1:29">
      <c r="J17" s="497"/>
      <c r="K17" s="536">
        <v>1</v>
      </c>
      <c r="L17" s="614" t="s">
        <v>91</v>
      </c>
      <c r="M17" s="614" t="s">
        <v>47</v>
      </c>
      <c r="N17" s="616" t="str">
        <f ca="1">OFFSET(N17,0,-1)</f>
        <v>2</v>
      </c>
      <c r="O17" s="615">
        <f ca="1">OFFSET(O17,0,-1)+1</f>
        <v>3</v>
      </c>
      <c r="P17" s="615">
        <f ca="1">OFFSET(P17,0,-1)+1</f>
        <v>4</v>
      </c>
      <c r="Q17" s="615">
        <f ca="1">OFFSET(Q17,0,-1)+1</f>
        <v>5</v>
      </c>
      <c r="R17" s="615">
        <f ca="1">OFFSET(R17,0,-1)+1</f>
        <v>6</v>
      </c>
      <c r="S17" s="1314">
        <f ca="1">OFFSET(S17,0,-1)+1</f>
        <v>7</v>
      </c>
      <c r="T17" s="1314"/>
      <c r="U17" s="615">
        <f ca="1">OFFSET(U17,0,-2)+1</f>
        <v>8</v>
      </c>
      <c r="V17" s="616">
        <f ca="1">OFFSET(V17,0,-1)</f>
        <v>8</v>
      </c>
      <c r="W17" s="615">
        <f ca="1">OFFSET(W17,0,-1)+1</f>
        <v>9</v>
      </c>
    </row>
    <row r="18" spans="1:29" ht="22.5">
      <c r="A18" s="1315">
        <v>1</v>
      </c>
      <c r="B18" s="811"/>
      <c r="C18" s="811"/>
      <c r="D18" s="811"/>
      <c r="E18" s="812"/>
      <c r="F18" s="813"/>
      <c r="G18" s="813"/>
      <c r="H18" s="813"/>
      <c r="I18" s="814"/>
      <c r="J18" s="809"/>
      <c r="K18" s="816"/>
      <c r="L18" s="560">
        <f>mergeValue(A18)</f>
        <v>1</v>
      </c>
      <c r="M18" s="608" t="s">
        <v>19</v>
      </c>
      <c r="N18" s="613"/>
      <c r="O18" s="1316"/>
      <c r="P18" s="1316"/>
      <c r="Q18" s="1316"/>
      <c r="R18" s="1316"/>
      <c r="S18" s="1316"/>
      <c r="T18" s="1316"/>
      <c r="U18" s="1316"/>
      <c r="V18" s="1316"/>
      <c r="W18" s="1122" t="s">
        <v>717</v>
      </c>
      <c r="Y18" s="556"/>
      <c r="Z18" s="556" t="str">
        <f t="shared" ref="Z18:Z31" si="0">IF(M18="","",M18 )</f>
        <v>Наименование тарифа</v>
      </c>
      <c r="AA18" s="556"/>
      <c r="AB18" s="556"/>
      <c r="AC18" s="556"/>
    </row>
    <row r="19" spans="1:29" ht="22.5">
      <c r="A19" s="1315"/>
      <c r="B19" s="1315">
        <v>1</v>
      </c>
      <c r="C19" s="811"/>
      <c r="D19" s="811"/>
      <c r="E19" s="813"/>
      <c r="F19" s="813"/>
      <c r="G19" s="813"/>
      <c r="H19" s="813"/>
      <c r="I19" s="808"/>
      <c r="J19" s="807"/>
      <c r="K19" s="810"/>
      <c r="L19" s="560" t="str">
        <f>mergeValue(A19) &amp;"."&amp; mergeValue(B19)</f>
        <v>1.1</v>
      </c>
      <c r="M19" s="514" t="s">
        <v>15</v>
      </c>
      <c r="N19" s="613"/>
      <c r="O19" s="1316"/>
      <c r="P19" s="1316"/>
      <c r="Q19" s="1316"/>
      <c r="R19" s="1316"/>
      <c r="S19" s="1316"/>
      <c r="T19" s="1316"/>
      <c r="U19" s="1316"/>
      <c r="V19" s="1316"/>
      <c r="W19" s="1122" t="s">
        <v>458</v>
      </c>
      <c r="Y19" s="556"/>
      <c r="Z19" s="556" t="str">
        <f t="shared" si="0"/>
        <v>Территория действия тарифа</v>
      </c>
      <c r="AA19" s="556"/>
      <c r="AB19" s="556"/>
      <c r="AC19" s="556"/>
    </row>
    <row r="20" spans="1:29" ht="22.5">
      <c r="A20" s="1315"/>
      <c r="B20" s="1315"/>
      <c r="C20" s="1315">
        <v>1</v>
      </c>
      <c r="D20" s="811"/>
      <c r="E20" s="813"/>
      <c r="F20" s="813"/>
      <c r="G20" s="813"/>
      <c r="H20" s="813"/>
      <c r="I20" s="815"/>
      <c r="J20" s="807"/>
      <c r="K20" s="810"/>
      <c r="L20" s="560" t="str">
        <f>mergeValue(A20) &amp;"."&amp; mergeValue(B20)&amp;"."&amp; mergeValue(C20)</f>
        <v>1.1.1</v>
      </c>
      <c r="M20" s="515" t="s">
        <v>7</v>
      </c>
      <c r="N20" s="613"/>
      <c r="O20" s="1316"/>
      <c r="P20" s="1316"/>
      <c r="Q20" s="1316"/>
      <c r="R20" s="1316"/>
      <c r="S20" s="1316"/>
      <c r="T20" s="1316"/>
      <c r="U20" s="1316"/>
      <c r="V20" s="1316"/>
      <c r="W20" s="1122" t="s">
        <v>599</v>
      </c>
      <c r="Y20" s="556"/>
      <c r="Z20" s="556" t="str">
        <f t="shared" si="0"/>
        <v xml:space="preserve">Наименование системы теплоснабжения </v>
      </c>
      <c r="AA20" s="556"/>
      <c r="AB20" s="556"/>
      <c r="AC20" s="556"/>
    </row>
    <row r="21" spans="1:29" ht="22.5">
      <c r="A21" s="1315"/>
      <c r="B21" s="1315"/>
      <c r="C21" s="1315"/>
      <c r="D21" s="1315">
        <v>1</v>
      </c>
      <c r="E21" s="813"/>
      <c r="F21" s="813"/>
      <c r="G21" s="813"/>
      <c r="H21" s="813"/>
      <c r="I21" s="815"/>
      <c r="J21" s="807"/>
      <c r="K21" s="810"/>
      <c r="L21" s="560" t="str">
        <f>mergeValue(A21) &amp;"."&amp; mergeValue(B21)&amp;"."&amp; mergeValue(C21)&amp;"."&amp; mergeValue(D21)</f>
        <v>1.1.1.1</v>
      </c>
      <c r="M21" s="516" t="s">
        <v>21</v>
      </c>
      <c r="N21" s="613"/>
      <c r="O21" s="1316"/>
      <c r="P21" s="1316"/>
      <c r="Q21" s="1316"/>
      <c r="R21" s="1316"/>
      <c r="S21" s="1316"/>
      <c r="T21" s="1316"/>
      <c r="U21" s="1316"/>
      <c r="V21" s="1316"/>
      <c r="W21" s="1122" t="s">
        <v>600</v>
      </c>
      <c r="Y21" s="556"/>
      <c r="Z21" s="556" t="str">
        <f t="shared" si="0"/>
        <v xml:space="preserve">Источник тепловой энергии  </v>
      </c>
      <c r="AA21" s="556"/>
      <c r="AB21" s="556"/>
      <c r="AC21" s="556"/>
    </row>
    <row r="22" spans="1:29" ht="78.75">
      <c r="A22" s="1315"/>
      <c r="B22" s="1315"/>
      <c r="C22" s="1315"/>
      <c r="D22" s="1315"/>
      <c r="E22" s="1315">
        <v>1</v>
      </c>
      <c r="F22" s="813"/>
      <c r="G22" s="813"/>
      <c r="H22" s="811">
        <v>1</v>
      </c>
      <c r="I22" s="1315">
        <v>1</v>
      </c>
      <c r="J22" s="813"/>
      <c r="K22" s="818"/>
      <c r="L22" s="560" t="str">
        <f>mergeValue(A22) &amp;"."&amp; mergeValue(B22)&amp;"."&amp; mergeValue(C22)&amp;"."&amp; mergeValue(D22)&amp;"."&amp; mergeValue(E22)</f>
        <v>1.1.1.1.1</v>
      </c>
      <c r="M22" s="522" t="s">
        <v>8</v>
      </c>
      <c r="N22" s="613"/>
      <c r="O22" s="1317"/>
      <c r="P22" s="1317"/>
      <c r="Q22" s="1317"/>
      <c r="R22" s="1317"/>
      <c r="S22" s="1317"/>
      <c r="T22" s="1317"/>
      <c r="U22" s="1317"/>
      <c r="V22" s="1317"/>
      <c r="W22" s="1122" t="s">
        <v>718</v>
      </c>
      <c r="Y22" s="556"/>
      <c r="Z22" s="556" t="str">
        <f t="shared" si="0"/>
        <v>Схема подключения теплопотребляющей установки к коллектору источника тепловой энергии</v>
      </c>
      <c r="AA22" s="556"/>
      <c r="AB22" s="556"/>
      <c r="AC22" s="556"/>
    </row>
    <row r="23" spans="1:29" ht="33.75">
      <c r="A23" s="1315"/>
      <c r="B23" s="1315"/>
      <c r="C23" s="1315"/>
      <c r="D23" s="1315"/>
      <c r="E23" s="1315"/>
      <c r="F23" s="1315">
        <v>1</v>
      </c>
      <c r="G23" s="811"/>
      <c r="H23" s="811"/>
      <c r="I23" s="1315"/>
      <c r="J23" s="1315">
        <v>1</v>
      </c>
      <c r="K23" s="819"/>
      <c r="L23" s="560" t="str">
        <f>mergeValue(A23) &amp;"."&amp; mergeValue(B23)&amp;"."&amp; mergeValue(C23)&amp;"."&amp; mergeValue(D23)&amp;"."&amp; mergeValue(E23)&amp;"."&amp; mergeValue(F23)</f>
        <v>1.1.1.1.1.1</v>
      </c>
      <c r="M23" s="523" t="s">
        <v>9</v>
      </c>
      <c r="N23" s="613"/>
      <c r="O23" s="1318"/>
      <c r="P23" s="1319"/>
      <c r="Q23" s="1319"/>
      <c r="R23" s="1319"/>
      <c r="S23" s="1319"/>
      <c r="T23" s="1319"/>
      <c r="U23" s="1319"/>
      <c r="V23" s="1320"/>
      <c r="W23" s="1122" t="s">
        <v>719</v>
      </c>
      <c r="Y23" s="556"/>
      <c r="Z23" s="556" t="str">
        <f t="shared" si="0"/>
        <v>Группа потребителей</v>
      </c>
      <c r="AA23" s="556"/>
      <c r="AB23" s="556"/>
      <c r="AC23" s="556"/>
    </row>
    <row r="24" spans="1:29" ht="122.1" customHeight="1">
      <c r="A24" s="1315"/>
      <c r="B24" s="1315"/>
      <c r="C24" s="1315"/>
      <c r="D24" s="1315"/>
      <c r="E24" s="1315"/>
      <c r="F24" s="1315"/>
      <c r="G24" s="811">
        <v>1</v>
      </c>
      <c r="H24" s="811"/>
      <c r="I24" s="1315"/>
      <c r="J24" s="1315"/>
      <c r="K24" s="819">
        <v>1</v>
      </c>
      <c r="L24" s="560" t="str">
        <f>mergeValue(A24) &amp;"."&amp; mergeValue(B24)&amp;"."&amp; mergeValue(C24)&amp;"."&amp; mergeValue(D24)&amp;"."&amp; mergeValue(E24)&amp;"."&amp; mergeValue(F24)&amp;"."&amp; mergeValue(G24)</f>
        <v>1.1.1.1.1.1.1</v>
      </c>
      <c r="M24" s="1081"/>
      <c r="N24" s="613"/>
      <c r="O24" s="530"/>
      <c r="P24" s="530"/>
      <c r="Q24" s="1033"/>
      <c r="R24" s="1310"/>
      <c r="S24" s="1311" t="s">
        <v>82</v>
      </c>
      <c r="T24" s="1310"/>
      <c r="U24" s="1311" t="s">
        <v>83</v>
      </c>
      <c r="V24" s="530"/>
      <c r="W24" s="1285" t="s">
        <v>720</v>
      </c>
      <c r="X24" s="552" t="str">
        <f>strCheckDate(O25:V25)</f>
        <v/>
      </c>
      <c r="Y24" s="556"/>
      <c r="Z24" s="556" t="str">
        <f t="shared" si="0"/>
        <v/>
      </c>
      <c r="AA24" s="556"/>
      <c r="AB24" s="556"/>
      <c r="AC24" s="556"/>
    </row>
    <row r="25" spans="1:29" ht="11.25" hidden="1">
      <c r="A25" s="1315"/>
      <c r="B25" s="1315"/>
      <c r="C25" s="1315"/>
      <c r="D25" s="1315"/>
      <c r="E25" s="1315"/>
      <c r="F25" s="1315"/>
      <c r="G25" s="811"/>
      <c r="H25" s="811"/>
      <c r="I25" s="1315"/>
      <c r="J25" s="1315"/>
      <c r="K25" s="819"/>
      <c r="L25" s="567"/>
      <c r="M25" s="613"/>
      <c r="N25" s="613"/>
      <c r="O25" s="530"/>
      <c r="P25" s="530"/>
      <c r="Q25" s="551" t="str">
        <f>R24 &amp; "-" &amp; T24</f>
        <v>-</v>
      </c>
      <c r="R25" s="1310"/>
      <c r="S25" s="1311"/>
      <c r="T25" s="1310"/>
      <c r="U25" s="1311"/>
      <c r="V25" s="530"/>
      <c r="W25" s="1286"/>
      <c r="Y25" s="556"/>
      <c r="Z25" s="556" t="str">
        <f t="shared" si="0"/>
        <v/>
      </c>
      <c r="AA25" s="556"/>
      <c r="AB25" s="556"/>
      <c r="AC25" s="556"/>
    </row>
    <row r="26" spans="1:29" ht="15" customHeight="1">
      <c r="A26" s="1315"/>
      <c r="B26" s="1315"/>
      <c r="C26" s="1315"/>
      <c r="D26" s="1315"/>
      <c r="E26" s="1315"/>
      <c r="F26" s="1315"/>
      <c r="G26" s="813"/>
      <c r="H26" s="811"/>
      <c r="I26" s="1315"/>
      <c r="J26" s="1315"/>
      <c r="K26" s="818"/>
      <c r="L26" s="506"/>
      <c r="M26" s="525" t="s">
        <v>24</v>
      </c>
      <c r="N26" s="532"/>
      <c r="O26" s="532"/>
      <c r="P26" s="532"/>
      <c r="Q26" s="532"/>
      <c r="R26" s="532"/>
      <c r="S26" s="532"/>
      <c r="T26" s="532"/>
      <c r="U26" s="532"/>
      <c r="V26" s="528"/>
      <c r="W26" s="1287"/>
      <c r="Y26" s="556"/>
      <c r="Z26" s="556" t="str">
        <f t="shared" si="0"/>
        <v>Добавить вид теплоносителя (параметры теплоносителя)</v>
      </c>
      <c r="AA26" s="556"/>
      <c r="AB26" s="556"/>
      <c r="AC26" s="556"/>
    </row>
    <row r="27" spans="1:29" ht="15" customHeight="1">
      <c r="A27" s="1315"/>
      <c r="B27" s="1315"/>
      <c r="C27" s="1315"/>
      <c r="D27" s="1315"/>
      <c r="E27" s="1315"/>
      <c r="F27" s="813"/>
      <c r="G27" s="813"/>
      <c r="H27" s="811"/>
      <c r="I27" s="1315"/>
      <c r="J27" s="813"/>
      <c r="K27" s="818"/>
      <c r="L27" s="506"/>
      <c r="M27" s="524" t="s">
        <v>10</v>
      </c>
      <c r="N27" s="532"/>
      <c r="O27" s="532"/>
      <c r="P27" s="532"/>
      <c r="Q27" s="532"/>
      <c r="R27" s="532"/>
      <c r="S27" s="532"/>
      <c r="T27" s="532"/>
      <c r="U27" s="531"/>
      <c r="V27" s="532"/>
      <c r="W27" s="632"/>
      <c r="Y27" s="556"/>
      <c r="Z27" s="556" t="str">
        <f t="shared" si="0"/>
        <v>Добавить группу потребителей</v>
      </c>
      <c r="AA27" s="556"/>
      <c r="AB27" s="556"/>
      <c r="AC27" s="556"/>
    </row>
    <row r="28" spans="1:29" ht="15" customHeight="1">
      <c r="A28" s="1315"/>
      <c r="B28" s="1315"/>
      <c r="C28" s="1315"/>
      <c r="D28" s="1315"/>
      <c r="E28" s="817"/>
      <c r="F28" s="813"/>
      <c r="G28" s="813"/>
      <c r="H28" s="813"/>
      <c r="I28" s="809"/>
      <c r="J28" s="806"/>
      <c r="K28" s="816"/>
      <c r="L28" s="506"/>
      <c r="M28" s="519" t="s">
        <v>11</v>
      </c>
      <c r="N28" s="532"/>
      <c r="O28" s="532"/>
      <c r="P28" s="532"/>
      <c r="Q28" s="532"/>
      <c r="R28" s="532"/>
      <c r="S28" s="532"/>
      <c r="T28" s="532"/>
      <c r="U28" s="531"/>
      <c r="V28" s="532"/>
      <c r="W28" s="632"/>
      <c r="Y28" s="556"/>
      <c r="Z28" s="556" t="str">
        <f t="shared" si="0"/>
        <v>Добавить схему подключения</v>
      </c>
      <c r="AA28" s="556"/>
      <c r="AB28" s="556"/>
      <c r="AC28" s="556"/>
    </row>
    <row r="29" spans="1:29" ht="15" customHeight="1">
      <c r="A29" s="1315"/>
      <c r="B29" s="1315"/>
      <c r="C29" s="1315"/>
      <c r="D29" s="817"/>
      <c r="E29" s="817"/>
      <c r="F29" s="813"/>
      <c r="G29" s="813"/>
      <c r="H29" s="813"/>
      <c r="I29" s="809"/>
      <c r="J29" s="806"/>
      <c r="K29" s="816"/>
      <c r="L29" s="506"/>
      <c r="M29" s="518" t="s">
        <v>16</v>
      </c>
      <c r="N29" s="532"/>
      <c r="O29" s="532"/>
      <c r="P29" s="532"/>
      <c r="Q29" s="532"/>
      <c r="R29" s="532"/>
      <c r="S29" s="532"/>
      <c r="T29" s="532"/>
      <c r="U29" s="531"/>
      <c r="V29" s="532"/>
      <c r="W29" s="632"/>
      <c r="Y29" s="556"/>
      <c r="Z29" s="556" t="str">
        <f t="shared" si="0"/>
        <v>Добавить источник тепловой энергии</v>
      </c>
      <c r="AA29" s="556"/>
      <c r="AB29" s="556"/>
      <c r="AC29" s="556"/>
    </row>
    <row r="30" spans="1:29" ht="15" customHeight="1">
      <c r="A30" s="1315"/>
      <c r="B30" s="1315"/>
      <c r="C30" s="817"/>
      <c r="D30" s="817"/>
      <c r="E30" s="817"/>
      <c r="F30" s="817"/>
      <c r="G30" s="822"/>
      <c r="H30" s="809"/>
      <c r="I30" s="820"/>
      <c r="J30" s="806"/>
      <c r="K30" s="821"/>
      <c r="L30" s="506"/>
      <c r="M30" s="517" t="s">
        <v>17</v>
      </c>
      <c r="N30" s="532"/>
      <c r="O30" s="532"/>
      <c r="P30" s="532"/>
      <c r="Q30" s="532"/>
      <c r="R30" s="532"/>
      <c r="S30" s="532"/>
      <c r="T30" s="532"/>
      <c r="U30" s="531"/>
      <c r="V30" s="532"/>
      <c r="W30" s="632"/>
      <c r="Y30" s="556"/>
      <c r="Z30" s="556" t="str">
        <f t="shared" si="0"/>
        <v>Добавить наименование системы теплоснабжения</v>
      </c>
      <c r="AA30" s="556"/>
      <c r="AB30" s="556"/>
      <c r="AC30" s="556"/>
    </row>
    <row r="31" spans="1:29" ht="15" customHeight="1">
      <c r="A31" s="1315"/>
      <c r="B31" s="817"/>
      <c r="C31" s="817"/>
      <c r="D31" s="817"/>
      <c r="E31" s="817"/>
      <c r="F31" s="817"/>
      <c r="G31" s="822"/>
      <c r="H31" s="809"/>
      <c r="I31" s="809"/>
      <c r="J31" s="806"/>
      <c r="K31" s="816"/>
      <c r="L31" s="506"/>
      <c r="M31" s="526" t="s">
        <v>18</v>
      </c>
      <c r="N31" s="532"/>
      <c r="O31" s="532"/>
      <c r="P31" s="532"/>
      <c r="Q31" s="532"/>
      <c r="R31" s="532"/>
      <c r="S31" s="532"/>
      <c r="T31" s="532"/>
      <c r="U31" s="531"/>
      <c r="V31" s="532"/>
      <c r="W31" s="632"/>
      <c r="Y31" s="556"/>
      <c r="Z31" s="556" t="str">
        <f t="shared" si="0"/>
        <v>Добавить территорию действия тарифа</v>
      </c>
      <c r="AA31" s="556"/>
      <c r="AB31" s="556"/>
      <c r="AC31" s="556"/>
    </row>
    <row r="32" spans="1:29" s="490" customFormat="1" ht="15" customHeight="1">
      <c r="A32" s="805"/>
      <c r="B32" s="805"/>
      <c r="C32" s="805"/>
      <c r="D32" s="805"/>
      <c r="E32" s="805"/>
      <c r="F32" s="805"/>
      <c r="G32" s="805"/>
      <c r="H32" s="805"/>
      <c r="I32" s="805"/>
      <c r="J32" s="805"/>
      <c r="K32" s="805"/>
      <c r="L32" s="461"/>
      <c r="M32" s="533" t="s">
        <v>307</v>
      </c>
      <c r="N32" s="532"/>
      <c r="O32" s="532"/>
      <c r="P32" s="532"/>
      <c r="Q32" s="532"/>
      <c r="R32" s="532"/>
      <c r="S32" s="532"/>
      <c r="T32" s="532"/>
      <c r="U32" s="531"/>
      <c r="V32" s="532"/>
      <c r="W32" s="632"/>
      <c r="X32" s="554"/>
      <c r="Y32" s="554"/>
      <c r="Z32" s="554"/>
      <c r="AA32" s="554"/>
      <c r="AB32" s="554"/>
      <c r="AC32" s="554"/>
    </row>
    <row r="33" spans="1:29" ht="11.25">
      <c r="A33" s="491"/>
      <c r="B33" s="491"/>
      <c r="C33" s="491"/>
      <c r="D33" s="491"/>
      <c r="E33" s="491"/>
      <c r="F33" s="491"/>
      <c r="G33" s="491"/>
      <c r="H33" s="491"/>
      <c r="I33" s="491"/>
      <c r="J33" s="491"/>
      <c r="K33" s="491"/>
      <c r="X33" s="491"/>
      <c r="Y33" s="491"/>
      <c r="Z33" s="491"/>
      <c r="AA33" s="491"/>
      <c r="AB33" s="491"/>
      <c r="AC33" s="491"/>
    </row>
    <row r="34" spans="1:29" ht="90" customHeight="1">
      <c r="L34" s="1">
        <v>1</v>
      </c>
      <c r="M34" s="1278" t="s">
        <v>721</v>
      </c>
      <c r="N34" s="1278"/>
      <c r="O34" s="1278"/>
      <c r="P34" s="1278"/>
      <c r="Q34" s="1278"/>
      <c r="R34" s="1278"/>
      <c r="S34" s="1278"/>
      <c r="T34" s="1278"/>
      <c r="U34" s="1278"/>
      <c r="V34" s="1278"/>
      <c r="W34" s="1278"/>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47"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0" hidden="1" customWidth="1"/>
    <col min="2" max="4" width="3.7109375" style="954" hidden="1" customWidth="1"/>
    <col min="5" max="5" width="3.7109375" style="758" customWidth="1"/>
    <col min="6" max="6" width="9.7109375" style="936" customWidth="1"/>
    <col min="7" max="7" width="37.7109375" style="936" customWidth="1"/>
    <col min="8" max="8" width="66.85546875" style="936" customWidth="1"/>
    <col min="9" max="9" width="115.7109375" style="936" customWidth="1"/>
    <col min="10" max="11" width="10.5703125" style="954"/>
    <col min="12" max="12" width="11.140625" style="954" customWidth="1"/>
    <col min="13" max="20" width="10.5703125" style="954"/>
    <col min="21" max="16384" width="10.5703125" style="936"/>
  </cols>
  <sheetData>
    <row r="1" spans="1:20" ht="3" customHeight="1">
      <c r="A1" s="960" t="s">
        <v>47</v>
      </c>
    </row>
    <row r="2" spans="1:20" ht="22.5">
      <c r="F2" s="1279" t="s">
        <v>469</v>
      </c>
      <c r="G2" s="1280"/>
      <c r="H2" s="1281"/>
      <c r="I2" s="755"/>
    </row>
    <row r="3" spans="1:20" ht="3" customHeight="1"/>
    <row r="4" spans="1:20" s="953" customFormat="1" ht="11.25">
      <c r="A4" s="959"/>
      <c r="B4" s="959"/>
      <c r="C4" s="959"/>
      <c r="D4" s="959"/>
      <c r="F4" s="1237" t="s">
        <v>444</v>
      </c>
      <c r="G4" s="1237"/>
      <c r="H4" s="1237"/>
      <c r="I4" s="1282" t="s">
        <v>445</v>
      </c>
      <c r="J4" s="959"/>
      <c r="K4" s="959"/>
      <c r="L4" s="959"/>
      <c r="M4" s="959"/>
      <c r="N4" s="959"/>
      <c r="O4" s="959"/>
      <c r="P4" s="959"/>
      <c r="Q4" s="959"/>
      <c r="R4" s="959"/>
      <c r="S4" s="959"/>
      <c r="T4" s="959"/>
    </row>
    <row r="5" spans="1:20" s="953" customFormat="1" ht="11.25" customHeight="1">
      <c r="A5" s="959"/>
      <c r="B5" s="959"/>
      <c r="C5" s="959"/>
      <c r="D5" s="959"/>
      <c r="F5" s="968" t="s">
        <v>90</v>
      </c>
      <c r="G5" s="759" t="s">
        <v>447</v>
      </c>
      <c r="H5" s="977" t="s">
        <v>438</v>
      </c>
      <c r="I5" s="1282"/>
      <c r="J5" s="959"/>
      <c r="K5" s="959"/>
      <c r="L5" s="959"/>
      <c r="M5" s="959"/>
      <c r="N5" s="959"/>
      <c r="O5" s="959"/>
      <c r="P5" s="959"/>
      <c r="Q5" s="959"/>
      <c r="R5" s="959"/>
      <c r="S5" s="959"/>
      <c r="T5" s="959"/>
    </row>
    <row r="6" spans="1:20" s="953" customFormat="1" ht="12" customHeight="1">
      <c r="A6" s="959"/>
      <c r="B6" s="959"/>
      <c r="C6" s="959"/>
      <c r="D6" s="959"/>
      <c r="F6" s="760" t="s">
        <v>91</v>
      </c>
      <c r="G6" s="761">
        <v>2</v>
      </c>
      <c r="H6" s="762">
        <v>3</v>
      </c>
      <c r="I6" s="575">
        <v>4</v>
      </c>
      <c r="J6" s="959">
        <v>4</v>
      </c>
      <c r="K6" s="959"/>
      <c r="L6" s="959"/>
      <c r="M6" s="959"/>
      <c r="N6" s="959"/>
      <c r="O6" s="959"/>
      <c r="P6" s="959"/>
      <c r="Q6" s="959"/>
      <c r="R6" s="959"/>
      <c r="S6" s="959"/>
      <c r="T6" s="959"/>
    </row>
    <row r="7" spans="1:20" s="953" customFormat="1" ht="18.75">
      <c r="A7" s="959"/>
      <c r="B7" s="959"/>
      <c r="C7" s="959"/>
      <c r="D7" s="959"/>
      <c r="F7" s="975">
        <v>1</v>
      </c>
      <c r="G7" s="764" t="s">
        <v>470</v>
      </c>
      <c r="H7" s="973" t="str">
        <f>IF(dateCh="","",dateCh)</f>
        <v>10.08.2020</v>
      </c>
      <c r="I7" s="765" t="s">
        <v>471</v>
      </c>
      <c r="J7" s="582"/>
      <c r="K7" s="959"/>
      <c r="L7" s="959"/>
      <c r="M7" s="959"/>
      <c r="N7" s="959"/>
      <c r="O7" s="959"/>
      <c r="P7" s="959"/>
      <c r="Q7" s="959"/>
      <c r="R7" s="959"/>
      <c r="S7" s="959"/>
      <c r="T7" s="959"/>
    </row>
    <row r="8" spans="1:20" s="953" customFormat="1" ht="45">
      <c r="A8" s="1283">
        <v>1</v>
      </c>
      <c r="B8" s="959"/>
      <c r="C8" s="959"/>
      <c r="D8" s="959"/>
      <c r="F8" s="975" t="str">
        <f>"2." &amp;mergeValue(A8)</f>
        <v>2.1</v>
      </c>
      <c r="G8" s="764" t="s">
        <v>472</v>
      </c>
      <c r="H8" s="973" t="str">
        <f>IF('Перечень тарифов'!R21="","наименование отсутствует","" &amp; 'Перечень тарифов'!R21 &amp; "")</f>
        <v>наименование отсутствует</v>
      </c>
      <c r="I8" s="765" t="s">
        <v>567</v>
      </c>
      <c r="J8" s="582"/>
      <c r="K8" s="959"/>
      <c r="L8" s="959"/>
      <c r="M8" s="959"/>
      <c r="N8" s="959"/>
      <c r="O8" s="959"/>
      <c r="P8" s="959"/>
      <c r="Q8" s="959"/>
      <c r="R8" s="959"/>
      <c r="S8" s="959"/>
      <c r="T8" s="959"/>
    </row>
    <row r="9" spans="1:20" s="953" customFormat="1" ht="33.75">
      <c r="A9" s="1283"/>
      <c r="B9" s="959"/>
      <c r="C9" s="959"/>
      <c r="D9" s="959"/>
      <c r="F9" s="975" t="str">
        <f>"3." &amp;mergeValue(A9)</f>
        <v>3.1</v>
      </c>
      <c r="G9" s="764" t="s">
        <v>473</v>
      </c>
      <c r="H9" s="973"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765" t="s">
        <v>565</v>
      </c>
      <c r="J9" s="582"/>
      <c r="K9" s="959"/>
      <c r="L9" s="959"/>
      <c r="M9" s="959"/>
      <c r="N9" s="959"/>
      <c r="O9" s="959"/>
      <c r="P9" s="959"/>
      <c r="Q9" s="959"/>
      <c r="R9" s="959"/>
      <c r="S9" s="959"/>
      <c r="T9" s="959"/>
    </row>
    <row r="10" spans="1:20" s="953" customFormat="1" ht="22.5">
      <c r="A10" s="1283"/>
      <c r="B10" s="959"/>
      <c r="C10" s="959"/>
      <c r="D10" s="959"/>
      <c r="F10" s="975" t="str">
        <f>"4."&amp;mergeValue(A10)</f>
        <v>4.1</v>
      </c>
      <c r="G10" s="764" t="s">
        <v>474</v>
      </c>
      <c r="H10" s="977" t="s">
        <v>448</v>
      </c>
      <c r="I10" s="765"/>
      <c r="J10" s="582"/>
      <c r="K10" s="959"/>
      <c r="L10" s="959"/>
      <c r="M10" s="959"/>
      <c r="N10" s="959"/>
      <c r="O10" s="959"/>
      <c r="P10" s="959"/>
      <c r="Q10" s="959"/>
      <c r="R10" s="959"/>
      <c r="S10" s="959"/>
      <c r="T10" s="959"/>
    </row>
    <row r="11" spans="1:20" s="953" customFormat="1" ht="18.75">
      <c r="A11" s="1283"/>
      <c r="B11" s="1283">
        <v>1</v>
      </c>
      <c r="C11" s="969"/>
      <c r="D11" s="969"/>
      <c r="F11" s="975" t="str">
        <f>"4."&amp;mergeValue(A11) &amp;"."&amp;mergeValue(B11)</f>
        <v>4.1.1</v>
      </c>
      <c r="G11" s="776" t="s">
        <v>569</v>
      </c>
      <c r="H11" s="973" t="str">
        <f>IF(region_name="","",region_name)</f>
        <v>г.Санкт-Петербург</v>
      </c>
      <c r="I11" s="765" t="s">
        <v>477</v>
      </c>
      <c r="J11" s="582"/>
      <c r="K11" s="959"/>
      <c r="L11" s="959"/>
      <c r="M11" s="959"/>
      <c r="N11" s="959"/>
      <c r="O11" s="959"/>
      <c r="P11" s="959"/>
      <c r="Q11" s="959"/>
      <c r="R11" s="959"/>
      <c r="S11" s="959"/>
      <c r="T11" s="959"/>
    </row>
    <row r="12" spans="1:20" s="953" customFormat="1" ht="22.5">
      <c r="A12" s="1283"/>
      <c r="B12" s="1283"/>
      <c r="C12" s="1283">
        <v>1</v>
      </c>
      <c r="D12" s="969"/>
      <c r="F12" s="975" t="str">
        <f>"4."&amp;mergeValue(A12) &amp;"."&amp;mergeValue(B12)&amp;"."&amp;mergeValue(C12)</f>
        <v>4.1.1.1</v>
      </c>
      <c r="G12" s="766" t="s">
        <v>475</v>
      </c>
      <c r="H12" s="973" t="str">
        <f>IF(Территории!H13="","","" &amp; Территории!H13 &amp; "")</f>
        <v>город Санкт-Петербург</v>
      </c>
      <c r="I12" s="765" t="s">
        <v>478</v>
      </c>
      <c r="J12" s="582"/>
      <c r="K12" s="959"/>
      <c r="L12" s="959"/>
      <c r="M12" s="959"/>
      <c r="N12" s="959"/>
      <c r="O12" s="959"/>
      <c r="P12" s="959"/>
      <c r="Q12" s="959"/>
      <c r="R12" s="959"/>
      <c r="S12" s="959"/>
      <c r="T12" s="959"/>
    </row>
    <row r="13" spans="1:20" s="953" customFormat="1" ht="56.25">
      <c r="A13" s="1283"/>
      <c r="B13" s="1283"/>
      <c r="C13" s="1283"/>
      <c r="D13" s="969">
        <v>1</v>
      </c>
      <c r="F13" s="975" t="str">
        <f>"4."&amp;mergeValue(A13) &amp;"."&amp;mergeValue(B13)&amp;"."&amp;mergeValue(C13)&amp;"."&amp;mergeValue(D13)</f>
        <v>4.1.1.1.1</v>
      </c>
      <c r="G13" s="767" t="s">
        <v>476</v>
      </c>
      <c r="H13" s="973" t="str">
        <f>IF(Территории!R14="","","" &amp; Территории!R14 &amp; "")</f>
        <v>город Санкт-Петербург (40000000)</v>
      </c>
      <c r="I13" s="1176" t="s">
        <v>568</v>
      </c>
      <c r="J13" s="582"/>
      <c r="K13" s="959"/>
      <c r="L13" s="959"/>
      <c r="M13" s="959"/>
      <c r="N13" s="959"/>
      <c r="O13" s="959"/>
      <c r="P13" s="959"/>
      <c r="Q13" s="959"/>
      <c r="R13" s="959"/>
      <c r="S13" s="959"/>
      <c r="T13" s="959"/>
    </row>
    <row r="14" spans="1:20" s="733" customFormat="1" ht="3" customHeight="1">
      <c r="A14" s="734"/>
      <c r="B14" s="734"/>
      <c r="C14" s="734"/>
      <c r="D14" s="734"/>
      <c r="F14" s="592"/>
      <c r="G14" s="593"/>
      <c r="H14" s="594"/>
      <c r="I14" s="595"/>
      <c r="J14" s="734"/>
      <c r="K14" s="734"/>
      <c r="L14" s="734"/>
      <c r="M14" s="734"/>
      <c r="N14" s="734"/>
      <c r="O14" s="734"/>
      <c r="P14" s="734"/>
      <c r="Q14" s="734"/>
      <c r="R14" s="734"/>
      <c r="S14" s="734"/>
      <c r="T14" s="734"/>
    </row>
    <row r="15" spans="1:20" s="733" customFormat="1" ht="15" customHeight="1">
      <c r="A15" s="734"/>
      <c r="B15" s="734"/>
      <c r="C15" s="734"/>
      <c r="D15" s="734"/>
      <c r="F15" s="771"/>
      <c r="G15" s="1278" t="s">
        <v>570</v>
      </c>
      <c r="H15" s="1278"/>
      <c r="I15" s="929"/>
      <c r="J15" s="734"/>
      <c r="K15" s="734"/>
      <c r="L15" s="734"/>
      <c r="M15" s="734"/>
      <c r="N15" s="734"/>
      <c r="O15" s="734"/>
      <c r="P15" s="734"/>
      <c r="Q15" s="734"/>
      <c r="R15" s="734"/>
      <c r="S15" s="734"/>
      <c r="T15" s="73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X37"/>
  <sheetViews>
    <sheetView showGridLines="0" topLeftCell="I25" zoomScaleNormal="100" workbookViewId="0">
      <selection activeCell="AC31" sqref="AC31"/>
    </sheetView>
  </sheetViews>
  <sheetFormatPr defaultColWidth="10.5703125" defaultRowHeight="14.25"/>
  <cols>
    <col min="1" max="6" width="10.5703125" style="954" hidden="1" customWidth="1"/>
    <col min="7" max="8" width="9.140625" style="960" hidden="1" customWidth="1"/>
    <col min="9" max="9" width="3.7109375" style="942" customWidth="1"/>
    <col min="10" max="11" width="3.7109375" style="758" customWidth="1"/>
    <col min="12" max="12" width="12.7109375" style="936" customWidth="1"/>
    <col min="13" max="13" width="44.7109375" style="936" customWidth="1"/>
    <col min="14" max="14" width="1.7109375" style="936" hidden="1" customWidth="1"/>
    <col min="15" max="15" width="15" style="936" customWidth="1"/>
    <col min="16" max="17" width="23.7109375" style="936" hidden="1" customWidth="1"/>
    <col min="18" max="18" width="11.7109375" style="936" customWidth="1"/>
    <col min="19" max="19" width="3.7109375" style="936" customWidth="1"/>
    <col min="20" max="20" width="11.7109375" style="936" customWidth="1"/>
    <col min="21" max="21" width="8.5703125" style="936" customWidth="1"/>
    <col min="22" max="22" width="15" style="1067" customWidth="1"/>
    <col min="23" max="24" width="23.7109375" style="1067" hidden="1" customWidth="1"/>
    <col min="25" max="25" width="11.7109375" style="1067" customWidth="1"/>
    <col min="26" max="26" width="3.7109375" style="1067" customWidth="1"/>
    <col min="27" max="27" width="11.7109375" style="1067" customWidth="1"/>
    <col min="28" max="28" width="8.5703125" style="1067" customWidth="1"/>
    <col min="29" max="29" width="15" style="1067" customWidth="1"/>
    <col min="30" max="31" width="23.7109375" style="1067" hidden="1" customWidth="1"/>
    <col min="32" max="32" width="11.7109375" style="1067" customWidth="1"/>
    <col min="33" max="33" width="3.7109375" style="1067" customWidth="1"/>
    <col min="34" max="34" width="11.7109375" style="1067" customWidth="1"/>
    <col min="35" max="35" width="8.5703125" style="1067" hidden="1" customWidth="1"/>
    <col min="36" max="36" width="4.7109375" style="936" customWidth="1"/>
    <col min="37" max="37" width="115.7109375" style="936" customWidth="1"/>
    <col min="38" max="39" width="10.5703125" style="954"/>
    <col min="40" max="40" width="11.140625" style="954" customWidth="1"/>
    <col min="41" max="48" width="10.5703125" style="954"/>
    <col min="49" max="270" width="10.5703125" style="936"/>
    <col min="271" max="278" width="0" style="936" hidden="1" customWidth="1"/>
    <col min="279" max="279" width="3.7109375" style="936" customWidth="1"/>
    <col min="280" max="280" width="3.85546875" style="936" customWidth="1"/>
    <col min="281" max="281" width="3.7109375" style="936" customWidth="1"/>
    <col min="282" max="282" width="12.7109375" style="936" customWidth="1"/>
    <col min="283" max="283" width="52.7109375" style="936" customWidth="1"/>
    <col min="284" max="287" width="0" style="936" hidden="1" customWidth="1"/>
    <col min="288" max="288" width="12.28515625" style="936" customWidth="1"/>
    <col min="289" max="289" width="6.42578125" style="936" customWidth="1"/>
    <col min="290" max="290" width="12.28515625" style="936" customWidth="1"/>
    <col min="291" max="291" width="0" style="936" hidden="1" customWidth="1"/>
    <col min="292" max="292" width="3.7109375" style="936" customWidth="1"/>
    <col min="293" max="293" width="11.140625" style="936" bestFit="1" customWidth="1"/>
    <col min="294" max="295" width="10.5703125" style="936"/>
    <col min="296" max="296" width="11.140625" style="936" customWidth="1"/>
    <col min="297" max="526" width="10.5703125" style="936"/>
    <col min="527" max="534" width="0" style="936" hidden="1" customWidth="1"/>
    <col min="535" max="535" width="3.7109375" style="936" customWidth="1"/>
    <col min="536" max="536" width="3.85546875" style="936" customWidth="1"/>
    <col min="537" max="537" width="3.7109375" style="936" customWidth="1"/>
    <col min="538" max="538" width="12.7109375" style="936" customWidth="1"/>
    <col min="539" max="539" width="52.7109375" style="936" customWidth="1"/>
    <col min="540" max="543" width="0" style="936" hidden="1" customWidth="1"/>
    <col min="544" max="544" width="12.28515625" style="936" customWidth="1"/>
    <col min="545" max="545" width="6.42578125" style="936" customWidth="1"/>
    <col min="546" max="546" width="12.28515625" style="936" customWidth="1"/>
    <col min="547" max="547" width="0" style="936" hidden="1" customWidth="1"/>
    <col min="548" max="548" width="3.7109375" style="936" customWidth="1"/>
    <col min="549" max="549" width="11.140625" style="936" bestFit="1" customWidth="1"/>
    <col min="550" max="551" width="10.5703125" style="936"/>
    <col min="552" max="552" width="11.140625" style="936" customWidth="1"/>
    <col min="553" max="782" width="10.5703125" style="936"/>
    <col min="783" max="790" width="0" style="936" hidden="1" customWidth="1"/>
    <col min="791" max="791" width="3.7109375" style="936" customWidth="1"/>
    <col min="792" max="792" width="3.85546875" style="936" customWidth="1"/>
    <col min="793" max="793" width="3.7109375" style="936" customWidth="1"/>
    <col min="794" max="794" width="12.7109375" style="936" customWidth="1"/>
    <col min="795" max="795" width="52.7109375" style="936" customWidth="1"/>
    <col min="796" max="799" width="0" style="936" hidden="1" customWidth="1"/>
    <col min="800" max="800" width="12.28515625" style="936" customWidth="1"/>
    <col min="801" max="801" width="6.42578125" style="936" customWidth="1"/>
    <col min="802" max="802" width="12.28515625" style="936" customWidth="1"/>
    <col min="803" max="803" width="0" style="936" hidden="1" customWidth="1"/>
    <col min="804" max="804" width="3.7109375" style="936" customWidth="1"/>
    <col min="805" max="805" width="11.140625" style="936" bestFit="1" customWidth="1"/>
    <col min="806" max="807" width="10.5703125" style="936"/>
    <col min="808" max="808" width="11.140625" style="936" customWidth="1"/>
    <col min="809" max="1038" width="10.5703125" style="936"/>
    <col min="1039" max="1046" width="0" style="936" hidden="1" customWidth="1"/>
    <col min="1047" max="1047" width="3.7109375" style="936" customWidth="1"/>
    <col min="1048" max="1048" width="3.85546875" style="936" customWidth="1"/>
    <col min="1049" max="1049" width="3.7109375" style="936" customWidth="1"/>
    <col min="1050" max="1050" width="12.7109375" style="936" customWidth="1"/>
    <col min="1051" max="1051" width="52.7109375" style="936" customWidth="1"/>
    <col min="1052" max="1055" width="0" style="936" hidden="1" customWidth="1"/>
    <col min="1056" max="1056" width="12.28515625" style="936" customWidth="1"/>
    <col min="1057" max="1057" width="6.42578125" style="936" customWidth="1"/>
    <col min="1058" max="1058" width="12.28515625" style="936" customWidth="1"/>
    <col min="1059" max="1059" width="0" style="936" hidden="1" customWidth="1"/>
    <col min="1060" max="1060" width="3.7109375" style="936" customWidth="1"/>
    <col min="1061" max="1061" width="11.140625" style="936" bestFit="1" customWidth="1"/>
    <col min="1062" max="1063" width="10.5703125" style="936"/>
    <col min="1064" max="1064" width="11.140625" style="936" customWidth="1"/>
    <col min="1065" max="1294" width="10.5703125" style="936"/>
    <col min="1295" max="1302" width="0" style="936" hidden="1" customWidth="1"/>
    <col min="1303" max="1303" width="3.7109375" style="936" customWidth="1"/>
    <col min="1304" max="1304" width="3.85546875" style="936" customWidth="1"/>
    <col min="1305" max="1305" width="3.7109375" style="936" customWidth="1"/>
    <col min="1306" max="1306" width="12.7109375" style="936" customWidth="1"/>
    <col min="1307" max="1307" width="52.7109375" style="936" customWidth="1"/>
    <col min="1308" max="1311" width="0" style="936" hidden="1" customWidth="1"/>
    <col min="1312" max="1312" width="12.28515625" style="936" customWidth="1"/>
    <col min="1313" max="1313" width="6.42578125" style="936" customWidth="1"/>
    <col min="1314" max="1314" width="12.28515625" style="936" customWidth="1"/>
    <col min="1315" max="1315" width="0" style="936" hidden="1" customWidth="1"/>
    <col min="1316" max="1316" width="3.7109375" style="936" customWidth="1"/>
    <col min="1317" max="1317" width="11.140625" style="936" bestFit="1" customWidth="1"/>
    <col min="1318" max="1319" width="10.5703125" style="936"/>
    <col min="1320" max="1320" width="11.140625" style="936" customWidth="1"/>
    <col min="1321" max="1550" width="10.5703125" style="936"/>
    <col min="1551" max="1558" width="0" style="936" hidden="1" customWidth="1"/>
    <col min="1559" max="1559" width="3.7109375" style="936" customWidth="1"/>
    <col min="1560" max="1560" width="3.85546875" style="936" customWidth="1"/>
    <col min="1561" max="1561" width="3.7109375" style="936" customWidth="1"/>
    <col min="1562" max="1562" width="12.7109375" style="936" customWidth="1"/>
    <col min="1563" max="1563" width="52.7109375" style="936" customWidth="1"/>
    <col min="1564" max="1567" width="0" style="936" hidden="1" customWidth="1"/>
    <col min="1568" max="1568" width="12.28515625" style="936" customWidth="1"/>
    <col min="1569" max="1569" width="6.42578125" style="936" customWidth="1"/>
    <col min="1570" max="1570" width="12.28515625" style="936" customWidth="1"/>
    <col min="1571" max="1571" width="0" style="936" hidden="1" customWidth="1"/>
    <col min="1572" max="1572" width="3.7109375" style="936" customWidth="1"/>
    <col min="1573" max="1573" width="11.140625" style="936" bestFit="1" customWidth="1"/>
    <col min="1574" max="1575" width="10.5703125" style="936"/>
    <col min="1576" max="1576" width="11.140625" style="936" customWidth="1"/>
    <col min="1577" max="1806" width="10.5703125" style="936"/>
    <col min="1807" max="1814" width="0" style="936" hidden="1" customWidth="1"/>
    <col min="1815" max="1815" width="3.7109375" style="936" customWidth="1"/>
    <col min="1816" max="1816" width="3.85546875" style="936" customWidth="1"/>
    <col min="1817" max="1817" width="3.7109375" style="936" customWidth="1"/>
    <col min="1818" max="1818" width="12.7109375" style="936" customWidth="1"/>
    <col min="1819" max="1819" width="52.7109375" style="936" customWidth="1"/>
    <col min="1820" max="1823" width="0" style="936" hidden="1" customWidth="1"/>
    <col min="1824" max="1824" width="12.28515625" style="936" customWidth="1"/>
    <col min="1825" max="1825" width="6.42578125" style="936" customWidth="1"/>
    <col min="1826" max="1826" width="12.28515625" style="936" customWidth="1"/>
    <col min="1827" max="1827" width="0" style="936" hidden="1" customWidth="1"/>
    <col min="1828" max="1828" width="3.7109375" style="936" customWidth="1"/>
    <col min="1829" max="1829" width="11.140625" style="936" bestFit="1" customWidth="1"/>
    <col min="1830" max="1831" width="10.5703125" style="936"/>
    <col min="1832" max="1832" width="11.140625" style="936" customWidth="1"/>
    <col min="1833" max="2062" width="10.5703125" style="936"/>
    <col min="2063" max="2070" width="0" style="936" hidden="1" customWidth="1"/>
    <col min="2071" max="2071" width="3.7109375" style="936" customWidth="1"/>
    <col min="2072" max="2072" width="3.85546875" style="936" customWidth="1"/>
    <col min="2073" max="2073" width="3.7109375" style="936" customWidth="1"/>
    <col min="2074" max="2074" width="12.7109375" style="936" customWidth="1"/>
    <col min="2075" max="2075" width="52.7109375" style="936" customWidth="1"/>
    <col min="2076" max="2079" width="0" style="936" hidden="1" customWidth="1"/>
    <col min="2080" max="2080" width="12.28515625" style="936" customWidth="1"/>
    <col min="2081" max="2081" width="6.42578125" style="936" customWidth="1"/>
    <col min="2082" max="2082" width="12.28515625" style="936" customWidth="1"/>
    <col min="2083" max="2083" width="0" style="936" hidden="1" customWidth="1"/>
    <col min="2084" max="2084" width="3.7109375" style="936" customWidth="1"/>
    <col min="2085" max="2085" width="11.140625" style="936" bestFit="1" customWidth="1"/>
    <col min="2086" max="2087" width="10.5703125" style="936"/>
    <col min="2088" max="2088" width="11.140625" style="936" customWidth="1"/>
    <col min="2089" max="2318" width="10.5703125" style="936"/>
    <col min="2319" max="2326" width="0" style="936" hidden="1" customWidth="1"/>
    <col min="2327" max="2327" width="3.7109375" style="936" customWidth="1"/>
    <col min="2328" max="2328" width="3.85546875" style="936" customWidth="1"/>
    <col min="2329" max="2329" width="3.7109375" style="936" customWidth="1"/>
    <col min="2330" max="2330" width="12.7109375" style="936" customWidth="1"/>
    <col min="2331" max="2331" width="52.7109375" style="936" customWidth="1"/>
    <col min="2332" max="2335" width="0" style="936" hidden="1" customWidth="1"/>
    <col min="2336" max="2336" width="12.28515625" style="936" customWidth="1"/>
    <col min="2337" max="2337" width="6.42578125" style="936" customWidth="1"/>
    <col min="2338" max="2338" width="12.28515625" style="936" customWidth="1"/>
    <col min="2339" max="2339" width="0" style="936" hidden="1" customWidth="1"/>
    <col min="2340" max="2340" width="3.7109375" style="936" customWidth="1"/>
    <col min="2341" max="2341" width="11.140625" style="936" bestFit="1" customWidth="1"/>
    <col min="2342" max="2343" width="10.5703125" style="936"/>
    <col min="2344" max="2344" width="11.140625" style="936" customWidth="1"/>
    <col min="2345" max="2574" width="10.5703125" style="936"/>
    <col min="2575" max="2582" width="0" style="936" hidden="1" customWidth="1"/>
    <col min="2583" max="2583" width="3.7109375" style="936" customWidth="1"/>
    <col min="2584" max="2584" width="3.85546875" style="936" customWidth="1"/>
    <col min="2585" max="2585" width="3.7109375" style="936" customWidth="1"/>
    <col min="2586" max="2586" width="12.7109375" style="936" customWidth="1"/>
    <col min="2587" max="2587" width="52.7109375" style="936" customWidth="1"/>
    <col min="2588" max="2591" width="0" style="936" hidden="1" customWidth="1"/>
    <col min="2592" max="2592" width="12.28515625" style="936" customWidth="1"/>
    <col min="2593" max="2593" width="6.42578125" style="936" customWidth="1"/>
    <col min="2594" max="2594" width="12.28515625" style="936" customWidth="1"/>
    <col min="2595" max="2595" width="0" style="936" hidden="1" customWidth="1"/>
    <col min="2596" max="2596" width="3.7109375" style="936" customWidth="1"/>
    <col min="2597" max="2597" width="11.140625" style="936" bestFit="1" customWidth="1"/>
    <col min="2598" max="2599" width="10.5703125" style="936"/>
    <col min="2600" max="2600" width="11.140625" style="936" customWidth="1"/>
    <col min="2601" max="2830" width="10.5703125" style="936"/>
    <col min="2831" max="2838" width="0" style="936" hidden="1" customWidth="1"/>
    <col min="2839" max="2839" width="3.7109375" style="936" customWidth="1"/>
    <col min="2840" max="2840" width="3.85546875" style="936" customWidth="1"/>
    <col min="2841" max="2841" width="3.7109375" style="936" customWidth="1"/>
    <col min="2842" max="2842" width="12.7109375" style="936" customWidth="1"/>
    <col min="2843" max="2843" width="52.7109375" style="936" customWidth="1"/>
    <col min="2844" max="2847" width="0" style="936" hidden="1" customWidth="1"/>
    <col min="2848" max="2848" width="12.28515625" style="936" customWidth="1"/>
    <col min="2849" max="2849" width="6.42578125" style="936" customWidth="1"/>
    <col min="2850" max="2850" width="12.28515625" style="936" customWidth="1"/>
    <col min="2851" max="2851" width="0" style="936" hidden="1" customWidth="1"/>
    <col min="2852" max="2852" width="3.7109375" style="936" customWidth="1"/>
    <col min="2853" max="2853" width="11.140625" style="936" bestFit="1" customWidth="1"/>
    <col min="2854" max="2855" width="10.5703125" style="936"/>
    <col min="2856" max="2856" width="11.140625" style="936" customWidth="1"/>
    <col min="2857" max="3086" width="10.5703125" style="936"/>
    <col min="3087" max="3094" width="0" style="936" hidden="1" customWidth="1"/>
    <col min="3095" max="3095" width="3.7109375" style="936" customWidth="1"/>
    <col min="3096" max="3096" width="3.85546875" style="936" customWidth="1"/>
    <col min="3097" max="3097" width="3.7109375" style="936" customWidth="1"/>
    <col min="3098" max="3098" width="12.7109375" style="936" customWidth="1"/>
    <col min="3099" max="3099" width="52.7109375" style="936" customWidth="1"/>
    <col min="3100" max="3103" width="0" style="936" hidden="1" customWidth="1"/>
    <col min="3104" max="3104" width="12.28515625" style="936" customWidth="1"/>
    <col min="3105" max="3105" width="6.42578125" style="936" customWidth="1"/>
    <col min="3106" max="3106" width="12.28515625" style="936" customWidth="1"/>
    <col min="3107" max="3107" width="0" style="936" hidden="1" customWidth="1"/>
    <col min="3108" max="3108" width="3.7109375" style="936" customWidth="1"/>
    <col min="3109" max="3109" width="11.140625" style="936" bestFit="1" customWidth="1"/>
    <col min="3110" max="3111" width="10.5703125" style="936"/>
    <col min="3112" max="3112" width="11.140625" style="936" customWidth="1"/>
    <col min="3113" max="3342" width="10.5703125" style="936"/>
    <col min="3343" max="3350" width="0" style="936" hidden="1" customWidth="1"/>
    <col min="3351" max="3351" width="3.7109375" style="936" customWidth="1"/>
    <col min="3352" max="3352" width="3.85546875" style="936" customWidth="1"/>
    <col min="3353" max="3353" width="3.7109375" style="936" customWidth="1"/>
    <col min="3354" max="3354" width="12.7109375" style="936" customWidth="1"/>
    <col min="3355" max="3355" width="52.7109375" style="936" customWidth="1"/>
    <col min="3356" max="3359" width="0" style="936" hidden="1" customWidth="1"/>
    <col min="3360" max="3360" width="12.28515625" style="936" customWidth="1"/>
    <col min="3361" max="3361" width="6.42578125" style="936" customWidth="1"/>
    <col min="3362" max="3362" width="12.28515625" style="936" customWidth="1"/>
    <col min="3363" max="3363" width="0" style="936" hidden="1" customWidth="1"/>
    <col min="3364" max="3364" width="3.7109375" style="936" customWidth="1"/>
    <col min="3365" max="3365" width="11.140625" style="936" bestFit="1" customWidth="1"/>
    <col min="3366" max="3367" width="10.5703125" style="936"/>
    <col min="3368" max="3368" width="11.140625" style="936" customWidth="1"/>
    <col min="3369" max="3598" width="10.5703125" style="936"/>
    <col min="3599" max="3606" width="0" style="936" hidden="1" customWidth="1"/>
    <col min="3607" max="3607" width="3.7109375" style="936" customWidth="1"/>
    <col min="3608" max="3608" width="3.85546875" style="936" customWidth="1"/>
    <col min="3609" max="3609" width="3.7109375" style="936" customWidth="1"/>
    <col min="3610" max="3610" width="12.7109375" style="936" customWidth="1"/>
    <col min="3611" max="3611" width="52.7109375" style="936" customWidth="1"/>
    <col min="3612" max="3615" width="0" style="936" hidden="1" customWidth="1"/>
    <col min="3616" max="3616" width="12.28515625" style="936" customWidth="1"/>
    <col min="3617" max="3617" width="6.42578125" style="936" customWidth="1"/>
    <col min="3618" max="3618" width="12.28515625" style="936" customWidth="1"/>
    <col min="3619" max="3619" width="0" style="936" hidden="1" customWidth="1"/>
    <col min="3620" max="3620" width="3.7109375" style="936" customWidth="1"/>
    <col min="3621" max="3621" width="11.140625" style="936" bestFit="1" customWidth="1"/>
    <col min="3622" max="3623" width="10.5703125" style="936"/>
    <col min="3624" max="3624" width="11.140625" style="936" customWidth="1"/>
    <col min="3625" max="3854" width="10.5703125" style="936"/>
    <col min="3855" max="3862" width="0" style="936" hidden="1" customWidth="1"/>
    <col min="3863" max="3863" width="3.7109375" style="936" customWidth="1"/>
    <col min="3864" max="3864" width="3.85546875" style="936" customWidth="1"/>
    <col min="3865" max="3865" width="3.7109375" style="936" customWidth="1"/>
    <col min="3866" max="3866" width="12.7109375" style="936" customWidth="1"/>
    <col min="3867" max="3867" width="52.7109375" style="936" customWidth="1"/>
    <col min="3868" max="3871" width="0" style="936" hidden="1" customWidth="1"/>
    <col min="3872" max="3872" width="12.28515625" style="936" customWidth="1"/>
    <col min="3873" max="3873" width="6.42578125" style="936" customWidth="1"/>
    <col min="3874" max="3874" width="12.28515625" style="936" customWidth="1"/>
    <col min="3875" max="3875" width="0" style="936" hidden="1" customWidth="1"/>
    <col min="3876" max="3876" width="3.7109375" style="936" customWidth="1"/>
    <col min="3877" max="3877" width="11.140625" style="936" bestFit="1" customWidth="1"/>
    <col min="3878" max="3879" width="10.5703125" style="936"/>
    <col min="3880" max="3880" width="11.140625" style="936" customWidth="1"/>
    <col min="3881" max="4110" width="10.5703125" style="936"/>
    <col min="4111" max="4118" width="0" style="936" hidden="1" customWidth="1"/>
    <col min="4119" max="4119" width="3.7109375" style="936" customWidth="1"/>
    <col min="4120" max="4120" width="3.85546875" style="936" customWidth="1"/>
    <col min="4121" max="4121" width="3.7109375" style="936" customWidth="1"/>
    <col min="4122" max="4122" width="12.7109375" style="936" customWidth="1"/>
    <col min="4123" max="4123" width="52.7109375" style="936" customWidth="1"/>
    <col min="4124" max="4127" width="0" style="936" hidden="1" customWidth="1"/>
    <col min="4128" max="4128" width="12.28515625" style="936" customWidth="1"/>
    <col min="4129" max="4129" width="6.42578125" style="936" customWidth="1"/>
    <col min="4130" max="4130" width="12.28515625" style="936" customWidth="1"/>
    <col min="4131" max="4131" width="0" style="936" hidden="1" customWidth="1"/>
    <col min="4132" max="4132" width="3.7109375" style="936" customWidth="1"/>
    <col min="4133" max="4133" width="11.140625" style="936" bestFit="1" customWidth="1"/>
    <col min="4134" max="4135" width="10.5703125" style="936"/>
    <col min="4136" max="4136" width="11.140625" style="936" customWidth="1"/>
    <col min="4137" max="4366" width="10.5703125" style="936"/>
    <col min="4367" max="4374" width="0" style="936" hidden="1" customWidth="1"/>
    <col min="4375" max="4375" width="3.7109375" style="936" customWidth="1"/>
    <col min="4376" max="4376" width="3.85546875" style="936" customWidth="1"/>
    <col min="4377" max="4377" width="3.7109375" style="936" customWidth="1"/>
    <col min="4378" max="4378" width="12.7109375" style="936" customWidth="1"/>
    <col min="4379" max="4379" width="52.7109375" style="936" customWidth="1"/>
    <col min="4380" max="4383" width="0" style="936" hidden="1" customWidth="1"/>
    <col min="4384" max="4384" width="12.28515625" style="936" customWidth="1"/>
    <col min="4385" max="4385" width="6.42578125" style="936" customWidth="1"/>
    <col min="4386" max="4386" width="12.28515625" style="936" customWidth="1"/>
    <col min="4387" max="4387" width="0" style="936" hidden="1" customWidth="1"/>
    <col min="4388" max="4388" width="3.7109375" style="936" customWidth="1"/>
    <col min="4389" max="4389" width="11.140625" style="936" bestFit="1" customWidth="1"/>
    <col min="4390" max="4391" width="10.5703125" style="936"/>
    <col min="4392" max="4392" width="11.140625" style="936" customWidth="1"/>
    <col min="4393" max="4622" width="10.5703125" style="936"/>
    <col min="4623" max="4630" width="0" style="936" hidden="1" customWidth="1"/>
    <col min="4631" max="4631" width="3.7109375" style="936" customWidth="1"/>
    <col min="4632" max="4632" width="3.85546875" style="936" customWidth="1"/>
    <col min="4633" max="4633" width="3.7109375" style="936" customWidth="1"/>
    <col min="4634" max="4634" width="12.7109375" style="936" customWidth="1"/>
    <col min="4635" max="4635" width="52.7109375" style="936" customWidth="1"/>
    <col min="4636" max="4639" width="0" style="936" hidden="1" customWidth="1"/>
    <col min="4640" max="4640" width="12.28515625" style="936" customWidth="1"/>
    <col min="4641" max="4641" width="6.42578125" style="936" customWidth="1"/>
    <col min="4642" max="4642" width="12.28515625" style="936" customWidth="1"/>
    <col min="4643" max="4643" width="0" style="936" hidden="1" customWidth="1"/>
    <col min="4644" max="4644" width="3.7109375" style="936" customWidth="1"/>
    <col min="4645" max="4645" width="11.140625" style="936" bestFit="1" customWidth="1"/>
    <col min="4646" max="4647" width="10.5703125" style="936"/>
    <col min="4648" max="4648" width="11.140625" style="936" customWidth="1"/>
    <col min="4649" max="4878" width="10.5703125" style="936"/>
    <col min="4879" max="4886" width="0" style="936" hidden="1" customWidth="1"/>
    <col min="4887" max="4887" width="3.7109375" style="936" customWidth="1"/>
    <col min="4888" max="4888" width="3.85546875" style="936" customWidth="1"/>
    <col min="4889" max="4889" width="3.7109375" style="936" customWidth="1"/>
    <col min="4890" max="4890" width="12.7109375" style="936" customWidth="1"/>
    <col min="4891" max="4891" width="52.7109375" style="936" customWidth="1"/>
    <col min="4892" max="4895" width="0" style="936" hidden="1" customWidth="1"/>
    <col min="4896" max="4896" width="12.28515625" style="936" customWidth="1"/>
    <col min="4897" max="4897" width="6.42578125" style="936" customWidth="1"/>
    <col min="4898" max="4898" width="12.28515625" style="936" customWidth="1"/>
    <col min="4899" max="4899" width="0" style="936" hidden="1" customWidth="1"/>
    <col min="4900" max="4900" width="3.7109375" style="936" customWidth="1"/>
    <col min="4901" max="4901" width="11.140625" style="936" bestFit="1" customWidth="1"/>
    <col min="4902" max="4903" width="10.5703125" style="936"/>
    <col min="4904" max="4904" width="11.140625" style="936" customWidth="1"/>
    <col min="4905" max="5134" width="10.5703125" style="936"/>
    <col min="5135" max="5142" width="0" style="936" hidden="1" customWidth="1"/>
    <col min="5143" max="5143" width="3.7109375" style="936" customWidth="1"/>
    <col min="5144" max="5144" width="3.85546875" style="936" customWidth="1"/>
    <col min="5145" max="5145" width="3.7109375" style="936" customWidth="1"/>
    <col min="5146" max="5146" width="12.7109375" style="936" customWidth="1"/>
    <col min="5147" max="5147" width="52.7109375" style="936" customWidth="1"/>
    <col min="5148" max="5151" width="0" style="936" hidden="1" customWidth="1"/>
    <col min="5152" max="5152" width="12.28515625" style="936" customWidth="1"/>
    <col min="5153" max="5153" width="6.42578125" style="936" customWidth="1"/>
    <col min="5154" max="5154" width="12.28515625" style="936" customWidth="1"/>
    <col min="5155" max="5155" width="0" style="936" hidden="1" customWidth="1"/>
    <col min="5156" max="5156" width="3.7109375" style="936" customWidth="1"/>
    <col min="5157" max="5157" width="11.140625" style="936" bestFit="1" customWidth="1"/>
    <col min="5158" max="5159" width="10.5703125" style="936"/>
    <col min="5160" max="5160" width="11.140625" style="936" customWidth="1"/>
    <col min="5161" max="5390" width="10.5703125" style="936"/>
    <col min="5391" max="5398" width="0" style="936" hidden="1" customWidth="1"/>
    <col min="5399" max="5399" width="3.7109375" style="936" customWidth="1"/>
    <col min="5400" max="5400" width="3.85546875" style="936" customWidth="1"/>
    <col min="5401" max="5401" width="3.7109375" style="936" customWidth="1"/>
    <col min="5402" max="5402" width="12.7109375" style="936" customWidth="1"/>
    <col min="5403" max="5403" width="52.7109375" style="936" customWidth="1"/>
    <col min="5404" max="5407" width="0" style="936" hidden="1" customWidth="1"/>
    <col min="5408" max="5408" width="12.28515625" style="936" customWidth="1"/>
    <col min="5409" max="5409" width="6.42578125" style="936" customWidth="1"/>
    <col min="5410" max="5410" width="12.28515625" style="936" customWidth="1"/>
    <col min="5411" max="5411" width="0" style="936" hidden="1" customWidth="1"/>
    <col min="5412" max="5412" width="3.7109375" style="936" customWidth="1"/>
    <col min="5413" max="5413" width="11.140625" style="936" bestFit="1" customWidth="1"/>
    <col min="5414" max="5415" width="10.5703125" style="936"/>
    <col min="5416" max="5416" width="11.140625" style="936" customWidth="1"/>
    <col min="5417" max="5646" width="10.5703125" style="936"/>
    <col min="5647" max="5654" width="0" style="936" hidden="1" customWidth="1"/>
    <col min="5655" max="5655" width="3.7109375" style="936" customWidth="1"/>
    <col min="5656" max="5656" width="3.85546875" style="936" customWidth="1"/>
    <col min="5657" max="5657" width="3.7109375" style="936" customWidth="1"/>
    <col min="5658" max="5658" width="12.7109375" style="936" customWidth="1"/>
    <col min="5659" max="5659" width="52.7109375" style="936" customWidth="1"/>
    <col min="5660" max="5663" width="0" style="936" hidden="1" customWidth="1"/>
    <col min="5664" max="5664" width="12.28515625" style="936" customWidth="1"/>
    <col min="5665" max="5665" width="6.42578125" style="936" customWidth="1"/>
    <col min="5666" max="5666" width="12.28515625" style="936" customWidth="1"/>
    <col min="5667" max="5667" width="0" style="936" hidden="1" customWidth="1"/>
    <col min="5668" max="5668" width="3.7109375" style="936" customWidth="1"/>
    <col min="5669" max="5669" width="11.140625" style="936" bestFit="1" customWidth="1"/>
    <col min="5670" max="5671" width="10.5703125" style="936"/>
    <col min="5672" max="5672" width="11.140625" style="936" customWidth="1"/>
    <col min="5673" max="5902" width="10.5703125" style="936"/>
    <col min="5903" max="5910" width="0" style="936" hidden="1" customWidth="1"/>
    <col min="5911" max="5911" width="3.7109375" style="936" customWidth="1"/>
    <col min="5912" max="5912" width="3.85546875" style="936" customWidth="1"/>
    <col min="5913" max="5913" width="3.7109375" style="936" customWidth="1"/>
    <col min="5914" max="5914" width="12.7109375" style="936" customWidth="1"/>
    <col min="5915" max="5915" width="52.7109375" style="936" customWidth="1"/>
    <col min="5916" max="5919" width="0" style="936" hidden="1" customWidth="1"/>
    <col min="5920" max="5920" width="12.28515625" style="936" customWidth="1"/>
    <col min="5921" max="5921" width="6.42578125" style="936" customWidth="1"/>
    <col min="5922" max="5922" width="12.28515625" style="936" customWidth="1"/>
    <col min="5923" max="5923" width="0" style="936" hidden="1" customWidth="1"/>
    <col min="5924" max="5924" width="3.7109375" style="936" customWidth="1"/>
    <col min="5925" max="5925" width="11.140625" style="936" bestFit="1" customWidth="1"/>
    <col min="5926" max="5927" width="10.5703125" style="936"/>
    <col min="5928" max="5928" width="11.140625" style="936" customWidth="1"/>
    <col min="5929" max="6158" width="10.5703125" style="936"/>
    <col min="6159" max="6166" width="0" style="936" hidden="1" customWidth="1"/>
    <col min="6167" max="6167" width="3.7109375" style="936" customWidth="1"/>
    <col min="6168" max="6168" width="3.85546875" style="936" customWidth="1"/>
    <col min="6169" max="6169" width="3.7109375" style="936" customWidth="1"/>
    <col min="6170" max="6170" width="12.7109375" style="936" customWidth="1"/>
    <col min="6171" max="6171" width="52.7109375" style="936" customWidth="1"/>
    <col min="6172" max="6175" width="0" style="936" hidden="1" customWidth="1"/>
    <col min="6176" max="6176" width="12.28515625" style="936" customWidth="1"/>
    <col min="6177" max="6177" width="6.42578125" style="936" customWidth="1"/>
    <col min="6178" max="6178" width="12.28515625" style="936" customWidth="1"/>
    <col min="6179" max="6179" width="0" style="936" hidden="1" customWidth="1"/>
    <col min="6180" max="6180" width="3.7109375" style="936" customWidth="1"/>
    <col min="6181" max="6181" width="11.140625" style="936" bestFit="1" customWidth="1"/>
    <col min="6182" max="6183" width="10.5703125" style="936"/>
    <col min="6184" max="6184" width="11.140625" style="936" customWidth="1"/>
    <col min="6185" max="6414" width="10.5703125" style="936"/>
    <col min="6415" max="6422" width="0" style="936" hidden="1" customWidth="1"/>
    <col min="6423" max="6423" width="3.7109375" style="936" customWidth="1"/>
    <col min="6424" max="6424" width="3.85546875" style="936" customWidth="1"/>
    <col min="6425" max="6425" width="3.7109375" style="936" customWidth="1"/>
    <col min="6426" max="6426" width="12.7109375" style="936" customWidth="1"/>
    <col min="6427" max="6427" width="52.7109375" style="936" customWidth="1"/>
    <col min="6428" max="6431" width="0" style="936" hidden="1" customWidth="1"/>
    <col min="6432" max="6432" width="12.28515625" style="936" customWidth="1"/>
    <col min="6433" max="6433" width="6.42578125" style="936" customWidth="1"/>
    <col min="6434" max="6434" width="12.28515625" style="936" customWidth="1"/>
    <col min="6435" max="6435" width="0" style="936" hidden="1" customWidth="1"/>
    <col min="6436" max="6436" width="3.7109375" style="936" customWidth="1"/>
    <col min="6437" max="6437" width="11.140625" style="936" bestFit="1" customWidth="1"/>
    <col min="6438" max="6439" width="10.5703125" style="936"/>
    <col min="6440" max="6440" width="11.140625" style="936" customWidth="1"/>
    <col min="6441" max="6670" width="10.5703125" style="936"/>
    <col min="6671" max="6678" width="0" style="936" hidden="1" customWidth="1"/>
    <col min="6679" max="6679" width="3.7109375" style="936" customWidth="1"/>
    <col min="6680" max="6680" width="3.85546875" style="936" customWidth="1"/>
    <col min="6681" max="6681" width="3.7109375" style="936" customWidth="1"/>
    <col min="6682" max="6682" width="12.7109375" style="936" customWidth="1"/>
    <col min="6683" max="6683" width="52.7109375" style="936" customWidth="1"/>
    <col min="6684" max="6687" width="0" style="936" hidden="1" customWidth="1"/>
    <col min="6688" max="6688" width="12.28515625" style="936" customWidth="1"/>
    <col min="6689" max="6689" width="6.42578125" style="936" customWidth="1"/>
    <col min="6690" max="6690" width="12.28515625" style="936" customWidth="1"/>
    <col min="6691" max="6691" width="0" style="936" hidden="1" customWidth="1"/>
    <col min="6692" max="6692" width="3.7109375" style="936" customWidth="1"/>
    <col min="6693" max="6693" width="11.140625" style="936" bestFit="1" customWidth="1"/>
    <col min="6694" max="6695" width="10.5703125" style="936"/>
    <col min="6696" max="6696" width="11.140625" style="936" customWidth="1"/>
    <col min="6697" max="6926" width="10.5703125" style="936"/>
    <col min="6927" max="6934" width="0" style="936" hidden="1" customWidth="1"/>
    <col min="6935" max="6935" width="3.7109375" style="936" customWidth="1"/>
    <col min="6936" max="6936" width="3.85546875" style="936" customWidth="1"/>
    <col min="6937" max="6937" width="3.7109375" style="936" customWidth="1"/>
    <col min="6938" max="6938" width="12.7109375" style="936" customWidth="1"/>
    <col min="6939" max="6939" width="52.7109375" style="936" customWidth="1"/>
    <col min="6940" max="6943" width="0" style="936" hidden="1" customWidth="1"/>
    <col min="6944" max="6944" width="12.28515625" style="936" customWidth="1"/>
    <col min="6945" max="6945" width="6.42578125" style="936" customWidth="1"/>
    <col min="6946" max="6946" width="12.28515625" style="936" customWidth="1"/>
    <col min="6947" max="6947" width="0" style="936" hidden="1" customWidth="1"/>
    <col min="6948" max="6948" width="3.7109375" style="936" customWidth="1"/>
    <col min="6949" max="6949" width="11.140625" style="936" bestFit="1" customWidth="1"/>
    <col min="6950" max="6951" width="10.5703125" style="936"/>
    <col min="6952" max="6952" width="11.140625" style="936" customWidth="1"/>
    <col min="6953" max="7182" width="10.5703125" style="936"/>
    <col min="7183" max="7190" width="0" style="936" hidden="1" customWidth="1"/>
    <col min="7191" max="7191" width="3.7109375" style="936" customWidth="1"/>
    <col min="7192" max="7192" width="3.85546875" style="936" customWidth="1"/>
    <col min="7193" max="7193" width="3.7109375" style="936" customWidth="1"/>
    <col min="7194" max="7194" width="12.7109375" style="936" customWidth="1"/>
    <col min="7195" max="7195" width="52.7109375" style="936" customWidth="1"/>
    <col min="7196" max="7199" width="0" style="936" hidden="1" customWidth="1"/>
    <col min="7200" max="7200" width="12.28515625" style="936" customWidth="1"/>
    <col min="7201" max="7201" width="6.42578125" style="936" customWidth="1"/>
    <col min="7202" max="7202" width="12.28515625" style="936" customWidth="1"/>
    <col min="7203" max="7203" width="0" style="936" hidden="1" customWidth="1"/>
    <col min="7204" max="7204" width="3.7109375" style="936" customWidth="1"/>
    <col min="7205" max="7205" width="11.140625" style="936" bestFit="1" customWidth="1"/>
    <col min="7206" max="7207" width="10.5703125" style="936"/>
    <col min="7208" max="7208" width="11.140625" style="936" customWidth="1"/>
    <col min="7209" max="7438" width="10.5703125" style="936"/>
    <col min="7439" max="7446" width="0" style="936" hidden="1" customWidth="1"/>
    <col min="7447" max="7447" width="3.7109375" style="936" customWidth="1"/>
    <col min="7448" max="7448" width="3.85546875" style="936" customWidth="1"/>
    <col min="7449" max="7449" width="3.7109375" style="936" customWidth="1"/>
    <col min="7450" max="7450" width="12.7109375" style="936" customWidth="1"/>
    <col min="7451" max="7451" width="52.7109375" style="936" customWidth="1"/>
    <col min="7452" max="7455" width="0" style="936" hidden="1" customWidth="1"/>
    <col min="7456" max="7456" width="12.28515625" style="936" customWidth="1"/>
    <col min="7457" max="7457" width="6.42578125" style="936" customWidth="1"/>
    <col min="7458" max="7458" width="12.28515625" style="936" customWidth="1"/>
    <col min="7459" max="7459" width="0" style="936" hidden="1" customWidth="1"/>
    <col min="7460" max="7460" width="3.7109375" style="936" customWidth="1"/>
    <col min="7461" max="7461" width="11.140625" style="936" bestFit="1" customWidth="1"/>
    <col min="7462" max="7463" width="10.5703125" style="936"/>
    <col min="7464" max="7464" width="11.140625" style="936" customWidth="1"/>
    <col min="7465" max="7694" width="10.5703125" style="936"/>
    <col min="7695" max="7702" width="0" style="936" hidden="1" customWidth="1"/>
    <col min="7703" max="7703" width="3.7109375" style="936" customWidth="1"/>
    <col min="7704" max="7704" width="3.85546875" style="936" customWidth="1"/>
    <col min="7705" max="7705" width="3.7109375" style="936" customWidth="1"/>
    <col min="7706" max="7706" width="12.7109375" style="936" customWidth="1"/>
    <col min="7707" max="7707" width="52.7109375" style="936" customWidth="1"/>
    <col min="7708" max="7711" width="0" style="936" hidden="1" customWidth="1"/>
    <col min="7712" max="7712" width="12.28515625" style="936" customWidth="1"/>
    <col min="7713" max="7713" width="6.42578125" style="936" customWidth="1"/>
    <col min="7714" max="7714" width="12.28515625" style="936" customWidth="1"/>
    <col min="7715" max="7715" width="0" style="936" hidden="1" customWidth="1"/>
    <col min="7716" max="7716" width="3.7109375" style="936" customWidth="1"/>
    <col min="7717" max="7717" width="11.140625" style="936" bestFit="1" customWidth="1"/>
    <col min="7718" max="7719" width="10.5703125" style="936"/>
    <col min="7720" max="7720" width="11.140625" style="936" customWidth="1"/>
    <col min="7721" max="7950" width="10.5703125" style="936"/>
    <col min="7951" max="7958" width="0" style="936" hidden="1" customWidth="1"/>
    <col min="7959" max="7959" width="3.7109375" style="936" customWidth="1"/>
    <col min="7960" max="7960" width="3.85546875" style="936" customWidth="1"/>
    <col min="7961" max="7961" width="3.7109375" style="936" customWidth="1"/>
    <col min="7962" max="7962" width="12.7109375" style="936" customWidth="1"/>
    <col min="7963" max="7963" width="52.7109375" style="936" customWidth="1"/>
    <col min="7964" max="7967" width="0" style="936" hidden="1" customWidth="1"/>
    <col min="7968" max="7968" width="12.28515625" style="936" customWidth="1"/>
    <col min="7969" max="7969" width="6.42578125" style="936" customWidth="1"/>
    <col min="7970" max="7970" width="12.28515625" style="936" customWidth="1"/>
    <col min="7971" max="7971" width="0" style="936" hidden="1" customWidth="1"/>
    <col min="7972" max="7972" width="3.7109375" style="936" customWidth="1"/>
    <col min="7973" max="7973" width="11.140625" style="936" bestFit="1" customWidth="1"/>
    <col min="7974" max="7975" width="10.5703125" style="936"/>
    <col min="7976" max="7976" width="11.140625" style="936" customWidth="1"/>
    <col min="7977" max="8206" width="10.5703125" style="936"/>
    <col min="8207" max="8214" width="0" style="936" hidden="1" customWidth="1"/>
    <col min="8215" max="8215" width="3.7109375" style="936" customWidth="1"/>
    <col min="8216" max="8216" width="3.85546875" style="936" customWidth="1"/>
    <col min="8217" max="8217" width="3.7109375" style="936" customWidth="1"/>
    <col min="8218" max="8218" width="12.7109375" style="936" customWidth="1"/>
    <col min="8219" max="8219" width="52.7109375" style="936" customWidth="1"/>
    <col min="8220" max="8223" width="0" style="936" hidden="1" customWidth="1"/>
    <col min="8224" max="8224" width="12.28515625" style="936" customWidth="1"/>
    <col min="8225" max="8225" width="6.42578125" style="936" customWidth="1"/>
    <col min="8226" max="8226" width="12.28515625" style="936" customWidth="1"/>
    <col min="8227" max="8227" width="0" style="936" hidden="1" customWidth="1"/>
    <col min="8228" max="8228" width="3.7109375" style="936" customWidth="1"/>
    <col min="8229" max="8229" width="11.140625" style="936" bestFit="1" customWidth="1"/>
    <col min="8230" max="8231" width="10.5703125" style="936"/>
    <col min="8232" max="8232" width="11.140625" style="936" customWidth="1"/>
    <col min="8233" max="8462" width="10.5703125" style="936"/>
    <col min="8463" max="8470" width="0" style="936" hidden="1" customWidth="1"/>
    <col min="8471" max="8471" width="3.7109375" style="936" customWidth="1"/>
    <col min="8472" max="8472" width="3.85546875" style="936" customWidth="1"/>
    <col min="8473" max="8473" width="3.7109375" style="936" customWidth="1"/>
    <col min="8474" max="8474" width="12.7109375" style="936" customWidth="1"/>
    <col min="8475" max="8475" width="52.7109375" style="936" customWidth="1"/>
    <col min="8476" max="8479" width="0" style="936" hidden="1" customWidth="1"/>
    <col min="8480" max="8480" width="12.28515625" style="936" customWidth="1"/>
    <col min="8481" max="8481" width="6.42578125" style="936" customWidth="1"/>
    <col min="8482" max="8482" width="12.28515625" style="936" customWidth="1"/>
    <col min="8483" max="8483" width="0" style="936" hidden="1" customWidth="1"/>
    <col min="8484" max="8484" width="3.7109375" style="936" customWidth="1"/>
    <col min="8485" max="8485" width="11.140625" style="936" bestFit="1" customWidth="1"/>
    <col min="8486" max="8487" width="10.5703125" style="936"/>
    <col min="8488" max="8488" width="11.140625" style="936" customWidth="1"/>
    <col min="8489" max="8718" width="10.5703125" style="936"/>
    <col min="8719" max="8726" width="0" style="936" hidden="1" customWidth="1"/>
    <col min="8727" max="8727" width="3.7109375" style="936" customWidth="1"/>
    <col min="8728" max="8728" width="3.85546875" style="936" customWidth="1"/>
    <col min="8729" max="8729" width="3.7109375" style="936" customWidth="1"/>
    <col min="8730" max="8730" width="12.7109375" style="936" customWidth="1"/>
    <col min="8731" max="8731" width="52.7109375" style="936" customWidth="1"/>
    <col min="8732" max="8735" width="0" style="936" hidden="1" customWidth="1"/>
    <col min="8736" max="8736" width="12.28515625" style="936" customWidth="1"/>
    <col min="8737" max="8737" width="6.42578125" style="936" customWidth="1"/>
    <col min="8738" max="8738" width="12.28515625" style="936" customWidth="1"/>
    <col min="8739" max="8739" width="0" style="936" hidden="1" customWidth="1"/>
    <col min="8740" max="8740" width="3.7109375" style="936" customWidth="1"/>
    <col min="8741" max="8741" width="11.140625" style="936" bestFit="1" customWidth="1"/>
    <col min="8742" max="8743" width="10.5703125" style="936"/>
    <col min="8744" max="8744" width="11.140625" style="936" customWidth="1"/>
    <col min="8745" max="8974" width="10.5703125" style="936"/>
    <col min="8975" max="8982" width="0" style="936" hidden="1" customWidth="1"/>
    <col min="8983" max="8983" width="3.7109375" style="936" customWidth="1"/>
    <col min="8984" max="8984" width="3.85546875" style="936" customWidth="1"/>
    <col min="8985" max="8985" width="3.7109375" style="936" customWidth="1"/>
    <col min="8986" max="8986" width="12.7109375" style="936" customWidth="1"/>
    <col min="8987" max="8987" width="52.7109375" style="936" customWidth="1"/>
    <col min="8988" max="8991" width="0" style="936" hidden="1" customWidth="1"/>
    <col min="8992" max="8992" width="12.28515625" style="936" customWidth="1"/>
    <col min="8993" max="8993" width="6.42578125" style="936" customWidth="1"/>
    <col min="8994" max="8994" width="12.28515625" style="936" customWidth="1"/>
    <col min="8995" max="8995" width="0" style="936" hidden="1" customWidth="1"/>
    <col min="8996" max="8996" width="3.7109375" style="936" customWidth="1"/>
    <col min="8997" max="8997" width="11.140625" style="936" bestFit="1" customWidth="1"/>
    <col min="8998" max="8999" width="10.5703125" style="936"/>
    <col min="9000" max="9000" width="11.140625" style="936" customWidth="1"/>
    <col min="9001" max="9230" width="10.5703125" style="936"/>
    <col min="9231" max="9238" width="0" style="936" hidden="1" customWidth="1"/>
    <col min="9239" max="9239" width="3.7109375" style="936" customWidth="1"/>
    <col min="9240" max="9240" width="3.85546875" style="936" customWidth="1"/>
    <col min="9241" max="9241" width="3.7109375" style="936" customWidth="1"/>
    <col min="9242" max="9242" width="12.7109375" style="936" customWidth="1"/>
    <col min="9243" max="9243" width="52.7109375" style="936" customWidth="1"/>
    <col min="9244" max="9247" width="0" style="936" hidden="1" customWidth="1"/>
    <col min="9248" max="9248" width="12.28515625" style="936" customWidth="1"/>
    <col min="9249" max="9249" width="6.42578125" style="936" customWidth="1"/>
    <col min="9250" max="9250" width="12.28515625" style="936" customWidth="1"/>
    <col min="9251" max="9251" width="0" style="936" hidden="1" customWidth="1"/>
    <col min="9252" max="9252" width="3.7109375" style="936" customWidth="1"/>
    <col min="9253" max="9253" width="11.140625" style="936" bestFit="1" customWidth="1"/>
    <col min="9254" max="9255" width="10.5703125" style="936"/>
    <col min="9256" max="9256" width="11.140625" style="936" customWidth="1"/>
    <col min="9257" max="9486" width="10.5703125" style="936"/>
    <col min="9487" max="9494" width="0" style="936" hidden="1" customWidth="1"/>
    <col min="9495" max="9495" width="3.7109375" style="936" customWidth="1"/>
    <col min="9496" max="9496" width="3.85546875" style="936" customWidth="1"/>
    <col min="9497" max="9497" width="3.7109375" style="936" customWidth="1"/>
    <col min="9498" max="9498" width="12.7109375" style="936" customWidth="1"/>
    <col min="9499" max="9499" width="52.7109375" style="936" customWidth="1"/>
    <col min="9500" max="9503" width="0" style="936" hidden="1" customWidth="1"/>
    <col min="9504" max="9504" width="12.28515625" style="936" customWidth="1"/>
    <col min="9505" max="9505" width="6.42578125" style="936" customWidth="1"/>
    <col min="9506" max="9506" width="12.28515625" style="936" customWidth="1"/>
    <col min="9507" max="9507" width="0" style="936" hidden="1" customWidth="1"/>
    <col min="9508" max="9508" width="3.7109375" style="936" customWidth="1"/>
    <col min="9509" max="9509" width="11.140625" style="936" bestFit="1" customWidth="1"/>
    <col min="9510" max="9511" width="10.5703125" style="936"/>
    <col min="9512" max="9512" width="11.140625" style="936" customWidth="1"/>
    <col min="9513" max="9742" width="10.5703125" style="936"/>
    <col min="9743" max="9750" width="0" style="936" hidden="1" customWidth="1"/>
    <col min="9751" max="9751" width="3.7109375" style="936" customWidth="1"/>
    <col min="9752" max="9752" width="3.85546875" style="936" customWidth="1"/>
    <col min="9753" max="9753" width="3.7109375" style="936" customWidth="1"/>
    <col min="9754" max="9754" width="12.7109375" style="936" customWidth="1"/>
    <col min="9755" max="9755" width="52.7109375" style="936" customWidth="1"/>
    <col min="9756" max="9759" width="0" style="936" hidden="1" customWidth="1"/>
    <col min="9760" max="9760" width="12.28515625" style="936" customWidth="1"/>
    <col min="9761" max="9761" width="6.42578125" style="936" customWidth="1"/>
    <col min="9762" max="9762" width="12.28515625" style="936" customWidth="1"/>
    <col min="9763" max="9763" width="0" style="936" hidden="1" customWidth="1"/>
    <col min="9764" max="9764" width="3.7109375" style="936" customWidth="1"/>
    <col min="9765" max="9765" width="11.140625" style="936" bestFit="1" customWidth="1"/>
    <col min="9766" max="9767" width="10.5703125" style="936"/>
    <col min="9768" max="9768" width="11.140625" style="936" customWidth="1"/>
    <col min="9769" max="9998" width="10.5703125" style="936"/>
    <col min="9999" max="10006" width="0" style="936" hidden="1" customWidth="1"/>
    <col min="10007" max="10007" width="3.7109375" style="936" customWidth="1"/>
    <col min="10008" max="10008" width="3.85546875" style="936" customWidth="1"/>
    <col min="10009" max="10009" width="3.7109375" style="936" customWidth="1"/>
    <col min="10010" max="10010" width="12.7109375" style="936" customWidth="1"/>
    <col min="10011" max="10011" width="52.7109375" style="936" customWidth="1"/>
    <col min="10012" max="10015" width="0" style="936" hidden="1" customWidth="1"/>
    <col min="10016" max="10016" width="12.28515625" style="936" customWidth="1"/>
    <col min="10017" max="10017" width="6.42578125" style="936" customWidth="1"/>
    <col min="10018" max="10018" width="12.28515625" style="936" customWidth="1"/>
    <col min="10019" max="10019" width="0" style="936" hidden="1" customWidth="1"/>
    <col min="10020" max="10020" width="3.7109375" style="936" customWidth="1"/>
    <col min="10021" max="10021" width="11.140625" style="936" bestFit="1" customWidth="1"/>
    <col min="10022" max="10023" width="10.5703125" style="936"/>
    <col min="10024" max="10024" width="11.140625" style="936" customWidth="1"/>
    <col min="10025" max="10254" width="10.5703125" style="936"/>
    <col min="10255" max="10262" width="0" style="936" hidden="1" customWidth="1"/>
    <col min="10263" max="10263" width="3.7109375" style="936" customWidth="1"/>
    <col min="10264" max="10264" width="3.85546875" style="936" customWidth="1"/>
    <col min="10265" max="10265" width="3.7109375" style="936" customWidth="1"/>
    <col min="10266" max="10266" width="12.7109375" style="936" customWidth="1"/>
    <col min="10267" max="10267" width="52.7109375" style="936" customWidth="1"/>
    <col min="10268" max="10271" width="0" style="936" hidden="1" customWidth="1"/>
    <col min="10272" max="10272" width="12.28515625" style="936" customWidth="1"/>
    <col min="10273" max="10273" width="6.42578125" style="936" customWidth="1"/>
    <col min="10274" max="10274" width="12.28515625" style="936" customWidth="1"/>
    <col min="10275" max="10275" width="0" style="936" hidden="1" customWidth="1"/>
    <col min="10276" max="10276" width="3.7109375" style="936" customWidth="1"/>
    <col min="10277" max="10277" width="11.140625" style="936" bestFit="1" customWidth="1"/>
    <col min="10278" max="10279" width="10.5703125" style="936"/>
    <col min="10280" max="10280" width="11.140625" style="936" customWidth="1"/>
    <col min="10281" max="10510" width="10.5703125" style="936"/>
    <col min="10511" max="10518" width="0" style="936" hidden="1" customWidth="1"/>
    <col min="10519" max="10519" width="3.7109375" style="936" customWidth="1"/>
    <col min="10520" max="10520" width="3.85546875" style="936" customWidth="1"/>
    <col min="10521" max="10521" width="3.7109375" style="936" customWidth="1"/>
    <col min="10522" max="10522" width="12.7109375" style="936" customWidth="1"/>
    <col min="10523" max="10523" width="52.7109375" style="936" customWidth="1"/>
    <col min="10524" max="10527" width="0" style="936" hidden="1" customWidth="1"/>
    <col min="10528" max="10528" width="12.28515625" style="936" customWidth="1"/>
    <col min="10529" max="10529" width="6.42578125" style="936" customWidth="1"/>
    <col min="10530" max="10530" width="12.28515625" style="936" customWidth="1"/>
    <col min="10531" max="10531" width="0" style="936" hidden="1" customWidth="1"/>
    <col min="10532" max="10532" width="3.7109375" style="936" customWidth="1"/>
    <col min="10533" max="10533" width="11.140625" style="936" bestFit="1" customWidth="1"/>
    <col min="10534" max="10535" width="10.5703125" style="936"/>
    <col min="10536" max="10536" width="11.140625" style="936" customWidth="1"/>
    <col min="10537" max="10766" width="10.5703125" style="936"/>
    <col min="10767" max="10774" width="0" style="936" hidden="1" customWidth="1"/>
    <col min="10775" max="10775" width="3.7109375" style="936" customWidth="1"/>
    <col min="10776" max="10776" width="3.85546875" style="936" customWidth="1"/>
    <col min="10777" max="10777" width="3.7109375" style="936" customWidth="1"/>
    <col min="10778" max="10778" width="12.7109375" style="936" customWidth="1"/>
    <col min="10779" max="10779" width="52.7109375" style="936" customWidth="1"/>
    <col min="10780" max="10783" width="0" style="936" hidden="1" customWidth="1"/>
    <col min="10784" max="10784" width="12.28515625" style="936" customWidth="1"/>
    <col min="10785" max="10785" width="6.42578125" style="936" customWidth="1"/>
    <col min="10786" max="10786" width="12.28515625" style="936" customWidth="1"/>
    <col min="10787" max="10787" width="0" style="936" hidden="1" customWidth="1"/>
    <col min="10788" max="10788" width="3.7109375" style="936" customWidth="1"/>
    <col min="10789" max="10789" width="11.140625" style="936" bestFit="1" customWidth="1"/>
    <col min="10790" max="10791" width="10.5703125" style="936"/>
    <col min="10792" max="10792" width="11.140625" style="936" customWidth="1"/>
    <col min="10793" max="11022" width="10.5703125" style="936"/>
    <col min="11023" max="11030" width="0" style="936" hidden="1" customWidth="1"/>
    <col min="11031" max="11031" width="3.7109375" style="936" customWidth="1"/>
    <col min="11032" max="11032" width="3.85546875" style="936" customWidth="1"/>
    <col min="11033" max="11033" width="3.7109375" style="936" customWidth="1"/>
    <col min="11034" max="11034" width="12.7109375" style="936" customWidth="1"/>
    <col min="11035" max="11035" width="52.7109375" style="936" customWidth="1"/>
    <col min="11036" max="11039" width="0" style="936" hidden="1" customWidth="1"/>
    <col min="11040" max="11040" width="12.28515625" style="936" customWidth="1"/>
    <col min="11041" max="11041" width="6.42578125" style="936" customWidth="1"/>
    <col min="11042" max="11042" width="12.28515625" style="936" customWidth="1"/>
    <col min="11043" max="11043" width="0" style="936" hidden="1" customWidth="1"/>
    <col min="11044" max="11044" width="3.7109375" style="936" customWidth="1"/>
    <col min="11045" max="11045" width="11.140625" style="936" bestFit="1" customWidth="1"/>
    <col min="11046" max="11047" width="10.5703125" style="936"/>
    <col min="11048" max="11048" width="11.140625" style="936" customWidth="1"/>
    <col min="11049" max="11278" width="10.5703125" style="936"/>
    <col min="11279" max="11286" width="0" style="936" hidden="1" customWidth="1"/>
    <col min="11287" max="11287" width="3.7109375" style="936" customWidth="1"/>
    <col min="11288" max="11288" width="3.85546875" style="936" customWidth="1"/>
    <col min="11289" max="11289" width="3.7109375" style="936" customWidth="1"/>
    <col min="11290" max="11290" width="12.7109375" style="936" customWidth="1"/>
    <col min="11291" max="11291" width="52.7109375" style="936" customWidth="1"/>
    <col min="11292" max="11295" width="0" style="936" hidden="1" customWidth="1"/>
    <col min="11296" max="11296" width="12.28515625" style="936" customWidth="1"/>
    <col min="11297" max="11297" width="6.42578125" style="936" customWidth="1"/>
    <col min="11298" max="11298" width="12.28515625" style="936" customWidth="1"/>
    <col min="11299" max="11299" width="0" style="936" hidden="1" customWidth="1"/>
    <col min="11300" max="11300" width="3.7109375" style="936" customWidth="1"/>
    <col min="11301" max="11301" width="11.140625" style="936" bestFit="1" customWidth="1"/>
    <col min="11302" max="11303" width="10.5703125" style="936"/>
    <col min="11304" max="11304" width="11.140625" style="936" customWidth="1"/>
    <col min="11305" max="11534" width="10.5703125" style="936"/>
    <col min="11535" max="11542" width="0" style="936" hidden="1" customWidth="1"/>
    <col min="11543" max="11543" width="3.7109375" style="936" customWidth="1"/>
    <col min="11544" max="11544" width="3.85546875" style="936" customWidth="1"/>
    <col min="11545" max="11545" width="3.7109375" style="936" customWidth="1"/>
    <col min="11546" max="11546" width="12.7109375" style="936" customWidth="1"/>
    <col min="11547" max="11547" width="52.7109375" style="936" customWidth="1"/>
    <col min="11548" max="11551" width="0" style="936" hidden="1" customWidth="1"/>
    <col min="11552" max="11552" width="12.28515625" style="936" customWidth="1"/>
    <col min="11553" max="11553" width="6.42578125" style="936" customWidth="1"/>
    <col min="11554" max="11554" width="12.28515625" style="936" customWidth="1"/>
    <col min="11555" max="11555" width="0" style="936" hidden="1" customWidth="1"/>
    <col min="11556" max="11556" width="3.7109375" style="936" customWidth="1"/>
    <col min="11557" max="11557" width="11.140625" style="936" bestFit="1" customWidth="1"/>
    <col min="11558" max="11559" width="10.5703125" style="936"/>
    <col min="11560" max="11560" width="11.140625" style="936" customWidth="1"/>
    <col min="11561" max="11790" width="10.5703125" style="936"/>
    <col min="11791" max="11798" width="0" style="936" hidden="1" customWidth="1"/>
    <col min="11799" max="11799" width="3.7109375" style="936" customWidth="1"/>
    <col min="11800" max="11800" width="3.85546875" style="936" customWidth="1"/>
    <col min="11801" max="11801" width="3.7109375" style="936" customWidth="1"/>
    <col min="11802" max="11802" width="12.7109375" style="936" customWidth="1"/>
    <col min="11803" max="11803" width="52.7109375" style="936" customWidth="1"/>
    <col min="11804" max="11807" width="0" style="936" hidden="1" customWidth="1"/>
    <col min="11808" max="11808" width="12.28515625" style="936" customWidth="1"/>
    <col min="11809" max="11809" width="6.42578125" style="936" customWidth="1"/>
    <col min="11810" max="11810" width="12.28515625" style="936" customWidth="1"/>
    <col min="11811" max="11811" width="0" style="936" hidden="1" customWidth="1"/>
    <col min="11812" max="11812" width="3.7109375" style="936" customWidth="1"/>
    <col min="11813" max="11813" width="11.140625" style="936" bestFit="1" customWidth="1"/>
    <col min="11814" max="11815" width="10.5703125" style="936"/>
    <col min="11816" max="11816" width="11.140625" style="936" customWidth="1"/>
    <col min="11817" max="12046" width="10.5703125" style="936"/>
    <col min="12047" max="12054" width="0" style="936" hidden="1" customWidth="1"/>
    <col min="12055" max="12055" width="3.7109375" style="936" customWidth="1"/>
    <col min="12056" max="12056" width="3.85546875" style="936" customWidth="1"/>
    <col min="12057" max="12057" width="3.7109375" style="936" customWidth="1"/>
    <col min="12058" max="12058" width="12.7109375" style="936" customWidth="1"/>
    <col min="12059" max="12059" width="52.7109375" style="936" customWidth="1"/>
    <col min="12060" max="12063" width="0" style="936" hidden="1" customWidth="1"/>
    <col min="12064" max="12064" width="12.28515625" style="936" customWidth="1"/>
    <col min="12065" max="12065" width="6.42578125" style="936" customWidth="1"/>
    <col min="12066" max="12066" width="12.28515625" style="936" customWidth="1"/>
    <col min="12067" max="12067" width="0" style="936" hidden="1" customWidth="1"/>
    <col min="12068" max="12068" width="3.7109375" style="936" customWidth="1"/>
    <col min="12069" max="12069" width="11.140625" style="936" bestFit="1" customWidth="1"/>
    <col min="12070" max="12071" width="10.5703125" style="936"/>
    <col min="12072" max="12072" width="11.140625" style="936" customWidth="1"/>
    <col min="12073" max="12302" width="10.5703125" style="936"/>
    <col min="12303" max="12310" width="0" style="936" hidden="1" customWidth="1"/>
    <col min="12311" max="12311" width="3.7109375" style="936" customWidth="1"/>
    <col min="12312" max="12312" width="3.85546875" style="936" customWidth="1"/>
    <col min="12313" max="12313" width="3.7109375" style="936" customWidth="1"/>
    <col min="12314" max="12314" width="12.7109375" style="936" customWidth="1"/>
    <col min="12315" max="12315" width="52.7109375" style="936" customWidth="1"/>
    <col min="12316" max="12319" width="0" style="936" hidden="1" customWidth="1"/>
    <col min="12320" max="12320" width="12.28515625" style="936" customWidth="1"/>
    <col min="12321" max="12321" width="6.42578125" style="936" customWidth="1"/>
    <col min="12322" max="12322" width="12.28515625" style="936" customWidth="1"/>
    <col min="12323" max="12323" width="0" style="936" hidden="1" customWidth="1"/>
    <col min="12324" max="12324" width="3.7109375" style="936" customWidth="1"/>
    <col min="12325" max="12325" width="11.140625" style="936" bestFit="1" customWidth="1"/>
    <col min="12326" max="12327" width="10.5703125" style="936"/>
    <col min="12328" max="12328" width="11.140625" style="936" customWidth="1"/>
    <col min="12329" max="12558" width="10.5703125" style="936"/>
    <col min="12559" max="12566" width="0" style="936" hidden="1" customWidth="1"/>
    <col min="12567" max="12567" width="3.7109375" style="936" customWidth="1"/>
    <col min="12568" max="12568" width="3.85546875" style="936" customWidth="1"/>
    <col min="12569" max="12569" width="3.7109375" style="936" customWidth="1"/>
    <col min="12570" max="12570" width="12.7109375" style="936" customWidth="1"/>
    <col min="12571" max="12571" width="52.7109375" style="936" customWidth="1"/>
    <col min="12572" max="12575" width="0" style="936" hidden="1" customWidth="1"/>
    <col min="12576" max="12576" width="12.28515625" style="936" customWidth="1"/>
    <col min="12577" max="12577" width="6.42578125" style="936" customWidth="1"/>
    <col min="12578" max="12578" width="12.28515625" style="936" customWidth="1"/>
    <col min="12579" max="12579" width="0" style="936" hidden="1" customWidth="1"/>
    <col min="12580" max="12580" width="3.7109375" style="936" customWidth="1"/>
    <col min="12581" max="12581" width="11.140625" style="936" bestFit="1" customWidth="1"/>
    <col min="12582" max="12583" width="10.5703125" style="936"/>
    <col min="12584" max="12584" width="11.140625" style="936" customWidth="1"/>
    <col min="12585" max="12814" width="10.5703125" style="936"/>
    <col min="12815" max="12822" width="0" style="936" hidden="1" customWidth="1"/>
    <col min="12823" max="12823" width="3.7109375" style="936" customWidth="1"/>
    <col min="12824" max="12824" width="3.85546875" style="936" customWidth="1"/>
    <col min="12825" max="12825" width="3.7109375" style="936" customWidth="1"/>
    <col min="12826" max="12826" width="12.7109375" style="936" customWidth="1"/>
    <col min="12827" max="12827" width="52.7109375" style="936" customWidth="1"/>
    <col min="12828" max="12831" width="0" style="936" hidden="1" customWidth="1"/>
    <col min="12832" max="12832" width="12.28515625" style="936" customWidth="1"/>
    <col min="12833" max="12833" width="6.42578125" style="936" customWidth="1"/>
    <col min="12834" max="12834" width="12.28515625" style="936" customWidth="1"/>
    <col min="12835" max="12835" width="0" style="936" hidden="1" customWidth="1"/>
    <col min="12836" max="12836" width="3.7109375" style="936" customWidth="1"/>
    <col min="12837" max="12837" width="11.140625" style="936" bestFit="1" customWidth="1"/>
    <col min="12838" max="12839" width="10.5703125" style="936"/>
    <col min="12840" max="12840" width="11.140625" style="936" customWidth="1"/>
    <col min="12841" max="13070" width="10.5703125" style="936"/>
    <col min="13071" max="13078" width="0" style="936" hidden="1" customWidth="1"/>
    <col min="13079" max="13079" width="3.7109375" style="936" customWidth="1"/>
    <col min="13080" max="13080" width="3.85546875" style="936" customWidth="1"/>
    <col min="13081" max="13081" width="3.7109375" style="936" customWidth="1"/>
    <col min="13082" max="13082" width="12.7109375" style="936" customWidth="1"/>
    <col min="13083" max="13083" width="52.7109375" style="936" customWidth="1"/>
    <col min="13084" max="13087" width="0" style="936" hidden="1" customWidth="1"/>
    <col min="13088" max="13088" width="12.28515625" style="936" customWidth="1"/>
    <col min="13089" max="13089" width="6.42578125" style="936" customWidth="1"/>
    <col min="13090" max="13090" width="12.28515625" style="936" customWidth="1"/>
    <col min="13091" max="13091" width="0" style="936" hidden="1" customWidth="1"/>
    <col min="13092" max="13092" width="3.7109375" style="936" customWidth="1"/>
    <col min="13093" max="13093" width="11.140625" style="936" bestFit="1" customWidth="1"/>
    <col min="13094" max="13095" width="10.5703125" style="936"/>
    <col min="13096" max="13096" width="11.140625" style="936" customWidth="1"/>
    <col min="13097" max="13326" width="10.5703125" style="936"/>
    <col min="13327" max="13334" width="0" style="936" hidden="1" customWidth="1"/>
    <col min="13335" max="13335" width="3.7109375" style="936" customWidth="1"/>
    <col min="13336" max="13336" width="3.85546875" style="936" customWidth="1"/>
    <col min="13337" max="13337" width="3.7109375" style="936" customWidth="1"/>
    <col min="13338" max="13338" width="12.7109375" style="936" customWidth="1"/>
    <col min="13339" max="13339" width="52.7109375" style="936" customWidth="1"/>
    <col min="13340" max="13343" width="0" style="936" hidden="1" customWidth="1"/>
    <col min="13344" max="13344" width="12.28515625" style="936" customWidth="1"/>
    <col min="13345" max="13345" width="6.42578125" style="936" customWidth="1"/>
    <col min="13346" max="13346" width="12.28515625" style="936" customWidth="1"/>
    <col min="13347" max="13347" width="0" style="936" hidden="1" customWidth="1"/>
    <col min="13348" max="13348" width="3.7109375" style="936" customWidth="1"/>
    <col min="13349" max="13349" width="11.140625" style="936" bestFit="1" customWidth="1"/>
    <col min="13350" max="13351" width="10.5703125" style="936"/>
    <col min="13352" max="13352" width="11.140625" style="936" customWidth="1"/>
    <col min="13353" max="13582" width="10.5703125" style="936"/>
    <col min="13583" max="13590" width="0" style="936" hidden="1" customWidth="1"/>
    <col min="13591" max="13591" width="3.7109375" style="936" customWidth="1"/>
    <col min="13592" max="13592" width="3.85546875" style="936" customWidth="1"/>
    <col min="13593" max="13593" width="3.7109375" style="936" customWidth="1"/>
    <col min="13594" max="13594" width="12.7109375" style="936" customWidth="1"/>
    <col min="13595" max="13595" width="52.7109375" style="936" customWidth="1"/>
    <col min="13596" max="13599" width="0" style="936" hidden="1" customWidth="1"/>
    <col min="13600" max="13600" width="12.28515625" style="936" customWidth="1"/>
    <col min="13601" max="13601" width="6.42578125" style="936" customWidth="1"/>
    <col min="13602" max="13602" width="12.28515625" style="936" customWidth="1"/>
    <col min="13603" max="13603" width="0" style="936" hidden="1" customWidth="1"/>
    <col min="13604" max="13604" width="3.7109375" style="936" customWidth="1"/>
    <col min="13605" max="13605" width="11.140625" style="936" bestFit="1" customWidth="1"/>
    <col min="13606" max="13607" width="10.5703125" style="936"/>
    <col min="13608" max="13608" width="11.140625" style="936" customWidth="1"/>
    <col min="13609" max="13838" width="10.5703125" style="936"/>
    <col min="13839" max="13846" width="0" style="936" hidden="1" customWidth="1"/>
    <col min="13847" max="13847" width="3.7109375" style="936" customWidth="1"/>
    <col min="13848" max="13848" width="3.85546875" style="936" customWidth="1"/>
    <col min="13849" max="13849" width="3.7109375" style="936" customWidth="1"/>
    <col min="13850" max="13850" width="12.7109375" style="936" customWidth="1"/>
    <col min="13851" max="13851" width="52.7109375" style="936" customWidth="1"/>
    <col min="13852" max="13855" width="0" style="936" hidden="1" customWidth="1"/>
    <col min="13856" max="13856" width="12.28515625" style="936" customWidth="1"/>
    <col min="13857" max="13857" width="6.42578125" style="936" customWidth="1"/>
    <col min="13858" max="13858" width="12.28515625" style="936" customWidth="1"/>
    <col min="13859" max="13859" width="0" style="936" hidden="1" customWidth="1"/>
    <col min="13860" max="13860" width="3.7109375" style="936" customWidth="1"/>
    <col min="13861" max="13861" width="11.140625" style="936" bestFit="1" customWidth="1"/>
    <col min="13862" max="13863" width="10.5703125" style="936"/>
    <col min="13864" max="13864" width="11.140625" style="936" customWidth="1"/>
    <col min="13865" max="14094" width="10.5703125" style="936"/>
    <col min="14095" max="14102" width="0" style="936" hidden="1" customWidth="1"/>
    <col min="14103" max="14103" width="3.7109375" style="936" customWidth="1"/>
    <col min="14104" max="14104" width="3.85546875" style="936" customWidth="1"/>
    <col min="14105" max="14105" width="3.7109375" style="936" customWidth="1"/>
    <col min="14106" max="14106" width="12.7109375" style="936" customWidth="1"/>
    <col min="14107" max="14107" width="52.7109375" style="936" customWidth="1"/>
    <col min="14108" max="14111" width="0" style="936" hidden="1" customWidth="1"/>
    <col min="14112" max="14112" width="12.28515625" style="936" customWidth="1"/>
    <col min="14113" max="14113" width="6.42578125" style="936" customWidth="1"/>
    <col min="14114" max="14114" width="12.28515625" style="936" customWidth="1"/>
    <col min="14115" max="14115" width="0" style="936" hidden="1" customWidth="1"/>
    <col min="14116" max="14116" width="3.7109375" style="936" customWidth="1"/>
    <col min="14117" max="14117" width="11.140625" style="936" bestFit="1" customWidth="1"/>
    <col min="14118" max="14119" width="10.5703125" style="936"/>
    <col min="14120" max="14120" width="11.140625" style="936" customWidth="1"/>
    <col min="14121" max="14350" width="10.5703125" style="936"/>
    <col min="14351" max="14358" width="0" style="936" hidden="1" customWidth="1"/>
    <col min="14359" max="14359" width="3.7109375" style="936" customWidth="1"/>
    <col min="14360" max="14360" width="3.85546875" style="936" customWidth="1"/>
    <col min="14361" max="14361" width="3.7109375" style="936" customWidth="1"/>
    <col min="14362" max="14362" width="12.7109375" style="936" customWidth="1"/>
    <col min="14363" max="14363" width="52.7109375" style="936" customWidth="1"/>
    <col min="14364" max="14367" width="0" style="936" hidden="1" customWidth="1"/>
    <col min="14368" max="14368" width="12.28515625" style="936" customWidth="1"/>
    <col min="14369" max="14369" width="6.42578125" style="936" customWidth="1"/>
    <col min="14370" max="14370" width="12.28515625" style="936" customWidth="1"/>
    <col min="14371" max="14371" width="0" style="936" hidden="1" customWidth="1"/>
    <col min="14372" max="14372" width="3.7109375" style="936" customWidth="1"/>
    <col min="14373" max="14373" width="11.140625" style="936" bestFit="1" customWidth="1"/>
    <col min="14374" max="14375" width="10.5703125" style="936"/>
    <col min="14376" max="14376" width="11.140625" style="936" customWidth="1"/>
    <col min="14377" max="14606" width="10.5703125" style="936"/>
    <col min="14607" max="14614" width="0" style="936" hidden="1" customWidth="1"/>
    <col min="14615" max="14615" width="3.7109375" style="936" customWidth="1"/>
    <col min="14616" max="14616" width="3.85546875" style="936" customWidth="1"/>
    <col min="14617" max="14617" width="3.7109375" style="936" customWidth="1"/>
    <col min="14618" max="14618" width="12.7109375" style="936" customWidth="1"/>
    <col min="14619" max="14619" width="52.7109375" style="936" customWidth="1"/>
    <col min="14620" max="14623" width="0" style="936" hidden="1" customWidth="1"/>
    <col min="14624" max="14624" width="12.28515625" style="936" customWidth="1"/>
    <col min="14625" max="14625" width="6.42578125" style="936" customWidth="1"/>
    <col min="14626" max="14626" width="12.28515625" style="936" customWidth="1"/>
    <col min="14627" max="14627" width="0" style="936" hidden="1" customWidth="1"/>
    <col min="14628" max="14628" width="3.7109375" style="936" customWidth="1"/>
    <col min="14629" max="14629" width="11.140625" style="936" bestFit="1" customWidth="1"/>
    <col min="14630" max="14631" width="10.5703125" style="936"/>
    <col min="14632" max="14632" width="11.140625" style="936" customWidth="1"/>
    <col min="14633" max="14862" width="10.5703125" style="936"/>
    <col min="14863" max="14870" width="0" style="936" hidden="1" customWidth="1"/>
    <col min="14871" max="14871" width="3.7109375" style="936" customWidth="1"/>
    <col min="14872" max="14872" width="3.85546875" style="936" customWidth="1"/>
    <col min="14873" max="14873" width="3.7109375" style="936" customWidth="1"/>
    <col min="14874" max="14874" width="12.7109375" style="936" customWidth="1"/>
    <col min="14875" max="14875" width="52.7109375" style="936" customWidth="1"/>
    <col min="14876" max="14879" width="0" style="936" hidden="1" customWidth="1"/>
    <col min="14880" max="14880" width="12.28515625" style="936" customWidth="1"/>
    <col min="14881" max="14881" width="6.42578125" style="936" customWidth="1"/>
    <col min="14882" max="14882" width="12.28515625" style="936" customWidth="1"/>
    <col min="14883" max="14883" width="0" style="936" hidden="1" customWidth="1"/>
    <col min="14884" max="14884" width="3.7109375" style="936" customWidth="1"/>
    <col min="14885" max="14885" width="11.140625" style="936" bestFit="1" customWidth="1"/>
    <col min="14886" max="14887" width="10.5703125" style="936"/>
    <col min="14888" max="14888" width="11.140625" style="936" customWidth="1"/>
    <col min="14889" max="15118" width="10.5703125" style="936"/>
    <col min="15119" max="15126" width="0" style="936" hidden="1" customWidth="1"/>
    <col min="15127" max="15127" width="3.7109375" style="936" customWidth="1"/>
    <col min="15128" max="15128" width="3.85546875" style="936" customWidth="1"/>
    <col min="15129" max="15129" width="3.7109375" style="936" customWidth="1"/>
    <col min="15130" max="15130" width="12.7109375" style="936" customWidth="1"/>
    <col min="15131" max="15131" width="52.7109375" style="936" customWidth="1"/>
    <col min="15132" max="15135" width="0" style="936" hidden="1" customWidth="1"/>
    <col min="15136" max="15136" width="12.28515625" style="936" customWidth="1"/>
    <col min="15137" max="15137" width="6.42578125" style="936" customWidth="1"/>
    <col min="15138" max="15138" width="12.28515625" style="936" customWidth="1"/>
    <col min="15139" max="15139" width="0" style="936" hidden="1" customWidth="1"/>
    <col min="15140" max="15140" width="3.7109375" style="936" customWidth="1"/>
    <col min="15141" max="15141" width="11.140625" style="936" bestFit="1" customWidth="1"/>
    <col min="15142" max="15143" width="10.5703125" style="936"/>
    <col min="15144" max="15144" width="11.140625" style="936" customWidth="1"/>
    <col min="15145" max="15374" width="10.5703125" style="936"/>
    <col min="15375" max="15382" width="0" style="936" hidden="1" customWidth="1"/>
    <col min="15383" max="15383" width="3.7109375" style="936" customWidth="1"/>
    <col min="15384" max="15384" width="3.85546875" style="936" customWidth="1"/>
    <col min="15385" max="15385" width="3.7109375" style="936" customWidth="1"/>
    <col min="15386" max="15386" width="12.7109375" style="936" customWidth="1"/>
    <col min="15387" max="15387" width="52.7109375" style="936" customWidth="1"/>
    <col min="15388" max="15391" width="0" style="936" hidden="1" customWidth="1"/>
    <col min="15392" max="15392" width="12.28515625" style="936" customWidth="1"/>
    <col min="15393" max="15393" width="6.42578125" style="936" customWidth="1"/>
    <col min="15394" max="15394" width="12.28515625" style="936" customWidth="1"/>
    <col min="15395" max="15395" width="0" style="936" hidden="1" customWidth="1"/>
    <col min="15396" max="15396" width="3.7109375" style="936" customWidth="1"/>
    <col min="15397" max="15397" width="11.140625" style="936" bestFit="1" customWidth="1"/>
    <col min="15398" max="15399" width="10.5703125" style="936"/>
    <col min="15400" max="15400" width="11.140625" style="936" customWidth="1"/>
    <col min="15401" max="15630" width="10.5703125" style="936"/>
    <col min="15631" max="15638" width="0" style="936" hidden="1" customWidth="1"/>
    <col min="15639" max="15639" width="3.7109375" style="936" customWidth="1"/>
    <col min="15640" max="15640" width="3.85546875" style="936" customWidth="1"/>
    <col min="15641" max="15641" width="3.7109375" style="936" customWidth="1"/>
    <col min="15642" max="15642" width="12.7109375" style="936" customWidth="1"/>
    <col min="15643" max="15643" width="52.7109375" style="936" customWidth="1"/>
    <col min="15644" max="15647" width="0" style="936" hidden="1" customWidth="1"/>
    <col min="15648" max="15648" width="12.28515625" style="936" customWidth="1"/>
    <col min="15649" max="15649" width="6.42578125" style="936" customWidth="1"/>
    <col min="15650" max="15650" width="12.28515625" style="936" customWidth="1"/>
    <col min="15651" max="15651" width="0" style="936" hidden="1" customWidth="1"/>
    <col min="15652" max="15652" width="3.7109375" style="936" customWidth="1"/>
    <col min="15653" max="15653" width="11.140625" style="936" bestFit="1" customWidth="1"/>
    <col min="15654" max="15655" width="10.5703125" style="936"/>
    <col min="15656" max="15656" width="11.140625" style="936" customWidth="1"/>
    <col min="15657" max="15886" width="10.5703125" style="936"/>
    <col min="15887" max="15894" width="0" style="936" hidden="1" customWidth="1"/>
    <col min="15895" max="15895" width="3.7109375" style="936" customWidth="1"/>
    <col min="15896" max="15896" width="3.85546875" style="936" customWidth="1"/>
    <col min="15897" max="15897" width="3.7109375" style="936" customWidth="1"/>
    <col min="15898" max="15898" width="12.7109375" style="936" customWidth="1"/>
    <col min="15899" max="15899" width="52.7109375" style="936" customWidth="1"/>
    <col min="15900" max="15903" width="0" style="936" hidden="1" customWidth="1"/>
    <col min="15904" max="15904" width="12.28515625" style="936" customWidth="1"/>
    <col min="15905" max="15905" width="6.42578125" style="936" customWidth="1"/>
    <col min="15906" max="15906" width="12.28515625" style="936" customWidth="1"/>
    <col min="15907" max="15907" width="0" style="936" hidden="1" customWidth="1"/>
    <col min="15908" max="15908" width="3.7109375" style="936" customWidth="1"/>
    <col min="15909" max="15909" width="11.140625" style="936" bestFit="1" customWidth="1"/>
    <col min="15910" max="15911" width="10.5703125" style="936"/>
    <col min="15912" max="15912" width="11.140625" style="936" customWidth="1"/>
    <col min="15913" max="16142" width="10.5703125" style="936"/>
    <col min="16143" max="16150" width="0" style="936" hidden="1" customWidth="1"/>
    <col min="16151" max="16151" width="3.7109375" style="936" customWidth="1"/>
    <col min="16152" max="16152" width="3.85546875" style="936" customWidth="1"/>
    <col min="16153" max="16153" width="3.7109375" style="936" customWidth="1"/>
    <col min="16154" max="16154" width="12.7109375" style="936" customWidth="1"/>
    <col min="16155" max="16155" width="52.7109375" style="936" customWidth="1"/>
    <col min="16156" max="16159" width="0" style="936" hidden="1" customWidth="1"/>
    <col min="16160" max="16160" width="12.28515625" style="936" customWidth="1"/>
    <col min="16161" max="16161" width="6.42578125" style="936" customWidth="1"/>
    <col min="16162" max="16162" width="12.28515625" style="936" customWidth="1"/>
    <col min="16163" max="16163" width="0" style="936" hidden="1" customWidth="1"/>
    <col min="16164" max="16164" width="3.7109375" style="936" customWidth="1"/>
    <col min="16165" max="16165" width="11.140625" style="936" bestFit="1" customWidth="1"/>
    <col min="16166" max="16167" width="10.5703125" style="936"/>
    <col min="16168" max="16168" width="11.140625" style="936" customWidth="1"/>
    <col min="16169" max="16384" width="10.5703125" style="936"/>
  </cols>
  <sheetData>
    <row r="1" spans="1:48" hidden="1">
      <c r="Q1" s="729"/>
      <c r="R1" s="729"/>
      <c r="X1" s="729"/>
      <c r="Y1" s="729"/>
      <c r="AE1" s="729"/>
      <c r="AF1" s="729"/>
    </row>
    <row r="2" spans="1:48" hidden="1">
      <c r="U2" s="729"/>
      <c r="AB2" s="729"/>
      <c r="AI2" s="729"/>
    </row>
    <row r="3" spans="1:48" hidden="1"/>
    <row r="4" spans="1:48" ht="3" customHeight="1">
      <c r="J4" s="941"/>
      <c r="K4" s="941"/>
      <c r="L4" s="937"/>
      <c r="M4" s="937"/>
      <c r="N4" s="937"/>
      <c r="O4" s="944"/>
      <c r="P4" s="944"/>
      <c r="Q4" s="944"/>
      <c r="R4" s="944"/>
      <c r="S4" s="944"/>
      <c r="T4" s="944"/>
      <c r="U4" s="944"/>
      <c r="V4" s="944"/>
      <c r="W4" s="944"/>
      <c r="X4" s="944"/>
      <c r="Y4" s="944"/>
      <c r="Z4" s="944"/>
      <c r="AA4" s="944"/>
      <c r="AB4" s="944"/>
      <c r="AC4" s="944"/>
      <c r="AD4" s="944"/>
      <c r="AE4" s="944"/>
      <c r="AF4" s="944"/>
      <c r="AG4" s="944"/>
      <c r="AH4" s="944"/>
      <c r="AI4" s="944"/>
    </row>
    <row r="5" spans="1:48" ht="26.1" customHeight="1">
      <c r="J5" s="941"/>
      <c r="K5" s="941"/>
      <c r="L5" s="1312" t="s">
        <v>716</v>
      </c>
      <c r="M5" s="1312"/>
      <c r="N5" s="1312"/>
      <c r="O5" s="1312"/>
      <c r="P5" s="1312"/>
      <c r="Q5" s="1312"/>
      <c r="R5" s="1312"/>
      <c r="S5" s="1312"/>
      <c r="T5" s="1312"/>
      <c r="U5" s="631"/>
      <c r="V5" s="631"/>
      <c r="W5" s="631"/>
      <c r="X5" s="631"/>
      <c r="Y5" s="631"/>
      <c r="Z5" s="631"/>
      <c r="AA5" s="631"/>
      <c r="AB5" s="631"/>
      <c r="AC5" s="631"/>
      <c r="AD5" s="631"/>
      <c r="AE5" s="631"/>
      <c r="AF5" s="631"/>
      <c r="AG5" s="631"/>
      <c r="AH5" s="631"/>
      <c r="AI5" s="631"/>
    </row>
    <row r="6" spans="1:48" ht="3" customHeight="1">
      <c r="J6" s="941"/>
      <c r="K6" s="941"/>
      <c r="L6" s="937"/>
      <c r="M6" s="937"/>
      <c r="N6" s="937"/>
      <c r="O6" s="716"/>
      <c r="P6" s="716"/>
      <c r="Q6" s="716"/>
      <c r="R6" s="716"/>
      <c r="S6" s="716"/>
      <c r="T6" s="716"/>
      <c r="U6" s="716"/>
      <c r="V6" s="1072"/>
      <c r="W6" s="1072"/>
      <c r="X6" s="1072"/>
      <c r="Y6" s="1072"/>
      <c r="Z6" s="1072"/>
      <c r="AA6" s="1072"/>
      <c r="AB6" s="1072"/>
      <c r="AC6" s="1072"/>
      <c r="AD6" s="1072"/>
      <c r="AE6" s="1072"/>
      <c r="AF6" s="1072"/>
      <c r="AG6" s="1072"/>
      <c r="AH6" s="1072"/>
      <c r="AI6" s="1072"/>
      <c r="AJ6" s="944"/>
    </row>
    <row r="7" spans="1:48" s="744" customFormat="1" ht="11.25" hidden="1">
      <c r="A7" s="1114"/>
      <c r="B7" s="1114"/>
      <c r="C7" s="1114"/>
      <c r="D7" s="1114"/>
      <c r="E7" s="1114"/>
      <c r="F7" s="1114"/>
      <c r="G7" s="1114"/>
      <c r="H7" s="1114"/>
      <c r="L7" s="1164"/>
      <c r="M7" s="1039"/>
      <c r="O7" s="1288"/>
      <c r="P7" s="1288"/>
      <c r="Q7" s="1288"/>
      <c r="R7" s="1288"/>
      <c r="S7" s="1288"/>
      <c r="T7" s="1288"/>
      <c r="U7" s="778"/>
      <c r="V7"/>
      <c r="W7"/>
      <c r="X7"/>
      <c r="Y7"/>
      <c r="Z7"/>
      <c r="AA7"/>
      <c r="AB7"/>
      <c r="AC7"/>
      <c r="AD7"/>
      <c r="AE7"/>
      <c r="AF7"/>
      <c r="AG7"/>
      <c r="AH7"/>
      <c r="AI7"/>
      <c r="AJ7" s="778"/>
      <c r="AL7" s="1114"/>
      <c r="AM7" s="1114"/>
      <c r="AN7" s="1114"/>
      <c r="AO7" s="1114"/>
      <c r="AP7" s="1114"/>
    </row>
    <row r="8" spans="1:48" s="953" customFormat="1" ht="18.75">
      <c r="A8" s="959"/>
      <c r="B8" s="959"/>
      <c r="C8" s="959"/>
      <c r="D8" s="959"/>
      <c r="E8" s="959"/>
      <c r="F8" s="959"/>
      <c r="G8" s="959"/>
      <c r="H8" s="959"/>
      <c r="L8" s="467"/>
      <c r="M8" s="584" t="str">
        <f>"Дата подачи заявления об "&amp;IF(datePr_ch="","утверждении","изменении") &amp; " тарифов"</f>
        <v>Дата подачи заявления об изменении тарифов</v>
      </c>
      <c r="N8" s="1118"/>
      <c r="O8" s="1289" t="str">
        <f>IF(datePr_ch="",IF(datePr="","",datePr),datePr_ch)</f>
        <v>10.08.2020</v>
      </c>
      <c r="P8" s="1289"/>
      <c r="Q8" s="1289"/>
      <c r="R8" s="1289"/>
      <c r="S8" s="1289"/>
      <c r="T8" s="1289"/>
      <c r="U8" s="728"/>
      <c r="V8"/>
      <c r="W8"/>
      <c r="X8"/>
      <c r="Y8"/>
      <c r="Z8"/>
      <c r="AA8"/>
      <c r="AB8"/>
      <c r="AC8"/>
      <c r="AD8"/>
      <c r="AE8"/>
      <c r="AF8"/>
      <c r="AG8"/>
      <c r="AH8"/>
      <c r="AI8"/>
      <c r="AJ8" s="728"/>
      <c r="AK8" s="487"/>
      <c r="AL8" s="959"/>
      <c r="AM8" s="959"/>
      <c r="AN8" s="959"/>
      <c r="AO8" s="959"/>
      <c r="AP8" s="959"/>
      <c r="AQ8" s="959"/>
      <c r="AR8" s="959"/>
      <c r="AS8" s="959"/>
      <c r="AT8" s="959"/>
      <c r="AU8" s="959"/>
      <c r="AV8" s="959"/>
    </row>
    <row r="9" spans="1:48" s="953" customFormat="1" ht="18.75">
      <c r="A9" s="959"/>
      <c r="B9" s="959"/>
      <c r="C9" s="959"/>
      <c r="D9" s="959"/>
      <c r="E9" s="959"/>
      <c r="F9" s="959"/>
      <c r="G9" s="959"/>
      <c r="H9" s="959"/>
      <c r="L9" s="722"/>
      <c r="M9" s="584" t="str">
        <f>"Номер подачи заявления об "&amp;IF(numberPr_ch="","утверждении","изменении") &amp; " тарифов"</f>
        <v>Номер подачи заявления об изменении тарифов</v>
      </c>
      <c r="N9" s="1118"/>
      <c r="O9" s="1289" t="str">
        <f>IF(numberPr_ch="",IF(numberPr="","",numberPr),numberPr_ch)</f>
        <v>01-13/36204</v>
      </c>
      <c r="P9" s="1289"/>
      <c r="Q9" s="1289"/>
      <c r="R9" s="1289"/>
      <c r="S9" s="1289"/>
      <c r="T9" s="1289"/>
      <c r="U9" s="728"/>
      <c r="V9"/>
      <c r="W9"/>
      <c r="X9"/>
      <c r="Y9"/>
      <c r="Z9"/>
      <c r="AA9"/>
      <c r="AB9"/>
      <c r="AC9"/>
      <c r="AD9"/>
      <c r="AE9"/>
      <c r="AF9"/>
      <c r="AG9"/>
      <c r="AH9"/>
      <c r="AI9"/>
      <c r="AJ9" s="728"/>
      <c r="AK9" s="487"/>
      <c r="AL9" s="959"/>
      <c r="AM9" s="959"/>
      <c r="AN9" s="959"/>
      <c r="AO9" s="959"/>
      <c r="AP9" s="959"/>
      <c r="AQ9" s="959"/>
      <c r="AR9" s="959"/>
      <c r="AS9" s="959"/>
      <c r="AT9" s="959"/>
      <c r="AU9" s="959"/>
      <c r="AV9" s="959"/>
    </row>
    <row r="10" spans="1:48" s="744" customFormat="1" ht="11.25" hidden="1">
      <c r="A10" s="1114"/>
      <c r="B10" s="1114"/>
      <c r="C10" s="1114"/>
      <c r="D10" s="1114"/>
      <c r="E10" s="1114"/>
      <c r="F10" s="1114"/>
      <c r="G10" s="1114"/>
      <c r="H10" s="1114"/>
      <c r="L10" s="1164"/>
      <c r="M10" s="1039"/>
      <c r="O10" s="1288"/>
      <c r="P10" s="1288"/>
      <c r="Q10" s="1288"/>
      <c r="R10" s="1288"/>
      <c r="S10" s="1288"/>
      <c r="T10" s="1288"/>
      <c r="U10" s="778"/>
      <c r="V10"/>
      <c r="W10"/>
      <c r="X10"/>
      <c r="Y10"/>
      <c r="Z10"/>
      <c r="AA10"/>
      <c r="AB10"/>
      <c r="AC10"/>
      <c r="AD10"/>
      <c r="AE10"/>
      <c r="AF10"/>
      <c r="AG10"/>
      <c r="AH10"/>
      <c r="AI10"/>
      <c r="AJ10" s="778"/>
      <c r="AL10" s="1114"/>
      <c r="AM10" s="1114"/>
      <c r="AN10" s="1114"/>
      <c r="AO10" s="1114"/>
      <c r="AP10" s="1114"/>
    </row>
    <row r="11" spans="1:48" s="953" customFormat="1" ht="11.25" hidden="1">
      <c r="A11" s="959"/>
      <c r="B11" s="959"/>
      <c r="C11" s="959"/>
      <c r="D11" s="959"/>
      <c r="E11" s="959"/>
      <c r="F11" s="959"/>
      <c r="G11" s="959"/>
      <c r="H11" s="959"/>
      <c r="L11" s="1313"/>
      <c r="M11" s="1313"/>
      <c r="N11" s="970"/>
      <c r="O11" s="728"/>
      <c r="P11" s="728"/>
      <c r="Q11" s="728"/>
      <c r="R11" s="728"/>
      <c r="S11" s="728"/>
      <c r="T11" s="728"/>
      <c r="U11" s="957" t="s">
        <v>370</v>
      </c>
      <c r="V11" s="1091"/>
      <c r="W11" s="1091"/>
      <c r="X11" s="1091"/>
      <c r="Y11" s="1091"/>
      <c r="Z11" s="1091"/>
      <c r="AA11" s="1091"/>
      <c r="AB11" s="957" t="s">
        <v>370</v>
      </c>
      <c r="AC11" s="1091"/>
      <c r="AD11" s="1091"/>
      <c r="AE11" s="1091"/>
      <c r="AF11" s="1091"/>
      <c r="AG11" s="1091"/>
      <c r="AH11" s="1091"/>
      <c r="AI11" s="957" t="s">
        <v>370</v>
      </c>
      <c r="AL11" s="959"/>
      <c r="AM11" s="959"/>
      <c r="AN11" s="959"/>
      <c r="AO11" s="959"/>
      <c r="AP11" s="959"/>
      <c r="AQ11" s="959"/>
      <c r="AR11" s="959"/>
      <c r="AS11" s="959"/>
      <c r="AT11" s="959"/>
      <c r="AU11" s="959"/>
      <c r="AV11" s="959"/>
    </row>
    <row r="12" spans="1:48">
      <c r="J12" s="941"/>
      <c r="K12" s="941"/>
      <c r="L12" s="937"/>
      <c r="M12" s="937"/>
      <c r="N12" s="470"/>
      <c r="O12" s="1290"/>
      <c r="P12" s="1290"/>
      <c r="Q12" s="1290"/>
      <c r="R12" s="1290"/>
      <c r="S12" s="1290"/>
      <c r="T12" s="1290"/>
      <c r="U12" s="1290"/>
      <c r="V12" s="1290" t="s">
        <v>1660</v>
      </c>
      <c r="W12" s="1290"/>
      <c r="X12" s="1290"/>
      <c r="Y12" s="1290"/>
      <c r="Z12" s="1290"/>
      <c r="AA12" s="1290"/>
      <c r="AB12" s="1290"/>
      <c r="AC12" s="1290" t="s">
        <v>1660</v>
      </c>
      <c r="AD12" s="1290"/>
      <c r="AE12" s="1290"/>
      <c r="AF12" s="1290"/>
      <c r="AG12" s="1290"/>
      <c r="AH12" s="1290"/>
      <c r="AI12" s="1290"/>
    </row>
    <row r="13" spans="1:48">
      <c r="J13" s="941"/>
      <c r="K13" s="941"/>
      <c r="L13" s="1237" t="s">
        <v>444</v>
      </c>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t="s">
        <v>445</v>
      </c>
    </row>
    <row r="14" spans="1:48" ht="14.25" customHeight="1">
      <c r="J14" s="941"/>
      <c r="K14" s="941"/>
      <c r="L14" s="1296" t="s">
        <v>90</v>
      </c>
      <c r="M14" s="1296" t="s">
        <v>601</v>
      </c>
      <c r="N14" s="628"/>
      <c r="O14" s="1297" t="s">
        <v>603</v>
      </c>
      <c r="P14" s="1298"/>
      <c r="Q14" s="1298"/>
      <c r="R14" s="1298"/>
      <c r="S14" s="1298"/>
      <c r="T14" s="1299"/>
      <c r="U14" s="1307" t="s">
        <v>338</v>
      </c>
      <c r="V14" s="1297" t="s">
        <v>603</v>
      </c>
      <c r="W14" s="1298"/>
      <c r="X14" s="1298"/>
      <c r="Y14" s="1298"/>
      <c r="Z14" s="1298"/>
      <c r="AA14" s="1299"/>
      <c r="AB14" s="1307" t="s">
        <v>338</v>
      </c>
      <c r="AC14" s="1297" t="s">
        <v>603</v>
      </c>
      <c r="AD14" s="1298"/>
      <c r="AE14" s="1298"/>
      <c r="AF14" s="1298"/>
      <c r="AG14" s="1298"/>
      <c r="AH14" s="1299"/>
      <c r="AI14" s="1307" t="s">
        <v>338</v>
      </c>
      <c r="AJ14" s="1293" t="s">
        <v>273</v>
      </c>
      <c r="AK14" s="1237"/>
    </row>
    <row r="15" spans="1:48" ht="14.25" customHeight="1">
      <c r="J15" s="941"/>
      <c r="K15" s="941"/>
      <c r="L15" s="1296"/>
      <c r="M15" s="1296"/>
      <c r="N15" s="629"/>
      <c r="O15" s="1302" t="s">
        <v>577</v>
      </c>
      <c r="P15" s="1300" t="s">
        <v>269</v>
      </c>
      <c r="Q15" s="1301"/>
      <c r="R15" s="1304" t="s">
        <v>614</v>
      </c>
      <c r="S15" s="1305"/>
      <c r="T15" s="1306"/>
      <c r="U15" s="1308"/>
      <c r="V15" s="1302" t="s">
        <v>577</v>
      </c>
      <c r="W15" s="1300" t="s">
        <v>269</v>
      </c>
      <c r="X15" s="1301"/>
      <c r="Y15" s="1304" t="s">
        <v>614</v>
      </c>
      <c r="Z15" s="1305"/>
      <c r="AA15" s="1306"/>
      <c r="AB15" s="1308"/>
      <c r="AC15" s="1302" t="s">
        <v>577</v>
      </c>
      <c r="AD15" s="1300" t="s">
        <v>269</v>
      </c>
      <c r="AE15" s="1301"/>
      <c r="AF15" s="1304" t="s">
        <v>614</v>
      </c>
      <c r="AG15" s="1305"/>
      <c r="AH15" s="1306"/>
      <c r="AI15" s="1308"/>
      <c r="AJ15" s="1294"/>
      <c r="AK15" s="1237"/>
    </row>
    <row r="16" spans="1:48" ht="33.75" customHeight="1">
      <c r="J16" s="941"/>
      <c r="K16" s="941"/>
      <c r="L16" s="1296"/>
      <c r="M16" s="1296"/>
      <c r="N16" s="630"/>
      <c r="O16" s="1303"/>
      <c r="P16" s="717" t="s">
        <v>578</v>
      </c>
      <c r="Q16" s="717" t="s">
        <v>6</v>
      </c>
      <c r="R16" s="974" t="s">
        <v>272</v>
      </c>
      <c r="S16" s="1291" t="s">
        <v>271</v>
      </c>
      <c r="T16" s="1292"/>
      <c r="U16" s="1309"/>
      <c r="V16" s="1303"/>
      <c r="W16" s="717" t="s">
        <v>578</v>
      </c>
      <c r="X16" s="717" t="s">
        <v>6</v>
      </c>
      <c r="Y16" s="1189" t="s">
        <v>272</v>
      </c>
      <c r="Z16" s="1291" t="s">
        <v>271</v>
      </c>
      <c r="AA16" s="1292"/>
      <c r="AB16" s="1309"/>
      <c r="AC16" s="1303"/>
      <c r="AD16" s="717" t="s">
        <v>578</v>
      </c>
      <c r="AE16" s="717" t="s">
        <v>6</v>
      </c>
      <c r="AF16" s="1202" t="s">
        <v>272</v>
      </c>
      <c r="AG16" s="1291" t="s">
        <v>271</v>
      </c>
      <c r="AH16" s="1292"/>
      <c r="AI16" s="1309"/>
      <c r="AJ16" s="1295"/>
      <c r="AK16" s="1237"/>
    </row>
    <row r="17" spans="1:50">
      <c r="J17" s="941"/>
      <c r="K17" s="536">
        <v>1</v>
      </c>
      <c r="L17" s="614" t="s">
        <v>91</v>
      </c>
      <c r="M17" s="614" t="s">
        <v>47</v>
      </c>
      <c r="N17" s="616" t="str">
        <f ca="1">OFFSET(N17,0,-1)</f>
        <v>2</v>
      </c>
      <c r="O17" s="971">
        <f ca="1">OFFSET(O17,0,-1)+1</f>
        <v>3</v>
      </c>
      <c r="P17" s="971">
        <f ca="1">OFFSET(P17,0,-1)+1</f>
        <v>4</v>
      </c>
      <c r="Q17" s="971">
        <f ca="1">OFFSET(Q17,0,-1)+1</f>
        <v>5</v>
      </c>
      <c r="R17" s="971">
        <f ca="1">OFFSET(R17,0,-1)+1</f>
        <v>6</v>
      </c>
      <c r="S17" s="1314">
        <f ca="1">OFFSET(S17,0,-1)+1</f>
        <v>7</v>
      </c>
      <c r="T17" s="1314"/>
      <c r="U17" s="971">
        <f ca="1">OFFSET(U17,0,-2)+1</f>
        <v>8</v>
      </c>
      <c r="V17" s="1185">
        <f ca="1">OFFSET(V17,0,-1)+1</f>
        <v>9</v>
      </c>
      <c r="W17" s="1185">
        <f ca="1">OFFSET(W17,0,-1)+1</f>
        <v>10</v>
      </c>
      <c r="X17" s="1185">
        <f ca="1">OFFSET(X17,0,-1)+1</f>
        <v>11</v>
      </c>
      <c r="Y17" s="1185">
        <f ca="1">OFFSET(Y17,0,-1)+1</f>
        <v>12</v>
      </c>
      <c r="Z17" s="1314">
        <f ca="1">OFFSET(Z17,0,-1)+1</f>
        <v>13</v>
      </c>
      <c r="AA17" s="1314"/>
      <c r="AB17" s="1185">
        <f ca="1">OFFSET(AB17,0,-2)+1</f>
        <v>14</v>
      </c>
      <c r="AC17" s="1201">
        <f ca="1">OFFSET(AC17,0,-1)+1</f>
        <v>15</v>
      </c>
      <c r="AD17" s="1201">
        <f ca="1">OFFSET(AD17,0,-1)+1</f>
        <v>16</v>
      </c>
      <c r="AE17" s="1201">
        <f ca="1">OFFSET(AE17,0,-1)+1</f>
        <v>17</v>
      </c>
      <c r="AF17" s="1201">
        <f ca="1">OFFSET(AF17,0,-1)+1</f>
        <v>18</v>
      </c>
      <c r="AG17" s="1314">
        <f ca="1">OFFSET(AG17,0,-1)+1</f>
        <v>19</v>
      </c>
      <c r="AH17" s="1314"/>
      <c r="AI17" s="1201">
        <f ca="1">OFFSET(AI17,0,-2)+1</f>
        <v>20</v>
      </c>
      <c r="AJ17" s="616">
        <f ca="1">OFFSET(AJ17,0,-1)</f>
        <v>20</v>
      </c>
      <c r="AK17" s="971">
        <f ca="1">OFFSET(AK17,0,-1)+1</f>
        <v>21</v>
      </c>
    </row>
    <row r="18" spans="1:50" ht="22.5">
      <c r="A18" s="1315">
        <v>1</v>
      </c>
      <c r="B18" s="961"/>
      <c r="C18" s="961"/>
      <c r="D18" s="961"/>
      <c r="E18" s="927"/>
      <c r="F18" s="972"/>
      <c r="G18" s="972"/>
      <c r="H18" s="972"/>
      <c r="I18" s="929"/>
      <c r="J18" s="925"/>
      <c r="K18" s="909"/>
      <c r="L18" s="976">
        <f>mergeValue(A18)</f>
        <v>1</v>
      </c>
      <c r="M18" s="608" t="s">
        <v>19</v>
      </c>
      <c r="N18" s="613"/>
      <c r="O18" s="1316" t="str">
        <f>IF('Перечень тарифов'!J21="","","" &amp; 'Перечень тарифов'!J21 &amp; "")</f>
        <v>Тарифы на тепловую энергию (мощность), поставляемую потребителям</v>
      </c>
      <c r="P18" s="1316"/>
      <c r="Q18" s="1316"/>
      <c r="R18" s="1316"/>
      <c r="S18" s="1316"/>
      <c r="T18" s="1316"/>
      <c r="U18" s="1316"/>
      <c r="V18" s="1316"/>
      <c r="W18" s="1316"/>
      <c r="X18" s="1316"/>
      <c r="Y18" s="1316"/>
      <c r="Z18" s="1316"/>
      <c r="AA18" s="1316"/>
      <c r="AB18" s="1316"/>
      <c r="AC18" s="1316"/>
      <c r="AD18" s="1316"/>
      <c r="AE18" s="1316"/>
      <c r="AF18" s="1316"/>
      <c r="AG18" s="1316"/>
      <c r="AH18" s="1316"/>
      <c r="AI18" s="1316"/>
      <c r="AJ18" s="1316"/>
      <c r="AK18" s="1122" t="s">
        <v>717</v>
      </c>
      <c r="AM18" s="775"/>
      <c r="AN18" s="775" t="str">
        <f t="shared" ref="AN18:AN35" si="0">IF(M18="","",M18 )</f>
        <v>Наименование тарифа</v>
      </c>
      <c r="AO18" s="775"/>
      <c r="AP18" s="775"/>
      <c r="AQ18" s="775"/>
      <c r="AW18" s="954"/>
      <c r="AX18" s="954"/>
    </row>
    <row r="19" spans="1:50" hidden="1">
      <c r="A19" s="1315"/>
      <c r="B19" s="1315">
        <v>1</v>
      </c>
      <c r="C19" s="961"/>
      <c r="D19" s="961"/>
      <c r="E19" s="972"/>
      <c r="F19" s="972"/>
      <c r="G19" s="972"/>
      <c r="H19" s="972"/>
      <c r="I19" s="967"/>
      <c r="J19" s="900"/>
      <c r="K19" s="903"/>
      <c r="L19" s="976" t="str">
        <f>mergeValue(A19) &amp;"."&amp; mergeValue(B19)</f>
        <v>1.1</v>
      </c>
      <c r="M19" s="656"/>
      <c r="N19" s="613"/>
      <c r="O19" s="1316"/>
      <c r="P19" s="1316"/>
      <c r="Q19" s="1316"/>
      <c r="R19" s="1316"/>
      <c r="S19" s="1316"/>
      <c r="T19" s="1316"/>
      <c r="U19" s="1316"/>
      <c r="V19" s="1316"/>
      <c r="W19" s="1316"/>
      <c r="X19" s="1316"/>
      <c r="Y19" s="1316"/>
      <c r="Z19" s="1316"/>
      <c r="AA19" s="1316"/>
      <c r="AB19" s="1316"/>
      <c r="AC19" s="1316"/>
      <c r="AD19" s="1316"/>
      <c r="AE19" s="1316"/>
      <c r="AF19" s="1316"/>
      <c r="AG19" s="1316"/>
      <c r="AH19" s="1316"/>
      <c r="AI19" s="1316"/>
      <c r="AJ19" s="1316"/>
      <c r="AK19" s="1122"/>
      <c r="AM19" s="775"/>
      <c r="AN19" s="775" t="str">
        <f t="shared" si="0"/>
        <v/>
      </c>
      <c r="AO19" s="775"/>
      <c r="AP19" s="775"/>
      <c r="AQ19" s="775"/>
      <c r="AW19" s="954"/>
      <c r="AX19" s="954"/>
    </row>
    <row r="20" spans="1:50" hidden="1">
      <c r="A20" s="1315"/>
      <c r="B20" s="1315"/>
      <c r="C20" s="1315">
        <v>1</v>
      </c>
      <c r="D20" s="961"/>
      <c r="E20" s="972"/>
      <c r="F20" s="972"/>
      <c r="G20" s="972"/>
      <c r="H20" s="972"/>
      <c r="I20" s="908"/>
      <c r="J20" s="900"/>
      <c r="K20" s="903"/>
      <c r="L20" s="976" t="str">
        <f>mergeValue(A20) &amp;"."&amp; mergeValue(B20)&amp;"."&amp; mergeValue(C20)</f>
        <v>1.1.1</v>
      </c>
      <c r="M20" s="657"/>
      <c r="N20" s="613"/>
      <c r="O20" s="1316"/>
      <c r="P20" s="1316"/>
      <c r="Q20" s="1316"/>
      <c r="R20" s="1316"/>
      <c r="S20" s="1316"/>
      <c r="T20" s="1316"/>
      <c r="U20" s="1316"/>
      <c r="V20" s="1316"/>
      <c r="W20" s="1316"/>
      <c r="X20" s="1316"/>
      <c r="Y20" s="1316"/>
      <c r="Z20" s="1316"/>
      <c r="AA20" s="1316"/>
      <c r="AB20" s="1316"/>
      <c r="AC20" s="1316"/>
      <c r="AD20" s="1316"/>
      <c r="AE20" s="1316"/>
      <c r="AF20" s="1316"/>
      <c r="AG20" s="1316"/>
      <c r="AH20" s="1316"/>
      <c r="AI20" s="1316"/>
      <c r="AJ20" s="1316"/>
      <c r="AK20" s="1122"/>
      <c r="AM20" s="775"/>
      <c r="AN20" s="775" t="str">
        <f t="shared" si="0"/>
        <v/>
      </c>
      <c r="AO20" s="775"/>
      <c r="AP20" s="775"/>
      <c r="AQ20" s="775"/>
      <c r="AW20" s="954"/>
      <c r="AX20" s="954"/>
    </row>
    <row r="21" spans="1:50" hidden="1">
      <c r="A21" s="1315"/>
      <c r="B21" s="1315"/>
      <c r="C21" s="1315"/>
      <c r="D21" s="1315">
        <v>1</v>
      </c>
      <c r="E21" s="972"/>
      <c r="F21" s="972"/>
      <c r="G21" s="972"/>
      <c r="H21" s="972"/>
      <c r="I21" s="908"/>
      <c r="J21" s="900"/>
      <c r="K21" s="903"/>
      <c r="L21" s="976" t="str">
        <f>mergeValue(A21) &amp;"."&amp; mergeValue(B21)&amp;"."&amp; mergeValue(C21)&amp;"."&amp; mergeValue(D21)</f>
        <v>1.1.1.1</v>
      </c>
      <c r="M21" s="658"/>
      <c r="N21" s="613"/>
      <c r="O21" s="1316"/>
      <c r="P21" s="1316"/>
      <c r="Q21" s="1316"/>
      <c r="R21" s="1316"/>
      <c r="S21" s="1316"/>
      <c r="T21" s="1316"/>
      <c r="U21" s="1316"/>
      <c r="V21" s="1316"/>
      <c r="W21" s="1316"/>
      <c r="X21" s="1316"/>
      <c r="Y21" s="1316"/>
      <c r="Z21" s="1316"/>
      <c r="AA21" s="1316"/>
      <c r="AB21" s="1316"/>
      <c r="AC21" s="1316"/>
      <c r="AD21" s="1316"/>
      <c r="AE21" s="1316"/>
      <c r="AF21" s="1316"/>
      <c r="AG21" s="1316"/>
      <c r="AH21" s="1316"/>
      <c r="AI21" s="1316"/>
      <c r="AJ21" s="1316"/>
      <c r="AK21" s="1122"/>
      <c r="AM21" s="775"/>
      <c r="AN21" s="775" t="str">
        <f t="shared" si="0"/>
        <v/>
      </c>
      <c r="AO21" s="775"/>
      <c r="AP21" s="775"/>
      <c r="AQ21" s="775"/>
      <c r="AW21" s="954"/>
      <c r="AX21" s="954"/>
    </row>
    <row r="22" spans="1:50" ht="78.75">
      <c r="A22" s="1315"/>
      <c r="B22" s="1315"/>
      <c r="C22" s="1315"/>
      <c r="D22" s="1315"/>
      <c r="E22" s="1315">
        <v>1</v>
      </c>
      <c r="F22" s="972"/>
      <c r="G22" s="972"/>
      <c r="H22" s="961">
        <v>1</v>
      </c>
      <c r="I22" s="1315">
        <v>1</v>
      </c>
      <c r="J22" s="972"/>
      <c r="K22" s="911"/>
      <c r="L22" s="976" t="str">
        <f>mergeValue(A22) &amp;"."&amp; mergeValue(B22)&amp;"."&amp; mergeValue(C22)&amp;"."&amp; mergeValue(D22)&amp;"."&amp; mergeValue(E22)</f>
        <v>1.1.1.1.1</v>
      </c>
      <c r="M22" s="522" t="s">
        <v>8</v>
      </c>
      <c r="N22" s="613"/>
      <c r="O22" s="1317" t="s">
        <v>3</v>
      </c>
      <c r="P22" s="1317"/>
      <c r="Q22" s="1317"/>
      <c r="R22" s="1317"/>
      <c r="S22" s="1317"/>
      <c r="T22" s="1317"/>
      <c r="U22" s="1317"/>
      <c r="V22" s="1317"/>
      <c r="W22" s="1317"/>
      <c r="X22" s="1317"/>
      <c r="Y22" s="1317"/>
      <c r="Z22" s="1317"/>
      <c r="AA22" s="1317"/>
      <c r="AB22" s="1317"/>
      <c r="AC22" s="1317"/>
      <c r="AD22" s="1317"/>
      <c r="AE22" s="1317"/>
      <c r="AF22" s="1317"/>
      <c r="AG22" s="1317"/>
      <c r="AH22" s="1317"/>
      <c r="AI22" s="1317"/>
      <c r="AJ22" s="1317"/>
      <c r="AK22" s="1122" t="s">
        <v>718</v>
      </c>
      <c r="AM22" s="775"/>
      <c r="AN22" s="775" t="str">
        <f t="shared" si="0"/>
        <v>Схема подключения теплопотребляющей установки к коллектору источника тепловой энергии</v>
      </c>
      <c r="AO22" s="775"/>
      <c r="AP22" s="775"/>
      <c r="AQ22" s="775"/>
      <c r="AW22" s="954"/>
      <c r="AX22" s="954"/>
    </row>
    <row r="23" spans="1:50" ht="33.75">
      <c r="A23" s="1315"/>
      <c r="B23" s="1315"/>
      <c r="C23" s="1315"/>
      <c r="D23" s="1315"/>
      <c r="E23" s="1315"/>
      <c r="F23" s="1315">
        <v>1</v>
      </c>
      <c r="G23" s="961"/>
      <c r="H23" s="961"/>
      <c r="I23" s="1315"/>
      <c r="J23" s="1315">
        <v>1</v>
      </c>
      <c r="K23" s="912"/>
      <c r="L23" s="976" t="str">
        <f>mergeValue(A23) &amp;"."&amp; mergeValue(B23)&amp;"."&amp; mergeValue(C23)&amp;"."&amp; mergeValue(D23)&amp;"."&amp; mergeValue(E23)&amp;"."&amp; mergeValue(F23)</f>
        <v>1.1.1.1.1.1</v>
      </c>
      <c r="M23" s="523" t="s">
        <v>9</v>
      </c>
      <c r="N23" s="613"/>
      <c r="O23" s="1318" t="s">
        <v>3</v>
      </c>
      <c r="P23" s="1319"/>
      <c r="Q23" s="1319"/>
      <c r="R23" s="1319"/>
      <c r="S23" s="1319"/>
      <c r="T23" s="1319"/>
      <c r="U23" s="1319"/>
      <c r="V23" s="1319"/>
      <c r="W23" s="1319"/>
      <c r="X23" s="1319"/>
      <c r="Y23" s="1319"/>
      <c r="Z23" s="1319"/>
      <c r="AA23" s="1319"/>
      <c r="AB23" s="1319"/>
      <c r="AC23" s="1319"/>
      <c r="AD23" s="1319"/>
      <c r="AE23" s="1319"/>
      <c r="AF23" s="1319"/>
      <c r="AG23" s="1319"/>
      <c r="AH23" s="1319"/>
      <c r="AI23" s="1319"/>
      <c r="AJ23" s="1320"/>
      <c r="AK23" s="1122" t="s">
        <v>719</v>
      </c>
      <c r="AM23" s="775"/>
      <c r="AN23" s="775" t="str">
        <f t="shared" si="0"/>
        <v>Группа потребителей</v>
      </c>
      <c r="AO23" s="775"/>
      <c r="AP23" s="775"/>
      <c r="AQ23" s="775"/>
      <c r="AW23" s="954"/>
      <c r="AX23" s="954"/>
    </row>
    <row r="24" spans="1:50" ht="11.25">
      <c r="A24" s="1315"/>
      <c r="B24" s="1315"/>
      <c r="C24" s="1315"/>
      <c r="D24" s="1315"/>
      <c r="E24" s="1315"/>
      <c r="F24" s="1315"/>
      <c r="G24" s="961">
        <v>1</v>
      </c>
      <c r="H24" s="961"/>
      <c r="I24" s="1315"/>
      <c r="J24" s="1315"/>
      <c r="K24" s="912">
        <v>1</v>
      </c>
      <c r="L24" s="976" t="str">
        <f>mergeValue(A24) &amp;"."&amp; mergeValue(B24)&amp;"."&amp; mergeValue(C24)&amp;"."&amp; mergeValue(D24)&amp;"."&amp; mergeValue(E24)&amp;"."&amp; mergeValue(F24)&amp;"."&amp; mergeValue(G24)</f>
        <v>1.1.1.1.1.1.1</v>
      </c>
      <c r="M24" s="1081" t="s">
        <v>604</v>
      </c>
      <c r="N24" s="613"/>
      <c r="O24" s="647">
        <v>2927.85</v>
      </c>
      <c r="P24" s="724"/>
      <c r="Q24" s="1033"/>
      <c r="R24" s="1321" t="s">
        <v>1008</v>
      </c>
      <c r="S24" s="1311" t="s">
        <v>82</v>
      </c>
      <c r="T24" s="1321" t="s">
        <v>1687</v>
      </c>
      <c r="U24" s="1311" t="s">
        <v>82</v>
      </c>
      <c r="V24" s="647">
        <v>2928.61</v>
      </c>
      <c r="W24" s="724"/>
      <c r="X24" s="1033"/>
      <c r="Y24" s="1321" t="s">
        <v>1685</v>
      </c>
      <c r="Z24" s="1311" t="s">
        <v>82</v>
      </c>
      <c r="AA24" s="1321" t="s">
        <v>1688</v>
      </c>
      <c r="AB24" s="1311" t="s">
        <v>82</v>
      </c>
      <c r="AC24" s="647">
        <v>2930.78</v>
      </c>
      <c r="AD24" s="724"/>
      <c r="AE24" s="1033"/>
      <c r="AF24" s="1321" t="s">
        <v>1686</v>
      </c>
      <c r="AG24" s="1311" t="s">
        <v>82</v>
      </c>
      <c r="AH24" s="1321" t="s">
        <v>1009</v>
      </c>
      <c r="AI24" s="1311" t="s">
        <v>83</v>
      </c>
      <c r="AJ24" s="724"/>
      <c r="AK24" s="1285" t="s">
        <v>720</v>
      </c>
      <c r="AL24" s="954" t="str">
        <f>strCheckDate(O26:AJ26)</f>
        <v/>
      </c>
      <c r="AM24" s="775"/>
      <c r="AN24" s="775" t="str">
        <f t="shared" si="0"/>
        <v>вода</v>
      </c>
      <c r="AO24" s="775"/>
      <c r="AP24" s="775"/>
      <c r="AQ24" s="775"/>
      <c r="AW24" s="954"/>
      <c r="AX24" s="954"/>
    </row>
    <row r="25" spans="1:50" s="1067" customFormat="1">
      <c r="A25" s="1315"/>
      <c r="B25" s="1315"/>
      <c r="C25" s="1315"/>
      <c r="D25" s="1315"/>
      <c r="E25" s="1315"/>
      <c r="F25" s="1315"/>
      <c r="G25" s="1019">
        <v>2</v>
      </c>
      <c r="H25" s="1019"/>
      <c r="I25" s="1315"/>
      <c r="J25" s="1315"/>
      <c r="K25" s="1192" t="s">
        <v>1660</v>
      </c>
      <c r="L25" s="1193" t="str">
        <f>mergeValue(A25) &amp;"."&amp; mergeValue(B25)&amp;"."&amp; mergeValue(C25)&amp;"."&amp; mergeValue(D25)&amp;"."&amp; mergeValue(E25)&amp;"."&amp; mergeValue(F25)&amp;"."&amp; mergeValue(G25)</f>
        <v>1.1.1.1.1.1.2</v>
      </c>
      <c r="M25" s="1081" t="s">
        <v>610</v>
      </c>
      <c r="N25" s="613"/>
      <c r="O25" s="647">
        <v>3029.99</v>
      </c>
      <c r="P25" s="724"/>
      <c r="Q25" s="1033"/>
      <c r="R25" s="1310"/>
      <c r="S25" s="1311"/>
      <c r="T25" s="1310"/>
      <c r="U25" s="1311"/>
      <c r="V25" s="647">
        <v>3024.34</v>
      </c>
      <c r="W25" s="724"/>
      <c r="X25" s="1033"/>
      <c r="Y25" s="1310"/>
      <c r="Z25" s="1311"/>
      <c r="AA25" s="1310"/>
      <c r="AB25" s="1311"/>
      <c r="AC25" s="647">
        <v>3031.03</v>
      </c>
      <c r="AD25" s="724"/>
      <c r="AE25" s="1033"/>
      <c r="AF25" s="1310"/>
      <c r="AG25" s="1311"/>
      <c r="AH25" s="1310"/>
      <c r="AI25" s="1311"/>
      <c r="AJ25" s="724"/>
      <c r="AK25" s="1286"/>
      <c r="AL25" s="1092" t="str">
        <f>strCheckDate(O26:AJ26)</f>
        <v/>
      </c>
      <c r="AM25" s="1093"/>
      <c r="AN25" s="1093" t="str">
        <f t="shared" si="0"/>
        <v>острый и редуцированный пар</v>
      </c>
      <c r="AO25" s="1093"/>
      <c r="AP25" s="1093"/>
      <c r="AQ25" s="1093"/>
      <c r="AR25" s="1092"/>
      <c r="AS25" s="1092"/>
      <c r="AT25" s="1092"/>
      <c r="AU25" s="1092"/>
      <c r="AV25" s="1092"/>
      <c r="AW25" s="1092"/>
      <c r="AX25" s="1092"/>
    </row>
    <row r="26" spans="1:50" ht="11.25" hidden="1" customHeight="1">
      <c r="A26" s="1315"/>
      <c r="B26" s="1315"/>
      <c r="C26" s="1315"/>
      <c r="D26" s="1315"/>
      <c r="E26" s="1315"/>
      <c r="F26" s="1315"/>
      <c r="G26" s="961"/>
      <c r="H26" s="961"/>
      <c r="I26" s="1315"/>
      <c r="J26" s="1315"/>
      <c r="K26" s="912"/>
      <c r="L26" s="750"/>
      <c r="M26" s="613"/>
      <c r="N26" s="613"/>
      <c r="O26" s="724"/>
      <c r="P26" s="724"/>
      <c r="Q26" s="730" t="str">
        <f>R24 &amp; "-" &amp; T24</f>
        <v>01.01.2021-31.12.2021</v>
      </c>
      <c r="R26" s="1310"/>
      <c r="S26" s="1311"/>
      <c r="T26" s="1310"/>
      <c r="U26" s="1311"/>
      <c r="V26" s="724"/>
      <c r="W26" s="724"/>
      <c r="X26" s="730" t="str">
        <f>Y24 &amp; "-" &amp; AA24</f>
        <v>01.01.2022-31.12.2022</v>
      </c>
      <c r="Y26" s="1310"/>
      <c r="Z26" s="1311"/>
      <c r="AA26" s="1310"/>
      <c r="AB26" s="1311"/>
      <c r="AC26" s="724"/>
      <c r="AD26" s="724"/>
      <c r="AE26" s="730" t="str">
        <f>AF24 &amp; "-" &amp; AH24</f>
        <v>01.01.2023-31.12.2023</v>
      </c>
      <c r="AF26" s="1310"/>
      <c r="AG26" s="1311"/>
      <c r="AH26" s="1310"/>
      <c r="AI26" s="1311"/>
      <c r="AJ26" s="724"/>
      <c r="AK26" s="1286"/>
      <c r="AM26" s="775"/>
      <c r="AN26" s="775" t="str">
        <f t="shared" si="0"/>
        <v/>
      </c>
      <c r="AO26" s="775"/>
      <c r="AP26" s="775"/>
      <c r="AQ26" s="775"/>
      <c r="AW26" s="954"/>
      <c r="AX26" s="954"/>
    </row>
    <row r="27" spans="1:50" ht="15" customHeight="1">
      <c r="A27" s="1315"/>
      <c r="B27" s="1315"/>
      <c r="C27" s="1315"/>
      <c r="D27" s="1315"/>
      <c r="E27" s="1315"/>
      <c r="F27" s="1315"/>
      <c r="G27" s="972"/>
      <c r="H27" s="961"/>
      <c r="I27" s="1315"/>
      <c r="J27" s="1315"/>
      <c r="K27" s="911"/>
      <c r="L27" s="652"/>
      <c r="M27" s="525" t="s">
        <v>24</v>
      </c>
      <c r="N27" s="952"/>
      <c r="O27" s="952"/>
      <c r="P27" s="952"/>
      <c r="Q27" s="952"/>
      <c r="R27" s="952"/>
      <c r="S27" s="952"/>
      <c r="T27" s="952"/>
      <c r="U27" s="952"/>
      <c r="V27" s="952"/>
      <c r="W27" s="952"/>
      <c r="X27" s="952"/>
      <c r="Y27" s="952"/>
      <c r="Z27" s="952"/>
      <c r="AA27" s="952"/>
      <c r="AB27" s="952"/>
      <c r="AC27" s="952"/>
      <c r="AD27" s="952"/>
      <c r="AE27" s="952"/>
      <c r="AF27" s="952"/>
      <c r="AG27" s="952"/>
      <c r="AH27" s="952"/>
      <c r="AI27" s="952"/>
      <c r="AJ27" s="723"/>
      <c r="AK27" s="1287"/>
      <c r="AM27" s="775"/>
      <c r="AN27" s="775" t="str">
        <f t="shared" si="0"/>
        <v>Добавить вид теплоносителя (параметры теплоносителя)</v>
      </c>
      <c r="AO27" s="775"/>
      <c r="AP27" s="775"/>
      <c r="AQ27" s="775"/>
      <c r="AW27" s="954"/>
      <c r="AX27" s="954"/>
    </row>
    <row r="28" spans="1:50" ht="15" customHeight="1">
      <c r="A28" s="1315"/>
      <c r="B28" s="1315"/>
      <c r="C28" s="1315"/>
      <c r="D28" s="1315"/>
      <c r="E28" s="1315"/>
      <c r="F28" s="972"/>
      <c r="G28" s="972"/>
      <c r="H28" s="961"/>
      <c r="I28" s="1315"/>
      <c r="J28" s="972"/>
      <c r="K28" s="911"/>
      <c r="L28" s="652"/>
      <c r="M28" s="524" t="s">
        <v>10</v>
      </c>
      <c r="N28" s="952"/>
      <c r="O28" s="952"/>
      <c r="P28" s="952"/>
      <c r="Q28" s="952"/>
      <c r="R28" s="952"/>
      <c r="S28" s="952"/>
      <c r="T28" s="952"/>
      <c r="U28" s="951"/>
      <c r="V28" s="952"/>
      <c r="W28" s="952"/>
      <c r="X28" s="952"/>
      <c r="Y28" s="952"/>
      <c r="Z28" s="952"/>
      <c r="AA28" s="952"/>
      <c r="AB28" s="951"/>
      <c r="AC28" s="952"/>
      <c r="AD28" s="952"/>
      <c r="AE28" s="952"/>
      <c r="AF28" s="952"/>
      <c r="AG28" s="952"/>
      <c r="AH28" s="952"/>
      <c r="AI28" s="951"/>
      <c r="AJ28" s="952"/>
      <c r="AK28" s="632"/>
      <c r="AM28" s="775"/>
      <c r="AN28" s="775" t="str">
        <f t="shared" si="0"/>
        <v>Добавить группу потребителей</v>
      </c>
      <c r="AO28" s="775"/>
      <c r="AP28" s="775"/>
      <c r="AQ28" s="775"/>
      <c r="AW28" s="954"/>
      <c r="AX28" s="954"/>
    </row>
    <row r="29" spans="1:50" s="1067" customFormat="1" ht="78.75">
      <c r="A29" s="1315"/>
      <c r="B29" s="1315"/>
      <c r="C29" s="1315"/>
      <c r="D29" s="1315"/>
      <c r="E29" s="1315">
        <v>2</v>
      </c>
      <c r="F29" s="1186"/>
      <c r="G29" s="1186"/>
      <c r="H29" s="1019">
        <v>1</v>
      </c>
      <c r="I29" s="1322" t="s">
        <v>1660</v>
      </c>
      <c r="J29" s="1186"/>
      <c r="K29" s="911"/>
      <c r="L29" s="1193" t="str">
        <f>mergeValue(A29) &amp;"."&amp; mergeValue(B29)&amp;"."&amp; mergeValue(C29)&amp;"."&amp; mergeValue(D29)&amp;"."&amp; mergeValue(E29)</f>
        <v>1.1.1.1.2</v>
      </c>
      <c r="M29" s="522" t="s">
        <v>8</v>
      </c>
      <c r="N29" s="613"/>
      <c r="O29" s="1318" t="s">
        <v>299</v>
      </c>
      <c r="P29" s="1319"/>
      <c r="Q29" s="1319"/>
      <c r="R29" s="1319"/>
      <c r="S29" s="1319"/>
      <c r="T29" s="1319"/>
      <c r="U29" s="1319"/>
      <c r="V29" s="1319"/>
      <c r="W29" s="1319"/>
      <c r="X29" s="1319"/>
      <c r="Y29" s="1319"/>
      <c r="Z29" s="1319"/>
      <c r="AA29" s="1319"/>
      <c r="AB29" s="1319"/>
      <c r="AC29" s="1319"/>
      <c r="AD29" s="1319"/>
      <c r="AE29" s="1319"/>
      <c r="AF29" s="1319"/>
      <c r="AG29" s="1319"/>
      <c r="AH29" s="1319"/>
      <c r="AI29" s="1319"/>
      <c r="AJ29" s="1320"/>
      <c r="AK29" s="1122" t="s">
        <v>718</v>
      </c>
      <c r="AL29" s="1092"/>
      <c r="AM29" s="1093"/>
      <c r="AN29" s="1093" t="str">
        <f t="shared" si="0"/>
        <v>Схема подключения теплопотребляющей установки к коллектору источника тепловой энергии</v>
      </c>
      <c r="AO29" s="1093"/>
      <c r="AP29" s="1093"/>
      <c r="AQ29" s="1093"/>
      <c r="AR29" s="1092"/>
      <c r="AS29" s="1092"/>
      <c r="AT29" s="1092"/>
      <c r="AU29" s="1092"/>
      <c r="AV29" s="1092"/>
      <c r="AW29" s="1092"/>
      <c r="AX29" s="1092"/>
    </row>
    <row r="30" spans="1:50" s="1067" customFormat="1" ht="33.75">
      <c r="A30" s="1315"/>
      <c r="B30" s="1315"/>
      <c r="C30" s="1315"/>
      <c r="D30" s="1315"/>
      <c r="E30" s="1315"/>
      <c r="F30" s="1315">
        <v>1</v>
      </c>
      <c r="G30" s="1019"/>
      <c r="H30" s="1019"/>
      <c r="I30" s="1315"/>
      <c r="J30" s="1315">
        <v>1</v>
      </c>
      <c r="K30" s="912"/>
      <c r="L30" s="1193" t="str">
        <f>mergeValue(A30) &amp;"."&amp; mergeValue(B30)&amp;"."&amp; mergeValue(C30)&amp;"."&amp; mergeValue(D30)&amp;"."&amp; mergeValue(E30)&amp;"."&amp; mergeValue(F30)</f>
        <v>1.1.1.1.2.1</v>
      </c>
      <c r="M30" s="523" t="s">
        <v>9</v>
      </c>
      <c r="N30" s="613"/>
      <c r="O30" s="1318" t="s">
        <v>3</v>
      </c>
      <c r="P30" s="1319"/>
      <c r="Q30" s="1319"/>
      <c r="R30" s="1319"/>
      <c r="S30" s="1319"/>
      <c r="T30" s="1319"/>
      <c r="U30" s="1319"/>
      <c r="V30" s="1319"/>
      <c r="W30" s="1319"/>
      <c r="X30" s="1319"/>
      <c r="Y30" s="1319"/>
      <c r="Z30" s="1319"/>
      <c r="AA30" s="1319"/>
      <c r="AB30" s="1319"/>
      <c r="AC30" s="1319"/>
      <c r="AD30" s="1319"/>
      <c r="AE30" s="1319"/>
      <c r="AF30" s="1319"/>
      <c r="AG30" s="1319"/>
      <c r="AH30" s="1319"/>
      <c r="AI30" s="1319"/>
      <c r="AJ30" s="1320"/>
      <c r="AK30" s="1122" t="s">
        <v>719</v>
      </c>
      <c r="AL30" s="1092"/>
      <c r="AM30" s="1093"/>
      <c r="AN30" s="1093" t="str">
        <f t="shared" si="0"/>
        <v>Группа потребителей</v>
      </c>
      <c r="AO30" s="1093"/>
      <c r="AP30" s="1093"/>
      <c r="AQ30" s="1093"/>
      <c r="AR30" s="1092"/>
      <c r="AS30" s="1092"/>
      <c r="AT30" s="1092"/>
      <c r="AU30" s="1092"/>
      <c r="AV30" s="1092"/>
      <c r="AW30" s="1092"/>
      <c r="AX30" s="1092"/>
    </row>
    <row r="31" spans="1:50" s="1067" customFormat="1" ht="22.5" customHeight="1">
      <c r="A31" s="1315"/>
      <c r="B31" s="1315"/>
      <c r="C31" s="1315"/>
      <c r="D31" s="1315"/>
      <c r="E31" s="1315"/>
      <c r="F31" s="1315"/>
      <c r="G31" s="1019">
        <v>1</v>
      </c>
      <c r="H31" s="1019"/>
      <c r="I31" s="1315"/>
      <c r="J31" s="1315"/>
      <c r="K31" s="912">
        <v>1</v>
      </c>
      <c r="L31" s="1193" t="str">
        <f>mergeValue(A31) &amp;"."&amp; mergeValue(B31)&amp;"."&amp; mergeValue(C31)&amp;"."&amp; mergeValue(D31)&amp;"."&amp; mergeValue(E31)&amp;"."&amp; mergeValue(F31)&amp;"."&amp; mergeValue(G31)</f>
        <v>1.1.1.1.2.1.1</v>
      </c>
      <c r="M31" s="1081" t="s">
        <v>604</v>
      </c>
      <c r="N31" s="613"/>
      <c r="O31" s="647">
        <v>1692.98</v>
      </c>
      <c r="P31" s="724"/>
      <c r="Q31" s="1033"/>
      <c r="R31" s="1321" t="s">
        <v>1008</v>
      </c>
      <c r="S31" s="1311" t="s">
        <v>82</v>
      </c>
      <c r="T31" s="1321" t="s">
        <v>1687</v>
      </c>
      <c r="U31" s="1311" t="s">
        <v>82</v>
      </c>
      <c r="V31" s="647">
        <v>1652.05</v>
      </c>
      <c r="W31" s="724"/>
      <c r="X31" s="1033"/>
      <c r="Y31" s="1321" t="s">
        <v>1685</v>
      </c>
      <c r="Z31" s="1311" t="s">
        <v>82</v>
      </c>
      <c r="AA31" s="1321" t="s">
        <v>1688</v>
      </c>
      <c r="AB31" s="1311" t="s">
        <v>82</v>
      </c>
      <c r="AC31" s="647">
        <v>1718.72</v>
      </c>
      <c r="AD31" s="724"/>
      <c r="AE31" s="1033"/>
      <c r="AF31" s="1321" t="s">
        <v>1686</v>
      </c>
      <c r="AG31" s="1311" t="s">
        <v>82</v>
      </c>
      <c r="AH31" s="1321" t="s">
        <v>1009</v>
      </c>
      <c r="AI31" s="1311" t="s">
        <v>83</v>
      </c>
      <c r="AJ31" s="724"/>
      <c r="AK31" s="1285" t="s">
        <v>720</v>
      </c>
      <c r="AL31" s="1092" t="str">
        <f>strCheckDate(O32:AJ32)</f>
        <v/>
      </c>
      <c r="AM31" s="1093"/>
      <c r="AN31" s="1093" t="str">
        <f t="shared" si="0"/>
        <v>вода</v>
      </c>
      <c r="AO31" s="1093"/>
      <c r="AP31" s="1093"/>
      <c r="AQ31" s="1093"/>
      <c r="AR31" s="1092"/>
      <c r="AS31" s="1092"/>
      <c r="AT31" s="1092"/>
      <c r="AU31" s="1092"/>
      <c r="AV31" s="1092"/>
      <c r="AW31" s="1092"/>
      <c r="AX31" s="1092"/>
    </row>
    <row r="32" spans="1:50" s="1067" customFormat="1" ht="11.25" hidden="1" customHeight="1">
      <c r="A32" s="1315"/>
      <c r="B32" s="1315"/>
      <c r="C32" s="1315"/>
      <c r="D32" s="1315"/>
      <c r="E32" s="1315"/>
      <c r="F32" s="1315"/>
      <c r="G32" s="1019"/>
      <c r="H32" s="1019"/>
      <c r="I32" s="1315"/>
      <c r="J32" s="1315"/>
      <c r="K32" s="912"/>
      <c r="L32" s="1100"/>
      <c r="M32" s="613"/>
      <c r="N32" s="613"/>
      <c r="O32" s="724"/>
      <c r="P32" s="724"/>
      <c r="Q32" s="730" t="str">
        <f>R31 &amp; "-" &amp; T31</f>
        <v>01.01.2021-31.12.2021</v>
      </c>
      <c r="R32" s="1310"/>
      <c r="S32" s="1311"/>
      <c r="T32" s="1310"/>
      <c r="U32" s="1311"/>
      <c r="V32" s="724"/>
      <c r="W32" s="724"/>
      <c r="X32" s="730" t="str">
        <f>Y31 &amp; "-" &amp; AA31</f>
        <v>01.01.2022-31.12.2022</v>
      </c>
      <c r="Y32" s="1310"/>
      <c r="Z32" s="1311"/>
      <c r="AA32" s="1310"/>
      <c r="AB32" s="1311"/>
      <c r="AC32" s="724"/>
      <c r="AD32" s="724"/>
      <c r="AE32" s="730" t="str">
        <f>AF31 &amp; "-" &amp; AH31</f>
        <v>01.01.2023-31.12.2023</v>
      </c>
      <c r="AF32" s="1310"/>
      <c r="AG32" s="1311"/>
      <c r="AH32" s="1310"/>
      <c r="AI32" s="1311"/>
      <c r="AJ32" s="724"/>
      <c r="AK32" s="1286"/>
      <c r="AL32" s="1092"/>
      <c r="AM32" s="1093"/>
      <c r="AN32" s="1093" t="str">
        <f t="shared" si="0"/>
        <v/>
      </c>
      <c r="AO32" s="1093"/>
      <c r="AP32" s="1093"/>
      <c r="AQ32" s="1093"/>
      <c r="AR32" s="1092"/>
      <c r="AS32" s="1092"/>
      <c r="AT32" s="1092"/>
      <c r="AU32" s="1092"/>
      <c r="AV32" s="1092"/>
      <c r="AW32" s="1092"/>
      <c r="AX32" s="1092"/>
    </row>
    <row r="33" spans="1:50" s="1067" customFormat="1" ht="15" customHeight="1">
      <c r="A33" s="1315"/>
      <c r="B33" s="1315"/>
      <c r="C33" s="1315"/>
      <c r="D33" s="1315"/>
      <c r="E33" s="1315"/>
      <c r="F33" s="1315"/>
      <c r="G33" s="1186"/>
      <c r="H33" s="1019"/>
      <c r="I33" s="1315"/>
      <c r="J33" s="1315"/>
      <c r="K33" s="911"/>
      <c r="L33" s="652"/>
      <c r="M33" s="525" t="s">
        <v>24</v>
      </c>
      <c r="N33" s="952"/>
      <c r="O33" s="952"/>
      <c r="P33" s="952"/>
      <c r="Q33" s="952"/>
      <c r="R33" s="952"/>
      <c r="S33" s="952"/>
      <c r="T33" s="952"/>
      <c r="U33" s="952"/>
      <c r="V33" s="952"/>
      <c r="W33" s="952"/>
      <c r="X33" s="952"/>
      <c r="Y33" s="952"/>
      <c r="Z33" s="952"/>
      <c r="AA33" s="952"/>
      <c r="AB33" s="952"/>
      <c r="AC33" s="952"/>
      <c r="AD33" s="952"/>
      <c r="AE33" s="952"/>
      <c r="AF33" s="952"/>
      <c r="AG33" s="952"/>
      <c r="AH33" s="952"/>
      <c r="AI33" s="952"/>
      <c r="AJ33" s="723"/>
      <c r="AK33" s="1287"/>
      <c r="AL33" s="1092"/>
      <c r="AM33" s="1093"/>
      <c r="AN33" s="1093" t="str">
        <f t="shared" si="0"/>
        <v>Добавить вид теплоносителя (параметры теплоносителя)</v>
      </c>
      <c r="AO33" s="1093"/>
      <c r="AP33" s="1093"/>
      <c r="AQ33" s="1093"/>
      <c r="AR33" s="1092"/>
      <c r="AS33" s="1092"/>
      <c r="AT33" s="1092"/>
      <c r="AU33" s="1092"/>
      <c r="AV33" s="1092"/>
      <c r="AW33" s="1092"/>
      <c r="AX33" s="1092"/>
    </row>
    <row r="34" spans="1:50" s="1067" customFormat="1" ht="15" customHeight="1">
      <c r="A34" s="1315"/>
      <c r="B34" s="1315"/>
      <c r="C34" s="1315"/>
      <c r="D34" s="1315"/>
      <c r="E34" s="1315"/>
      <c r="F34" s="1186"/>
      <c r="G34" s="1186"/>
      <c r="H34" s="1019"/>
      <c r="I34" s="1315"/>
      <c r="J34" s="1186"/>
      <c r="K34" s="911"/>
      <c r="L34" s="652"/>
      <c r="M34" s="524" t="s">
        <v>10</v>
      </c>
      <c r="N34" s="952"/>
      <c r="O34" s="952"/>
      <c r="P34" s="952"/>
      <c r="Q34" s="952"/>
      <c r="R34" s="952"/>
      <c r="S34" s="952"/>
      <c r="T34" s="952"/>
      <c r="U34" s="951"/>
      <c r="V34" s="952"/>
      <c r="W34" s="952"/>
      <c r="X34" s="952"/>
      <c r="Y34" s="952"/>
      <c r="Z34" s="952"/>
      <c r="AA34" s="952"/>
      <c r="AB34" s="951"/>
      <c r="AC34" s="952"/>
      <c r="AD34" s="952"/>
      <c r="AE34" s="952"/>
      <c r="AF34" s="952"/>
      <c r="AG34" s="952"/>
      <c r="AH34" s="952"/>
      <c r="AI34" s="951"/>
      <c r="AJ34" s="952"/>
      <c r="AK34" s="632"/>
      <c r="AL34" s="1092"/>
      <c r="AM34" s="1093"/>
      <c r="AN34" s="1093" t="str">
        <f t="shared" si="0"/>
        <v>Добавить группу потребителей</v>
      </c>
      <c r="AO34" s="1093"/>
      <c r="AP34" s="1093"/>
      <c r="AQ34" s="1093"/>
      <c r="AR34" s="1092"/>
      <c r="AS34" s="1092"/>
      <c r="AT34" s="1092"/>
      <c r="AU34" s="1092"/>
      <c r="AV34" s="1092"/>
      <c r="AW34" s="1092"/>
      <c r="AX34" s="1092"/>
    </row>
    <row r="35" spans="1:50" ht="15" customHeight="1">
      <c r="A35" s="1315"/>
      <c r="B35" s="1315"/>
      <c r="C35" s="1315"/>
      <c r="D35" s="1315"/>
      <c r="E35" s="910"/>
      <c r="F35" s="972"/>
      <c r="G35" s="972"/>
      <c r="H35" s="972"/>
      <c r="I35" s="925"/>
      <c r="J35" s="940"/>
      <c r="K35" s="909"/>
      <c r="L35" s="652"/>
      <c r="M35" s="947" t="s">
        <v>11</v>
      </c>
      <c r="N35" s="952"/>
      <c r="O35" s="952"/>
      <c r="P35" s="952"/>
      <c r="Q35" s="952"/>
      <c r="R35" s="952"/>
      <c r="S35" s="952"/>
      <c r="T35" s="952"/>
      <c r="U35" s="951"/>
      <c r="V35" s="952"/>
      <c r="W35" s="952"/>
      <c r="X35" s="952"/>
      <c r="Y35" s="952"/>
      <c r="Z35" s="952"/>
      <c r="AA35" s="952"/>
      <c r="AB35" s="951"/>
      <c r="AC35" s="952"/>
      <c r="AD35" s="952"/>
      <c r="AE35" s="952"/>
      <c r="AF35" s="952"/>
      <c r="AG35" s="952"/>
      <c r="AH35" s="952"/>
      <c r="AI35" s="951"/>
      <c r="AJ35" s="952"/>
      <c r="AK35" s="632"/>
      <c r="AM35" s="775"/>
      <c r="AN35" s="775" t="str">
        <f t="shared" si="0"/>
        <v>Добавить схему подключения</v>
      </c>
      <c r="AO35" s="775"/>
      <c r="AP35" s="775"/>
      <c r="AQ35" s="775"/>
      <c r="AW35" s="954"/>
      <c r="AX35" s="954"/>
    </row>
    <row r="36" spans="1:50" ht="11.25">
      <c r="A36" s="936"/>
      <c r="B36" s="936"/>
      <c r="C36" s="936"/>
      <c r="D36" s="936"/>
      <c r="E36" s="936"/>
      <c r="F36" s="936"/>
      <c r="G36" s="936"/>
      <c r="H36" s="936"/>
      <c r="I36" s="936"/>
      <c r="J36" s="936"/>
      <c r="K36" s="936"/>
      <c r="AL36" s="936"/>
      <c r="AM36" s="936"/>
      <c r="AN36" s="936"/>
      <c r="AO36" s="936"/>
      <c r="AP36" s="936"/>
      <c r="AQ36" s="936"/>
      <c r="AR36" s="936"/>
      <c r="AS36" s="936"/>
      <c r="AT36" s="936"/>
      <c r="AU36" s="936"/>
      <c r="AV36" s="936"/>
    </row>
    <row r="37" spans="1:50" ht="90" customHeight="1">
      <c r="L37" s="1">
        <v>1</v>
      </c>
      <c r="M37" s="1278" t="s">
        <v>721</v>
      </c>
      <c r="N37" s="1278"/>
      <c r="O37" s="1278"/>
      <c r="P37" s="1278"/>
      <c r="Q37" s="1278"/>
      <c r="R37" s="1278"/>
      <c r="S37" s="1278"/>
      <c r="T37" s="1278"/>
      <c r="U37" s="1278"/>
      <c r="V37" s="1278"/>
      <c r="W37" s="1278"/>
      <c r="X37" s="1278"/>
      <c r="Y37" s="1278"/>
      <c r="Z37" s="1278"/>
      <c r="AA37" s="1278"/>
      <c r="AB37" s="1278"/>
      <c r="AC37" s="1278"/>
      <c r="AD37" s="1278"/>
      <c r="AE37" s="1278"/>
      <c r="AF37" s="1278"/>
      <c r="AG37" s="1278"/>
      <c r="AH37" s="1278"/>
      <c r="AI37" s="1278"/>
      <c r="AJ37" s="1278"/>
      <c r="AK37" s="1278"/>
    </row>
  </sheetData>
  <sheetProtection password="FA9C" sheet="1" objects="1" scenarios="1" formatColumns="0" formatRows="0"/>
  <dataConsolidate link="1"/>
  <mergeCells count="82">
    <mergeCell ref="L11:M11"/>
    <mergeCell ref="L5:T5"/>
    <mergeCell ref="O7:T7"/>
    <mergeCell ref="O8:T8"/>
    <mergeCell ref="O9:T9"/>
    <mergeCell ref="O10:T10"/>
    <mergeCell ref="O12:U12"/>
    <mergeCell ref="L13:AJ13"/>
    <mergeCell ref="AK13:AK16"/>
    <mergeCell ref="L14:L16"/>
    <mergeCell ref="M14:M16"/>
    <mergeCell ref="O14:T14"/>
    <mergeCell ref="U14:U16"/>
    <mergeCell ref="AJ14:AJ16"/>
    <mergeCell ref="O15:O16"/>
    <mergeCell ref="P15:Q15"/>
    <mergeCell ref="R15:T15"/>
    <mergeCell ref="S16:T16"/>
    <mergeCell ref="S17:T17"/>
    <mergeCell ref="A18:A35"/>
    <mergeCell ref="O18:AJ18"/>
    <mergeCell ref="B19:B35"/>
    <mergeCell ref="O19:AJ19"/>
    <mergeCell ref="C20:C35"/>
    <mergeCell ref="O20:AJ20"/>
    <mergeCell ref="D21:D35"/>
    <mergeCell ref="U24:U26"/>
    <mergeCell ref="J30:J33"/>
    <mergeCell ref="O30:AJ30"/>
    <mergeCell ref="R31:R32"/>
    <mergeCell ref="S31:S32"/>
    <mergeCell ref="T31:T32"/>
    <mergeCell ref="U31:U32"/>
    <mergeCell ref="M37:AK37"/>
    <mergeCell ref="O21:AJ21"/>
    <mergeCell ref="E22:E28"/>
    <mergeCell ref="I22:I28"/>
    <mergeCell ref="O22:AJ22"/>
    <mergeCell ref="F23:F27"/>
    <mergeCell ref="J23:J27"/>
    <mergeCell ref="O23:AJ23"/>
    <mergeCell ref="R24:R26"/>
    <mergeCell ref="S24:S26"/>
    <mergeCell ref="T24:T26"/>
    <mergeCell ref="E29:E34"/>
    <mergeCell ref="I29:I34"/>
    <mergeCell ref="O29:AJ29"/>
    <mergeCell ref="F30:F33"/>
    <mergeCell ref="AK31:AK33"/>
    <mergeCell ref="AK24:AK27"/>
    <mergeCell ref="Y31:Y32"/>
    <mergeCell ref="Z31:Z32"/>
    <mergeCell ref="AA31:AA32"/>
    <mergeCell ref="AB31:AB32"/>
    <mergeCell ref="AF31:AF32"/>
    <mergeCell ref="AG31:AG32"/>
    <mergeCell ref="AH31:AH32"/>
    <mergeCell ref="AI31:AI32"/>
    <mergeCell ref="AC12:AI12"/>
    <mergeCell ref="Z17:AA17"/>
    <mergeCell ref="Y24:Y26"/>
    <mergeCell ref="Z24:Z26"/>
    <mergeCell ref="AA24:AA26"/>
    <mergeCell ref="AB24:AB26"/>
    <mergeCell ref="V12:AB12"/>
    <mergeCell ref="V14:AA14"/>
    <mergeCell ref="AB14:AB16"/>
    <mergeCell ref="V15:V16"/>
    <mergeCell ref="W15:X15"/>
    <mergeCell ref="Y15:AA15"/>
    <mergeCell ref="Z16:AA16"/>
    <mergeCell ref="AC14:AH14"/>
    <mergeCell ref="AI14:AI16"/>
    <mergeCell ref="AC15:AC16"/>
    <mergeCell ref="AD15:AE15"/>
    <mergeCell ref="AF15:AH15"/>
    <mergeCell ref="AG16:AH16"/>
    <mergeCell ref="AG17:AH17"/>
    <mergeCell ref="AF24:AF26"/>
    <mergeCell ref="AG24:AG26"/>
    <mergeCell ref="AH24:AH26"/>
    <mergeCell ref="AI24:AI26"/>
  </mergeCells>
  <dataValidations count="11">
    <dataValidation allowBlank="1" sqref="WWH983069:WWS983075 JV65565:KG65571 TR65565:UC65571 ADN65565:ADY65571 ANJ65565:ANU65571 AXF65565:AXQ65571 BHB65565:BHM65571 BQX65565:BRI65571 CAT65565:CBE65571 CKP65565:CLA65571 CUL65565:CUW65571 DEH65565:DES65571 DOD65565:DOO65571 DXZ65565:DYK65571 EHV65565:EIG65571 ERR65565:ESC65571 FBN65565:FBY65571 FLJ65565:FLU65571 FVF65565:FVQ65571 GFB65565:GFM65571 GOX65565:GPI65571 GYT65565:GZE65571 HIP65565:HJA65571 HSL65565:HSW65571 ICH65565:ICS65571 IMD65565:IMO65571 IVZ65565:IWK65571 JFV65565:JGG65571 JPR65565:JQC65571 JZN65565:JZY65571 KJJ65565:KJU65571 KTF65565:KTQ65571 LDB65565:LDM65571 LMX65565:LNI65571 LWT65565:LXE65571 MGP65565:MHA65571 MQL65565:MQW65571 NAH65565:NAS65571 NKD65565:NKO65571 NTZ65565:NUK65571 ODV65565:OEG65571 ONR65565:OOC65571 OXN65565:OXY65571 PHJ65565:PHU65571 PRF65565:PRQ65571 QBB65565:QBM65571 QKX65565:QLI65571 QUT65565:QVE65571 REP65565:RFA65571 ROL65565:ROW65571 RYH65565:RYS65571 SID65565:SIO65571 SRZ65565:SSK65571 TBV65565:TCG65571 TLR65565:TMC65571 TVN65565:TVY65571 UFJ65565:UFU65571 UPF65565:UPQ65571 UZB65565:UZM65571 VIX65565:VJI65571 VST65565:VTE65571 WCP65565:WDA65571 WML65565:WMW65571 WWH65565:WWS65571 JV131101:KG131107 TR131101:UC131107 ADN131101:ADY131107 ANJ131101:ANU131107 AXF131101:AXQ131107 BHB131101:BHM131107 BQX131101:BRI131107 CAT131101:CBE131107 CKP131101:CLA131107 CUL131101:CUW131107 DEH131101:DES131107 DOD131101:DOO131107 DXZ131101:DYK131107 EHV131101:EIG131107 ERR131101:ESC131107 FBN131101:FBY131107 FLJ131101:FLU131107 FVF131101:FVQ131107 GFB131101:GFM131107 GOX131101:GPI131107 GYT131101:GZE131107 HIP131101:HJA131107 HSL131101:HSW131107 ICH131101:ICS131107 IMD131101:IMO131107 IVZ131101:IWK131107 JFV131101:JGG131107 JPR131101:JQC131107 JZN131101:JZY131107 KJJ131101:KJU131107 KTF131101:KTQ131107 LDB131101:LDM131107 LMX131101:LNI131107 LWT131101:LXE131107 MGP131101:MHA131107 MQL131101:MQW131107 NAH131101:NAS131107 NKD131101:NKO131107 NTZ131101:NUK131107 ODV131101:OEG131107 ONR131101:OOC131107 OXN131101:OXY131107 PHJ131101:PHU131107 PRF131101:PRQ131107 QBB131101:QBM131107 QKX131101:QLI131107 QUT131101:QVE131107 REP131101:RFA131107 ROL131101:ROW131107 RYH131101:RYS131107 SID131101:SIO131107 SRZ131101:SSK131107 TBV131101:TCG131107 TLR131101:TMC131107 TVN131101:TVY131107 UFJ131101:UFU131107 UPF131101:UPQ131107 UZB131101:UZM131107 VIX131101:VJI131107 VST131101:VTE131107 WCP131101:WDA131107 WML131101:WMW131107 WWH131101:WWS131107 JV196637:KG196643 TR196637:UC196643 ADN196637:ADY196643 ANJ196637:ANU196643 AXF196637:AXQ196643 BHB196637:BHM196643 BQX196637:BRI196643 CAT196637:CBE196643 CKP196637:CLA196643 CUL196637:CUW196643 DEH196637:DES196643 DOD196637:DOO196643 DXZ196637:DYK196643 EHV196637:EIG196643 ERR196637:ESC196643 FBN196637:FBY196643 FLJ196637:FLU196643 FVF196637:FVQ196643 GFB196637:GFM196643 GOX196637:GPI196643 GYT196637:GZE196643 HIP196637:HJA196643 HSL196637:HSW196643 ICH196637:ICS196643 IMD196637:IMO196643 IVZ196637:IWK196643 JFV196637:JGG196643 JPR196637:JQC196643 JZN196637:JZY196643 KJJ196637:KJU196643 KTF196637:KTQ196643 LDB196637:LDM196643 LMX196637:LNI196643 LWT196637:LXE196643 MGP196637:MHA196643 MQL196637:MQW196643 NAH196637:NAS196643 NKD196637:NKO196643 NTZ196637:NUK196643 ODV196637:OEG196643 ONR196637:OOC196643 OXN196637:OXY196643 PHJ196637:PHU196643 PRF196637:PRQ196643 QBB196637:QBM196643 QKX196637:QLI196643 QUT196637:QVE196643 REP196637:RFA196643 ROL196637:ROW196643 RYH196637:RYS196643 SID196637:SIO196643 SRZ196637:SSK196643 TBV196637:TCG196643 TLR196637:TMC196643 TVN196637:TVY196643 UFJ196637:UFU196643 UPF196637:UPQ196643 UZB196637:UZM196643 VIX196637:VJI196643 VST196637:VTE196643 WCP196637:WDA196643 WML196637:WMW196643 WWH196637:WWS196643 JV262173:KG262179 TR262173:UC262179 ADN262173:ADY262179 ANJ262173:ANU262179 AXF262173:AXQ262179 BHB262173:BHM262179 BQX262173:BRI262179 CAT262173:CBE262179 CKP262173:CLA262179 CUL262173:CUW262179 DEH262173:DES262179 DOD262173:DOO262179 DXZ262173:DYK262179 EHV262173:EIG262179 ERR262173:ESC262179 FBN262173:FBY262179 FLJ262173:FLU262179 FVF262173:FVQ262179 GFB262173:GFM262179 GOX262173:GPI262179 GYT262173:GZE262179 HIP262173:HJA262179 HSL262173:HSW262179 ICH262173:ICS262179 IMD262173:IMO262179 IVZ262173:IWK262179 JFV262173:JGG262179 JPR262173:JQC262179 JZN262173:JZY262179 KJJ262173:KJU262179 KTF262173:KTQ262179 LDB262173:LDM262179 LMX262173:LNI262179 LWT262173:LXE262179 MGP262173:MHA262179 MQL262173:MQW262179 NAH262173:NAS262179 NKD262173:NKO262179 NTZ262173:NUK262179 ODV262173:OEG262179 ONR262173:OOC262179 OXN262173:OXY262179 PHJ262173:PHU262179 PRF262173:PRQ262179 QBB262173:QBM262179 QKX262173:QLI262179 QUT262173:QVE262179 REP262173:RFA262179 ROL262173:ROW262179 RYH262173:RYS262179 SID262173:SIO262179 SRZ262173:SSK262179 TBV262173:TCG262179 TLR262173:TMC262179 TVN262173:TVY262179 UFJ262173:UFU262179 UPF262173:UPQ262179 UZB262173:UZM262179 VIX262173:VJI262179 VST262173:VTE262179 WCP262173:WDA262179 WML262173:WMW262179 WWH262173:WWS262179 JV327709:KG327715 TR327709:UC327715 ADN327709:ADY327715 ANJ327709:ANU327715 AXF327709:AXQ327715 BHB327709:BHM327715 BQX327709:BRI327715 CAT327709:CBE327715 CKP327709:CLA327715 CUL327709:CUW327715 DEH327709:DES327715 DOD327709:DOO327715 DXZ327709:DYK327715 EHV327709:EIG327715 ERR327709:ESC327715 FBN327709:FBY327715 FLJ327709:FLU327715 FVF327709:FVQ327715 GFB327709:GFM327715 GOX327709:GPI327715 GYT327709:GZE327715 HIP327709:HJA327715 HSL327709:HSW327715 ICH327709:ICS327715 IMD327709:IMO327715 IVZ327709:IWK327715 JFV327709:JGG327715 JPR327709:JQC327715 JZN327709:JZY327715 KJJ327709:KJU327715 KTF327709:KTQ327715 LDB327709:LDM327715 LMX327709:LNI327715 LWT327709:LXE327715 MGP327709:MHA327715 MQL327709:MQW327715 NAH327709:NAS327715 NKD327709:NKO327715 NTZ327709:NUK327715 ODV327709:OEG327715 ONR327709:OOC327715 OXN327709:OXY327715 PHJ327709:PHU327715 PRF327709:PRQ327715 QBB327709:QBM327715 QKX327709:QLI327715 QUT327709:QVE327715 REP327709:RFA327715 ROL327709:ROW327715 RYH327709:RYS327715 SID327709:SIO327715 SRZ327709:SSK327715 TBV327709:TCG327715 TLR327709:TMC327715 TVN327709:TVY327715 UFJ327709:UFU327715 UPF327709:UPQ327715 UZB327709:UZM327715 VIX327709:VJI327715 VST327709:VTE327715 WCP327709:WDA327715 WML327709:WMW327715 WWH327709:WWS327715 JV393245:KG393251 TR393245:UC393251 ADN393245:ADY393251 ANJ393245:ANU393251 AXF393245:AXQ393251 BHB393245:BHM393251 BQX393245:BRI393251 CAT393245:CBE393251 CKP393245:CLA393251 CUL393245:CUW393251 DEH393245:DES393251 DOD393245:DOO393251 DXZ393245:DYK393251 EHV393245:EIG393251 ERR393245:ESC393251 FBN393245:FBY393251 FLJ393245:FLU393251 FVF393245:FVQ393251 GFB393245:GFM393251 GOX393245:GPI393251 GYT393245:GZE393251 HIP393245:HJA393251 HSL393245:HSW393251 ICH393245:ICS393251 IMD393245:IMO393251 IVZ393245:IWK393251 JFV393245:JGG393251 JPR393245:JQC393251 JZN393245:JZY393251 KJJ393245:KJU393251 KTF393245:KTQ393251 LDB393245:LDM393251 LMX393245:LNI393251 LWT393245:LXE393251 MGP393245:MHA393251 MQL393245:MQW393251 NAH393245:NAS393251 NKD393245:NKO393251 NTZ393245:NUK393251 ODV393245:OEG393251 ONR393245:OOC393251 OXN393245:OXY393251 PHJ393245:PHU393251 PRF393245:PRQ393251 QBB393245:QBM393251 QKX393245:QLI393251 QUT393245:QVE393251 REP393245:RFA393251 ROL393245:ROW393251 RYH393245:RYS393251 SID393245:SIO393251 SRZ393245:SSK393251 TBV393245:TCG393251 TLR393245:TMC393251 TVN393245:TVY393251 UFJ393245:UFU393251 UPF393245:UPQ393251 UZB393245:UZM393251 VIX393245:VJI393251 VST393245:VTE393251 WCP393245:WDA393251 WML393245:WMW393251 WWH393245:WWS393251 JV458781:KG458787 TR458781:UC458787 ADN458781:ADY458787 ANJ458781:ANU458787 AXF458781:AXQ458787 BHB458781:BHM458787 BQX458781:BRI458787 CAT458781:CBE458787 CKP458781:CLA458787 CUL458781:CUW458787 DEH458781:DES458787 DOD458781:DOO458787 DXZ458781:DYK458787 EHV458781:EIG458787 ERR458781:ESC458787 FBN458781:FBY458787 FLJ458781:FLU458787 FVF458781:FVQ458787 GFB458781:GFM458787 GOX458781:GPI458787 GYT458781:GZE458787 HIP458781:HJA458787 HSL458781:HSW458787 ICH458781:ICS458787 IMD458781:IMO458787 IVZ458781:IWK458787 JFV458781:JGG458787 JPR458781:JQC458787 JZN458781:JZY458787 KJJ458781:KJU458787 KTF458781:KTQ458787 LDB458781:LDM458787 LMX458781:LNI458787 LWT458781:LXE458787 MGP458781:MHA458787 MQL458781:MQW458787 NAH458781:NAS458787 NKD458781:NKO458787 NTZ458781:NUK458787 ODV458781:OEG458787 ONR458781:OOC458787 OXN458781:OXY458787 PHJ458781:PHU458787 PRF458781:PRQ458787 QBB458781:QBM458787 QKX458781:QLI458787 QUT458781:QVE458787 REP458781:RFA458787 ROL458781:ROW458787 RYH458781:RYS458787 SID458781:SIO458787 SRZ458781:SSK458787 TBV458781:TCG458787 TLR458781:TMC458787 TVN458781:TVY458787 UFJ458781:UFU458787 UPF458781:UPQ458787 UZB458781:UZM458787 VIX458781:VJI458787 VST458781:VTE458787 WCP458781:WDA458787 WML458781:WMW458787 WWH458781:WWS458787 JV524317:KG524323 TR524317:UC524323 ADN524317:ADY524323 ANJ524317:ANU524323 AXF524317:AXQ524323 BHB524317:BHM524323 BQX524317:BRI524323 CAT524317:CBE524323 CKP524317:CLA524323 CUL524317:CUW524323 DEH524317:DES524323 DOD524317:DOO524323 DXZ524317:DYK524323 EHV524317:EIG524323 ERR524317:ESC524323 FBN524317:FBY524323 FLJ524317:FLU524323 FVF524317:FVQ524323 GFB524317:GFM524323 GOX524317:GPI524323 GYT524317:GZE524323 HIP524317:HJA524323 HSL524317:HSW524323 ICH524317:ICS524323 IMD524317:IMO524323 IVZ524317:IWK524323 JFV524317:JGG524323 JPR524317:JQC524323 JZN524317:JZY524323 KJJ524317:KJU524323 KTF524317:KTQ524323 LDB524317:LDM524323 LMX524317:LNI524323 LWT524317:LXE524323 MGP524317:MHA524323 MQL524317:MQW524323 NAH524317:NAS524323 NKD524317:NKO524323 NTZ524317:NUK524323 ODV524317:OEG524323 ONR524317:OOC524323 OXN524317:OXY524323 PHJ524317:PHU524323 PRF524317:PRQ524323 QBB524317:QBM524323 QKX524317:QLI524323 QUT524317:QVE524323 REP524317:RFA524323 ROL524317:ROW524323 RYH524317:RYS524323 SID524317:SIO524323 SRZ524317:SSK524323 TBV524317:TCG524323 TLR524317:TMC524323 TVN524317:TVY524323 UFJ524317:UFU524323 UPF524317:UPQ524323 UZB524317:UZM524323 VIX524317:VJI524323 VST524317:VTE524323 WCP524317:WDA524323 WML524317:WMW524323 WWH524317:WWS524323 JV589853:KG589859 TR589853:UC589859 ADN589853:ADY589859 ANJ589853:ANU589859 AXF589853:AXQ589859 BHB589853:BHM589859 BQX589853:BRI589859 CAT589853:CBE589859 CKP589853:CLA589859 CUL589853:CUW589859 DEH589853:DES589859 DOD589853:DOO589859 DXZ589853:DYK589859 EHV589853:EIG589859 ERR589853:ESC589859 FBN589853:FBY589859 FLJ589853:FLU589859 FVF589853:FVQ589859 GFB589853:GFM589859 GOX589853:GPI589859 GYT589853:GZE589859 HIP589853:HJA589859 HSL589853:HSW589859 ICH589853:ICS589859 IMD589853:IMO589859 IVZ589853:IWK589859 JFV589853:JGG589859 JPR589853:JQC589859 JZN589853:JZY589859 KJJ589853:KJU589859 KTF589853:KTQ589859 LDB589853:LDM589859 LMX589853:LNI589859 LWT589853:LXE589859 MGP589853:MHA589859 MQL589853:MQW589859 NAH589853:NAS589859 NKD589853:NKO589859 NTZ589853:NUK589859 ODV589853:OEG589859 ONR589853:OOC589859 OXN589853:OXY589859 PHJ589853:PHU589859 PRF589853:PRQ589859 QBB589853:QBM589859 QKX589853:QLI589859 QUT589853:QVE589859 REP589853:RFA589859 ROL589853:ROW589859 RYH589853:RYS589859 SID589853:SIO589859 SRZ589853:SSK589859 TBV589853:TCG589859 TLR589853:TMC589859 TVN589853:TVY589859 UFJ589853:UFU589859 UPF589853:UPQ589859 UZB589853:UZM589859 VIX589853:VJI589859 VST589853:VTE589859 WCP589853:WDA589859 WML589853:WMW589859 WWH589853:WWS589859 JV655389:KG655395 TR655389:UC655395 ADN655389:ADY655395 ANJ655389:ANU655395 AXF655389:AXQ655395 BHB655389:BHM655395 BQX655389:BRI655395 CAT655389:CBE655395 CKP655389:CLA655395 CUL655389:CUW655395 DEH655389:DES655395 DOD655389:DOO655395 DXZ655389:DYK655395 EHV655389:EIG655395 ERR655389:ESC655395 FBN655389:FBY655395 FLJ655389:FLU655395 FVF655389:FVQ655395 GFB655389:GFM655395 GOX655389:GPI655395 GYT655389:GZE655395 HIP655389:HJA655395 HSL655389:HSW655395 ICH655389:ICS655395 IMD655389:IMO655395 IVZ655389:IWK655395 JFV655389:JGG655395 JPR655389:JQC655395 JZN655389:JZY655395 KJJ655389:KJU655395 KTF655389:KTQ655395 LDB655389:LDM655395 LMX655389:LNI655395 LWT655389:LXE655395 MGP655389:MHA655395 MQL655389:MQW655395 NAH655389:NAS655395 NKD655389:NKO655395 NTZ655389:NUK655395 ODV655389:OEG655395 ONR655389:OOC655395 OXN655389:OXY655395 PHJ655389:PHU655395 PRF655389:PRQ655395 QBB655389:QBM655395 QKX655389:QLI655395 QUT655389:QVE655395 REP655389:RFA655395 ROL655389:ROW655395 RYH655389:RYS655395 SID655389:SIO655395 SRZ655389:SSK655395 TBV655389:TCG655395 TLR655389:TMC655395 TVN655389:TVY655395 UFJ655389:UFU655395 UPF655389:UPQ655395 UZB655389:UZM655395 VIX655389:VJI655395 VST655389:VTE655395 WCP655389:WDA655395 WML655389:WMW655395 WWH655389:WWS655395 JV720925:KG720931 TR720925:UC720931 ADN720925:ADY720931 ANJ720925:ANU720931 AXF720925:AXQ720931 BHB720925:BHM720931 BQX720925:BRI720931 CAT720925:CBE720931 CKP720925:CLA720931 CUL720925:CUW720931 DEH720925:DES720931 DOD720925:DOO720931 DXZ720925:DYK720931 EHV720925:EIG720931 ERR720925:ESC720931 FBN720925:FBY720931 FLJ720925:FLU720931 FVF720925:FVQ720931 GFB720925:GFM720931 GOX720925:GPI720931 GYT720925:GZE720931 HIP720925:HJA720931 HSL720925:HSW720931 ICH720925:ICS720931 IMD720925:IMO720931 IVZ720925:IWK720931 JFV720925:JGG720931 JPR720925:JQC720931 JZN720925:JZY720931 KJJ720925:KJU720931 KTF720925:KTQ720931 LDB720925:LDM720931 LMX720925:LNI720931 LWT720925:LXE720931 MGP720925:MHA720931 MQL720925:MQW720931 NAH720925:NAS720931 NKD720925:NKO720931 NTZ720925:NUK720931 ODV720925:OEG720931 ONR720925:OOC720931 OXN720925:OXY720931 PHJ720925:PHU720931 PRF720925:PRQ720931 QBB720925:QBM720931 QKX720925:QLI720931 QUT720925:QVE720931 REP720925:RFA720931 ROL720925:ROW720931 RYH720925:RYS720931 SID720925:SIO720931 SRZ720925:SSK720931 TBV720925:TCG720931 TLR720925:TMC720931 TVN720925:TVY720931 UFJ720925:UFU720931 UPF720925:UPQ720931 UZB720925:UZM720931 VIX720925:VJI720931 VST720925:VTE720931 WCP720925:WDA720931 WML720925:WMW720931 WWH720925:WWS720931 JV786461:KG786467 TR786461:UC786467 ADN786461:ADY786467 ANJ786461:ANU786467 AXF786461:AXQ786467 BHB786461:BHM786467 BQX786461:BRI786467 CAT786461:CBE786467 CKP786461:CLA786467 CUL786461:CUW786467 DEH786461:DES786467 DOD786461:DOO786467 DXZ786461:DYK786467 EHV786461:EIG786467 ERR786461:ESC786467 FBN786461:FBY786467 FLJ786461:FLU786467 FVF786461:FVQ786467 GFB786461:GFM786467 GOX786461:GPI786467 GYT786461:GZE786467 HIP786461:HJA786467 HSL786461:HSW786467 ICH786461:ICS786467 IMD786461:IMO786467 IVZ786461:IWK786467 JFV786461:JGG786467 JPR786461:JQC786467 JZN786461:JZY786467 KJJ786461:KJU786467 KTF786461:KTQ786467 LDB786461:LDM786467 LMX786461:LNI786467 LWT786461:LXE786467 MGP786461:MHA786467 MQL786461:MQW786467 NAH786461:NAS786467 NKD786461:NKO786467 NTZ786461:NUK786467 ODV786461:OEG786467 ONR786461:OOC786467 OXN786461:OXY786467 PHJ786461:PHU786467 PRF786461:PRQ786467 QBB786461:QBM786467 QKX786461:QLI786467 QUT786461:QVE786467 REP786461:RFA786467 ROL786461:ROW786467 RYH786461:RYS786467 SID786461:SIO786467 SRZ786461:SSK786467 TBV786461:TCG786467 TLR786461:TMC786467 TVN786461:TVY786467 UFJ786461:UFU786467 UPF786461:UPQ786467 UZB786461:UZM786467 VIX786461:VJI786467 VST786461:VTE786467 WCP786461:WDA786467 WML786461:WMW786467 WWH786461:WWS786467 JV851997:KG852003 TR851997:UC852003 ADN851997:ADY852003 ANJ851997:ANU852003 AXF851997:AXQ852003 BHB851997:BHM852003 BQX851997:BRI852003 CAT851997:CBE852003 CKP851997:CLA852003 CUL851997:CUW852003 DEH851997:DES852003 DOD851997:DOO852003 DXZ851997:DYK852003 EHV851997:EIG852003 ERR851997:ESC852003 FBN851997:FBY852003 FLJ851997:FLU852003 FVF851997:FVQ852003 GFB851997:GFM852003 GOX851997:GPI852003 GYT851997:GZE852003 HIP851997:HJA852003 HSL851997:HSW852003 ICH851997:ICS852003 IMD851997:IMO852003 IVZ851997:IWK852003 JFV851997:JGG852003 JPR851997:JQC852003 JZN851997:JZY852003 KJJ851997:KJU852003 KTF851997:KTQ852003 LDB851997:LDM852003 LMX851997:LNI852003 LWT851997:LXE852003 MGP851997:MHA852003 MQL851997:MQW852003 NAH851997:NAS852003 NKD851997:NKO852003 NTZ851997:NUK852003 ODV851997:OEG852003 ONR851997:OOC852003 OXN851997:OXY852003 PHJ851997:PHU852003 PRF851997:PRQ852003 QBB851997:QBM852003 QKX851997:QLI852003 QUT851997:QVE852003 REP851997:RFA852003 ROL851997:ROW852003 RYH851997:RYS852003 SID851997:SIO852003 SRZ851997:SSK852003 TBV851997:TCG852003 TLR851997:TMC852003 TVN851997:TVY852003 UFJ851997:UFU852003 UPF851997:UPQ852003 UZB851997:UZM852003 VIX851997:VJI852003 VST851997:VTE852003 WCP851997:WDA852003 WML851997:WMW852003 WWH851997:WWS852003 JV917533:KG917539 TR917533:UC917539 ADN917533:ADY917539 ANJ917533:ANU917539 AXF917533:AXQ917539 BHB917533:BHM917539 BQX917533:BRI917539 CAT917533:CBE917539 CKP917533:CLA917539 CUL917533:CUW917539 DEH917533:DES917539 DOD917533:DOO917539 DXZ917533:DYK917539 EHV917533:EIG917539 ERR917533:ESC917539 FBN917533:FBY917539 FLJ917533:FLU917539 FVF917533:FVQ917539 GFB917533:GFM917539 GOX917533:GPI917539 GYT917533:GZE917539 HIP917533:HJA917539 HSL917533:HSW917539 ICH917533:ICS917539 IMD917533:IMO917539 IVZ917533:IWK917539 JFV917533:JGG917539 JPR917533:JQC917539 JZN917533:JZY917539 KJJ917533:KJU917539 KTF917533:KTQ917539 LDB917533:LDM917539 LMX917533:LNI917539 LWT917533:LXE917539 MGP917533:MHA917539 MQL917533:MQW917539 NAH917533:NAS917539 NKD917533:NKO917539 NTZ917533:NUK917539 ODV917533:OEG917539 ONR917533:OOC917539 OXN917533:OXY917539 PHJ917533:PHU917539 PRF917533:PRQ917539 QBB917533:QBM917539 QKX917533:QLI917539 QUT917533:QVE917539 REP917533:RFA917539 ROL917533:ROW917539 RYH917533:RYS917539 SID917533:SIO917539 SRZ917533:SSK917539 TBV917533:TCG917539 TLR917533:TMC917539 TVN917533:TVY917539 UFJ917533:UFU917539 UPF917533:UPQ917539 UZB917533:UZM917539 VIX917533:VJI917539 VST917533:VTE917539 WCP917533:WDA917539 WML917533:WMW917539 WWH917533:WWS917539 JV983069:KG983075 TR983069:UC983075 ADN983069:ADY983075 ANJ983069:ANU983075 AXF983069:AXQ983075 BHB983069:BHM983075 BQX983069:BRI983075 CAT983069:CBE983075 CKP983069:CLA983075 CUL983069:CUW983075 DEH983069:DES983075 DOD983069:DOO983075 DXZ983069:DYK983075 EHV983069:EIG983075 ERR983069:ESC983075 FBN983069:FBY983075 FLJ983069:FLU983075 FVF983069:FVQ983075 GFB983069:GFM983075 GOX983069:GPI983075 GYT983069:GZE983075 HIP983069:HJA983075 HSL983069:HSW983075 ICH983069:ICS983075 IMD983069:IMO983075 IVZ983069:IWK983075 JFV983069:JGG983075 JPR983069:JQC983075 JZN983069:JZY983075 KJJ983069:KJU983075 KTF983069:KTQ983075 LDB983069:LDM983075 LMX983069:LNI983075 LWT983069:LXE983075 MGP983069:MHA983075 MQL983069:MQW983075 NAH983069:NAS983075 NKD983069:NKO983075 NTZ983069:NUK983075 ODV983069:OEG983075 ONR983069:OOC983075 OXN983069:OXY983075 PHJ983069:PHU983075 PRF983069:PRQ983075 QBB983069:QBM983075 QKX983069:QLI983075 QUT983069:QVE983075 REP983069:RFA983075 ROL983069:ROW983075 RYH983069:RYS983075 SID983069:SIO983075 SRZ983069:SSK983075 TBV983069:TCG983075 TLR983069:TMC983075 TVN983069:TVY983075 UFJ983069:UFU983075 UPF983069:UPQ983075 UZB983069:UZM983075 VIX983069:VJI983075 VST983069:VTE983075 WCP983069:WDA983075 WML983069:WMW983075 ADN33:ADY35 AJ28:AK28 AJ34:AK35 TR33:UC35 JV33:KG35 WWH33:WWS35 WML33:WMW35 WCP33:WDA35 VST33:VTE35 VIX33:VJI35 UZB33:UZM35 UPF33:UPQ35 UFJ33:UFU35 TVN33:TVY35 TLR33:TMC35 TBV33:TCG35 SRZ33:SSK35 SID33:SIO35 RYH33:RYS35 ROL33:ROW35 REP33:RFA35 QUT33:QVE35 QKX33:QLI35 QBB33:QBM35 PRF33:PRQ35 PHJ33:PHU35 OXN33:OXY35 ONR33:OOC35 ODV33:OEG35 NTZ33:NUK35 NKD33:NKO35 NAH33:NAS35 MQL33:MQW35 MGP33:MHA35 LWT33:LXE35 LMX33:LNI35 LDB33:LDM35 KTF33:KTQ35 KJJ33:KJU35 JZN33:JZY35 JPR33:JQC35 JFV33:JGG35 IVZ33:IWK35 IMD33:IMO35 ICH33:ICS35 HSL33:HSW35 HIP33:HJA35 GYT33:GZE35 GOX33:GPI35 GFB33:GFM35 FVF33:FVQ35 FLJ33:FLU35 FBN33:FBY35 ERR33:ESC35 EHV33:EIG35 DXZ33:DYK35 DOD33:DOO35 DEH33:DES35 CUL33:CUW35 CKP33:CLA35 CAT33:CBE35 BQX33:BRI35 BHB33:BHM35 AXF33:AXQ35 ANJ33:ANU35 ANJ27:ANU28 AXF27:AXQ28 BHB27:BHM28 BQX27:BRI28 CAT27:CBE28 CKP27:CLA28 CUL27:CUW28 DEH27:DES28 DOD27:DOO28 DXZ27:DYK28 EHV27:EIG28 ERR27:ESC28 FBN27:FBY28 FLJ27:FLU28 FVF27:FVQ28 GFB27:GFM28 GOX27:GPI28 GYT27:GZE28 HIP27:HJA28 HSL27:HSW28 ICH27:ICS28 IMD27:IMO28 IVZ27:IWK28 JFV27:JGG28 JPR27:JQC28 JZN27:JZY28 KJJ27:KJU28 KTF27:KTQ28 LDB27:LDM28 LMX27:LNI28 LWT27:LXE28 MGP27:MHA28 MQL27:MQW28 NAH27:NAS28 NKD27:NKO28 NTZ27:NUK28 ODV27:OEG28 ONR27:OOC28 OXN27:OXY28 PHJ27:PHU28 PRF27:PRQ28 QBB27:QBM28 QKX27:QLI28 QUT27:QVE28 REP27:RFA28 ROL27:ROW28 RYH27:RYS28 SID27:SIO28 SRZ27:SSK28 TBV27:TCG28 TLR27:TMC28 TVN27:TVY28 UFJ27:UFU28 UPF27:UPQ28 UZB27:UZM28 VIX27:VJI28 VST27:VTE28 WCP27:WDA28 WML27:WMW28 WWH27:WWS28 JV27:KG28 TR27:UC28 ADN27:ADY28 AJ33 AJ27 L33:AI35 L131101:AK131107 L196637:AK196643 L262173:AK262179 L327709:AK327715 L393245:AK393251 L458781:AK458787 L524317:AK524323 L589853:AK589859 L655389:AK655395 L720925:AK720931 L786461:AK786467 L851997:AK852003 L917533:AK917539 L983069:AK983075 L65565:AK65571 L27:AI28"/>
    <dataValidation allowBlank="1" promptTitle="checkPeriodRange" sqref="Q26 KA26 TW26 ADS26 ANO26 AXK26 BHG26 BRC26 CAY26 CKU26 CUQ26 DEM26 DOI26 DYE26 EIA26 ERW26 FBS26 FLO26 FVK26 GFG26 GPC26 GYY26 HIU26 HSQ26 ICM26 IMI26 IWE26 JGA26 JPW26 JZS26 KJO26 KTK26 LDG26 LNC26 LWY26 MGU26 MQQ26 NAM26 NKI26 NUE26 OEA26 ONW26 OXS26 PHO26 PRK26 QBG26 QLC26 QUY26 REU26 ROQ26 RYM26 SII26 SSE26 TCA26 TLW26 TVS26 UFO26 UPK26 UZG26 VJC26 VSY26 WCU26 WMQ26 WWM26 Q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Q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Q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Q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Q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Q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Q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Q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Q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Q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Q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Q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Q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Q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Q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Q32 KA32 TW32 ADS32 ANO32 AXK32 BHG32 BRC32 CAY32 CKU32 CUQ32 DEM32 DOI32 DYE32 EIA32 ERW32 FBS32 FLO32 FVK32 GFG32 GPC32 GYY32 HIU32 HSQ32 ICM32 IMI32 IWE32 JGA32 JPW32 JZS32 KJO32 KTK32 LDG32 LNC32 LWY32 MGU32 MQQ32 NAM32 NKI32 NUE32 OEA32 ONW32 OXS32 PHO32 PRK32 QBG32 QLC32 QUY32 REU32 ROQ32 RYM32 SII32 SSE32 TCA32 TLW32 TVS32 UFO32 UPK32 UZG32 VJC32 VSY32 WCU32 WMQ32 WWM32 X26 X65564 X131100 X196636 X262172 X327708 X393244 X458780 X524316 X589852 X655388 X720924 X786460 X851996 X917532 X983068 X32 AE26 AE65564 AE131100 AE196636 AE262172 AE327708 AE393244 AE458780 AE524316 AE589852 AE655388 AE720924 AE786460 AE851996 AE917532 AE983068 AE32"/>
    <dataValidation allowBlank="1" showInputMessage="1" showErrorMessage="1" prompt="Для выбора выполните двойной щелчок левой клавиши мыши по соответствующей ячейке." sqref="S6556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S13109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S19663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S26217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S32770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S39324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S45877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S52431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S58985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S65538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S72092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S78645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S85199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S91753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S98306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U524315 U589851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U655387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U720923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U786459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U851995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U917531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U983067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U65563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U131099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U196635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U262171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CY24:WCY25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U24:U2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WQ98306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VTC24:VTC25 VJG24:VJG25 UZK24:UZK25 UPO24:UPO25 UFS24:UFS25 TVW24:TVW25 TMA24:TMA25 TCE24:TCE25 SSI24:SSI25 SIM24:SIM25 RYQ24:RYQ25 ROU24:ROU25 REY24:REY25 QVC24:QVC25 QLG24:QLG25 QBK24:QBK25 PRO24:PRO25 PHS24:PHS25 OXW24:OXW25 OOA24:OOA25 OEE24:OEE25 NUI24:NUI25 NKM24:NKM25 NAQ24:NAQ25 MQU24:MQU25 MGY24:MGY25 LXC24:LXC25 LNG24:LNG25 LDK24:LDK25 KTO24:KTO25 KJS24:KJS25 JZW24:JZW25 JQA24:JQA25 JGE24:JGE25 IWI24:IWI25 IMM24:IMM25 ICQ24:ICQ25 HSU24:HSU25 HIY24:HIY25 GZC24:GZC25 GPG24:GPG25 GFK24:GFK25 FVO24:FVO25 FLS24:FLS25 FBW24:FBW25 ESA24:ESA25 EIE24:EIE25 DYI24:DYI25 DOM24:DOM25 DEQ24:DEQ25 CUU24:CUU25 CKY24:CKY25 CBC24:CBC25 BRG24:BRG25 BHK24:BHK25 AXO24:AXO25 ANS24:ANS25 ADW24:ADW25 UA24:UA25 TY24:TY25 KE24:KE25 WWO24:WWO25 WMS24:WMS25 WCW24:WCW25 VTA24:VTA25 VJE24:VJE25 UZI24:UZI25 UPM24:UPM25 UFQ24:UFQ25 TVU24:TVU25 TLY24:TLY25 TCC24:TCC25 SSG24:SSG25 SIK24:SIK25 RYO24:RYO25 ROS24:ROS25 REW24:REW25 QVA24:QVA25 QLE24:QLE25 QBI24:QBI25 PRM24:PRM25 PHQ24:PHQ25 OXU24:OXU25 ONY24:ONY25 OEC24:OEC25 NUG24:NUG25 NKK24:NKK25 NAO24:NAO25 MQS24:MQS25 MGW24:MGW25 LXA24:LXA25 LNE24:LNE25 LDI24:LDI25 KTM24:KTM25 KJQ24:KJQ25 JZU24:JZU25 JPY24:JPY25 JGC24:JGC25 IWG24:IWG25 IMK24:IMK25 ICO24:ICO25 HSS24:HSS25 HIW24:HIW25 GZA24:GZA25 GPE24:GPE25 GFI24:GFI25 FVM24:FVM25 FLQ24:FLQ25 FBU24:FBU25 ERY24:ERY25 EIC24:EIC25 DYG24:DYG25 DOK24:DOK25 DEO24:DEO25 CUS24:CUS25 CKW24:CKW25 CBA24:CBA25 BRE24:BRE25 BHI24:BHI25 AXM24:AXM25 ANQ24:ANQ25 ADU24:ADU25 KC24:KC25 U327707 S24:S25 WWQ24:WWQ25 U393243 U31 WMU24:WMU25 KC31 S31 WWQ31 WMU31 WCY31 VTC31 VJG31 UZK31 UPO31 UFS31 TVW31 TMA31 TCE31 SSI31 SIM31 RYQ31 ROU31 REY31 QVC31 QLG31 QBK31 PRO31 PHS31 OXW31 OOA31 OEE31 NUI31 NKM31 NAQ31 MQU31 MGY31 LXC31 LNG31 LDK31 KTO31 KJS31 JZW31 JQA31 JGE31 IWI31 IMM31 ICQ31 HSU31 HIY31 GZC31 GPG31 GFK31 FVO31 FLS31 FBW31 ESA31 EIE31 DYI31 DOM31 DEQ31 CUU31 CKY31 CBC31 BRG31 BHK31 AXO31 ANS31 ADW31 UA31 TY31 KE31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U458779 Z65563 Z131099 Z196635 Z262171 Z327707 Z393243 Z458779 Z524315 Z589851 Z655387 Z720923 Z786459 Z851995 Z917531 Z983067 AB589851 AB655387 AB720923 AB786459 AB851995 AB917531 AB983067 AB65563 AB131099 AB196635 AB262171 AB24:AB25 AB327707 AB458779 AB393243 AB31 Z24:Z25 Z31 AB524315 AG65563 AG131099 AG196635 AG262171 AG327707 AG393243 AG458779 AG524315 AG589851 AG655387 AG720923 AG786459 AG851995 AG917531 AG983067 AI524315 AI589851 AI655387 AI720923 AI786459 AI851995 AI917531 AI983067 AI65563 AI131099 AI196635 AI262171 AI24:AI25 AI327707 AI458779 AI393243 AG24:AG25 AI31 AG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3 KB65563 TX65563 ADT65563 ANP65563 AXL65563 BHH65563 BRD65563 CAZ65563 CKV65563 CUR65563 DEN65563 DOJ65563 DYF65563 EIB65563 ERX65563 FBT65563 FLP65563 FVL65563 GFH65563 GPD65563 GYZ65563 HIV65563 HSR65563 ICN65563 IMJ65563 IWF65563 JGB65563 JPX65563 JZT65563 KJP65563 KTL65563 LDH65563 LND65563 LWZ65563 MGV65563 MQR65563 NAN65563 NKJ65563 NUF65563 OEB65563 ONX65563 OXT65563 PHP65563 PRL65563 QBH65563 QLD65563 QUZ65563 REV65563 ROR65563 RYN65563 SIJ65563 SSF65563 TCB65563 TLX65563 TVT65563 UFP65563 UPL65563 UZH65563 VJD65563 VSZ65563 WCV65563 WMR65563 WWN65563 R131099 KB131099 TX131099 ADT131099 ANP131099 AXL131099 BHH131099 BRD131099 CAZ131099 CKV131099 CUR131099 DEN131099 DOJ131099 DYF131099 EIB131099 ERX131099 FBT131099 FLP131099 FVL131099 GFH131099 GPD131099 GYZ131099 HIV131099 HSR131099 ICN131099 IMJ131099 IWF131099 JGB131099 JPX131099 JZT131099 KJP131099 KTL131099 LDH131099 LND131099 LWZ131099 MGV131099 MQR131099 NAN131099 NKJ131099 NUF131099 OEB131099 ONX131099 OXT131099 PHP131099 PRL131099 QBH131099 QLD131099 QUZ131099 REV131099 ROR131099 RYN131099 SIJ131099 SSF131099 TCB131099 TLX131099 TVT131099 UFP131099 UPL131099 UZH131099 VJD131099 VSZ131099 WCV131099 WMR131099 WWN131099 R196635 KB196635 TX196635 ADT196635 ANP196635 AXL196635 BHH196635 BRD196635 CAZ196635 CKV196635 CUR196635 DEN196635 DOJ196635 DYF196635 EIB196635 ERX196635 FBT196635 FLP196635 FVL196635 GFH196635 GPD196635 GYZ196635 HIV196635 HSR196635 ICN196635 IMJ196635 IWF196635 JGB196635 JPX196635 JZT196635 KJP196635 KTL196635 LDH196635 LND196635 LWZ196635 MGV196635 MQR196635 NAN196635 NKJ196635 NUF196635 OEB196635 ONX196635 OXT196635 PHP196635 PRL196635 QBH196635 QLD196635 QUZ196635 REV196635 ROR196635 RYN196635 SIJ196635 SSF196635 TCB196635 TLX196635 TVT196635 UFP196635 UPL196635 UZH196635 VJD196635 VSZ196635 WCV196635 WMR196635 WWN196635 R262171 KB262171 TX262171 ADT262171 ANP262171 AXL262171 BHH262171 BRD262171 CAZ262171 CKV262171 CUR262171 DEN262171 DOJ262171 DYF262171 EIB262171 ERX262171 FBT262171 FLP262171 FVL262171 GFH262171 GPD262171 GYZ262171 HIV262171 HSR262171 ICN262171 IMJ262171 IWF262171 JGB262171 JPX262171 JZT262171 KJP262171 KTL262171 LDH262171 LND262171 LWZ262171 MGV262171 MQR262171 NAN262171 NKJ262171 NUF262171 OEB262171 ONX262171 OXT262171 PHP262171 PRL262171 QBH262171 QLD262171 QUZ262171 REV262171 ROR262171 RYN262171 SIJ262171 SSF262171 TCB262171 TLX262171 TVT262171 UFP262171 UPL262171 UZH262171 VJD262171 VSZ262171 WCV262171 WMR262171 WWN262171 R327707 KB327707 TX327707 ADT327707 ANP327707 AXL327707 BHH327707 BRD327707 CAZ327707 CKV327707 CUR327707 DEN327707 DOJ327707 DYF327707 EIB327707 ERX327707 FBT327707 FLP327707 FVL327707 GFH327707 GPD327707 GYZ327707 HIV327707 HSR327707 ICN327707 IMJ327707 IWF327707 JGB327707 JPX327707 JZT327707 KJP327707 KTL327707 LDH327707 LND327707 LWZ327707 MGV327707 MQR327707 NAN327707 NKJ327707 NUF327707 OEB327707 ONX327707 OXT327707 PHP327707 PRL327707 QBH327707 QLD327707 QUZ327707 REV327707 ROR327707 RYN327707 SIJ327707 SSF327707 TCB327707 TLX327707 TVT327707 UFP327707 UPL327707 UZH327707 VJD327707 VSZ327707 WCV327707 WMR327707 WWN327707 R393243 KB393243 TX393243 ADT393243 ANP393243 AXL393243 BHH393243 BRD393243 CAZ393243 CKV393243 CUR393243 DEN393243 DOJ393243 DYF393243 EIB393243 ERX393243 FBT393243 FLP393243 FVL393243 GFH393243 GPD393243 GYZ393243 HIV393243 HSR393243 ICN393243 IMJ393243 IWF393243 JGB393243 JPX393243 JZT393243 KJP393243 KTL393243 LDH393243 LND393243 LWZ393243 MGV393243 MQR393243 NAN393243 NKJ393243 NUF393243 OEB393243 ONX393243 OXT393243 PHP393243 PRL393243 QBH393243 QLD393243 QUZ393243 REV393243 ROR393243 RYN393243 SIJ393243 SSF393243 TCB393243 TLX393243 TVT393243 UFP393243 UPL393243 UZH393243 VJD393243 VSZ393243 WCV393243 WMR393243 WWN393243 R458779 KB458779 TX458779 ADT458779 ANP458779 AXL458779 BHH458779 BRD458779 CAZ458779 CKV458779 CUR458779 DEN458779 DOJ458779 DYF458779 EIB458779 ERX458779 FBT458779 FLP458779 FVL458779 GFH458779 GPD458779 GYZ458779 HIV458779 HSR458779 ICN458779 IMJ458779 IWF458779 JGB458779 JPX458779 JZT458779 KJP458779 KTL458779 LDH458779 LND458779 LWZ458779 MGV458779 MQR458779 NAN458779 NKJ458779 NUF458779 OEB458779 ONX458779 OXT458779 PHP458779 PRL458779 QBH458779 QLD458779 QUZ458779 REV458779 ROR458779 RYN458779 SIJ458779 SSF458779 TCB458779 TLX458779 TVT458779 UFP458779 UPL458779 UZH458779 VJD458779 VSZ458779 WCV458779 WMR458779 WWN458779 R524315 KB524315 TX524315 ADT524315 ANP524315 AXL524315 BHH524315 BRD524315 CAZ524315 CKV524315 CUR524315 DEN524315 DOJ524315 DYF524315 EIB524315 ERX524315 FBT524315 FLP524315 FVL524315 GFH524315 GPD524315 GYZ524315 HIV524315 HSR524315 ICN524315 IMJ524315 IWF524315 JGB524315 JPX524315 JZT524315 KJP524315 KTL524315 LDH524315 LND524315 LWZ524315 MGV524315 MQR524315 NAN524315 NKJ524315 NUF524315 OEB524315 ONX524315 OXT524315 PHP524315 PRL524315 QBH524315 QLD524315 QUZ524315 REV524315 ROR524315 RYN524315 SIJ524315 SSF524315 TCB524315 TLX524315 TVT524315 UFP524315 UPL524315 UZH524315 VJD524315 VSZ524315 WCV524315 WMR524315 WWN524315 R589851 KB589851 TX589851 ADT589851 ANP589851 AXL589851 BHH589851 BRD589851 CAZ589851 CKV589851 CUR589851 DEN589851 DOJ589851 DYF589851 EIB589851 ERX589851 FBT589851 FLP589851 FVL589851 GFH589851 GPD589851 GYZ589851 HIV589851 HSR589851 ICN589851 IMJ589851 IWF589851 JGB589851 JPX589851 JZT589851 KJP589851 KTL589851 LDH589851 LND589851 LWZ589851 MGV589851 MQR589851 NAN589851 NKJ589851 NUF589851 OEB589851 ONX589851 OXT589851 PHP589851 PRL589851 QBH589851 QLD589851 QUZ589851 REV589851 ROR589851 RYN589851 SIJ589851 SSF589851 TCB589851 TLX589851 TVT589851 UFP589851 UPL589851 UZH589851 VJD589851 VSZ589851 WCV589851 WMR589851 WWN589851 R655387 KB655387 TX655387 ADT655387 ANP655387 AXL655387 BHH655387 BRD655387 CAZ655387 CKV655387 CUR655387 DEN655387 DOJ655387 DYF655387 EIB655387 ERX655387 FBT655387 FLP655387 FVL655387 GFH655387 GPD655387 GYZ655387 HIV655387 HSR655387 ICN655387 IMJ655387 IWF655387 JGB655387 JPX655387 JZT655387 KJP655387 KTL655387 LDH655387 LND655387 LWZ655387 MGV655387 MQR655387 NAN655387 NKJ655387 NUF655387 OEB655387 ONX655387 OXT655387 PHP655387 PRL655387 QBH655387 QLD655387 QUZ655387 REV655387 ROR655387 RYN655387 SIJ655387 SSF655387 TCB655387 TLX655387 TVT655387 UFP655387 UPL655387 UZH655387 VJD655387 VSZ655387 WCV655387 WMR655387 WWN655387 R720923 KB720923 TX720923 ADT720923 ANP720923 AXL720923 BHH720923 BRD720923 CAZ720923 CKV720923 CUR720923 DEN720923 DOJ720923 DYF720923 EIB720923 ERX720923 FBT720923 FLP720923 FVL720923 GFH720923 GPD720923 GYZ720923 HIV720923 HSR720923 ICN720923 IMJ720923 IWF720923 JGB720923 JPX720923 JZT720923 KJP720923 KTL720923 LDH720923 LND720923 LWZ720923 MGV720923 MQR720923 NAN720923 NKJ720923 NUF720923 OEB720923 ONX720923 OXT720923 PHP720923 PRL720923 QBH720923 QLD720923 QUZ720923 REV720923 ROR720923 RYN720923 SIJ720923 SSF720923 TCB720923 TLX720923 TVT720923 UFP720923 UPL720923 UZH720923 VJD720923 VSZ720923 WCV720923 WMR720923 WWN720923 R786459 KB786459 TX786459 ADT786459 ANP786459 AXL786459 BHH786459 BRD786459 CAZ786459 CKV786459 CUR786459 DEN786459 DOJ786459 DYF786459 EIB786459 ERX786459 FBT786459 FLP786459 FVL786459 GFH786459 GPD786459 GYZ786459 HIV786459 HSR786459 ICN786459 IMJ786459 IWF786459 JGB786459 JPX786459 JZT786459 KJP786459 KTL786459 LDH786459 LND786459 LWZ786459 MGV786459 MQR786459 NAN786459 NKJ786459 NUF786459 OEB786459 ONX786459 OXT786459 PHP786459 PRL786459 QBH786459 QLD786459 QUZ786459 REV786459 ROR786459 RYN786459 SIJ786459 SSF786459 TCB786459 TLX786459 TVT786459 UFP786459 UPL786459 UZH786459 VJD786459 VSZ786459 WCV786459 WMR786459 WWN786459 R851995 KB851995 TX851995 ADT851995 ANP851995 AXL851995 BHH851995 BRD851995 CAZ851995 CKV851995 CUR851995 DEN851995 DOJ851995 DYF851995 EIB851995 ERX851995 FBT851995 FLP851995 FVL851995 GFH851995 GPD851995 GYZ851995 HIV851995 HSR851995 ICN851995 IMJ851995 IWF851995 JGB851995 JPX851995 JZT851995 KJP851995 KTL851995 LDH851995 LND851995 LWZ851995 MGV851995 MQR851995 NAN851995 NKJ851995 NUF851995 OEB851995 ONX851995 OXT851995 PHP851995 PRL851995 QBH851995 QLD851995 QUZ851995 REV851995 ROR851995 RYN851995 SIJ851995 SSF851995 TCB851995 TLX851995 TVT851995 UFP851995 UPL851995 UZH851995 VJD851995 VSZ851995 WCV851995 WMR851995 WWN851995 R917531 KB917531 TX917531 ADT917531 ANP917531 AXL917531 BHH917531 BRD917531 CAZ917531 CKV917531 CUR917531 DEN917531 DOJ917531 DYF917531 EIB917531 ERX917531 FBT917531 FLP917531 FVL917531 GFH917531 GPD917531 GYZ917531 HIV917531 HSR917531 ICN917531 IMJ917531 IWF917531 JGB917531 JPX917531 JZT917531 KJP917531 KTL917531 LDH917531 LND917531 LWZ917531 MGV917531 MQR917531 NAN917531 NKJ917531 NUF917531 OEB917531 ONX917531 OXT917531 PHP917531 PRL917531 QBH917531 QLD917531 QUZ917531 REV917531 ROR917531 RYN917531 SIJ917531 SSF917531 TCB917531 TLX917531 TVT917531 UFP917531 UPL917531 UZH917531 VJD917531 VSZ917531 WCV917531 WMR917531 WWN917531 R983067 KB983067 TX983067 ADT983067 ANP983067 AXL983067 BHH983067 BRD983067 CAZ983067 CKV983067 CUR983067 DEN983067 DOJ983067 DYF983067 EIB983067 ERX983067 FBT983067 FLP983067 FVL983067 GFH983067 GPD983067 GYZ983067 HIV983067 HSR983067 ICN983067 IMJ983067 IWF983067 JGB983067 JPX983067 JZT983067 KJP983067 KTL983067 LDH983067 LND983067 LWZ983067 MGV983067 MQR983067 NAN983067 NKJ983067 NUF983067 OEB983067 ONX983067 OXT983067 PHP983067 PRL983067 QBH983067 QLD983067 QUZ983067 REV983067 ROR983067 RYN983067 SIJ983067 SSF983067 TCB983067 TLX983067 TVT983067 UFP983067 UPL983067 UZH983067 VJD983067 VSZ983067 WCV983067 WMR983067 WWN983067 WWP983067 T65563 KD65563 TZ65563 ADV65563 ANR65563 AXN65563 BHJ65563 BRF65563 CBB65563 CKX65563 CUT65563 DEP65563 DOL65563 DYH65563 EID65563 ERZ65563 FBV65563 FLR65563 FVN65563 GFJ65563 GPF65563 GZB65563 HIX65563 HST65563 ICP65563 IML65563 IWH65563 JGD65563 JPZ65563 JZV65563 KJR65563 KTN65563 LDJ65563 LNF65563 LXB65563 MGX65563 MQT65563 NAP65563 NKL65563 NUH65563 OED65563 ONZ65563 OXV65563 PHR65563 PRN65563 QBJ65563 QLF65563 QVB65563 REX65563 ROT65563 RYP65563 SIL65563 SSH65563 TCD65563 TLZ65563 TVV65563 UFR65563 UPN65563 UZJ65563 VJF65563 VTB65563 WCX65563 WMT65563 WWP65563 T131099 KD131099 TZ131099 ADV131099 ANR131099 AXN131099 BHJ131099 BRF131099 CBB131099 CKX131099 CUT131099 DEP131099 DOL131099 DYH131099 EID131099 ERZ131099 FBV131099 FLR131099 FVN131099 GFJ131099 GPF131099 GZB131099 HIX131099 HST131099 ICP131099 IML131099 IWH131099 JGD131099 JPZ131099 JZV131099 KJR131099 KTN131099 LDJ131099 LNF131099 LXB131099 MGX131099 MQT131099 NAP131099 NKL131099 NUH131099 OED131099 ONZ131099 OXV131099 PHR131099 PRN131099 QBJ131099 QLF131099 QVB131099 REX131099 ROT131099 RYP131099 SIL131099 SSH131099 TCD131099 TLZ131099 TVV131099 UFR131099 UPN131099 UZJ131099 VJF131099 VTB131099 WCX131099 WMT131099 WWP131099 T196635 KD196635 TZ196635 ADV196635 ANR196635 AXN196635 BHJ196635 BRF196635 CBB196635 CKX196635 CUT196635 DEP196635 DOL196635 DYH196635 EID196635 ERZ196635 FBV196635 FLR196635 FVN196635 GFJ196635 GPF196635 GZB196635 HIX196635 HST196635 ICP196635 IML196635 IWH196635 JGD196635 JPZ196635 JZV196635 KJR196635 KTN196635 LDJ196635 LNF196635 LXB196635 MGX196635 MQT196635 NAP196635 NKL196635 NUH196635 OED196635 ONZ196635 OXV196635 PHR196635 PRN196635 QBJ196635 QLF196635 QVB196635 REX196635 ROT196635 RYP196635 SIL196635 SSH196635 TCD196635 TLZ196635 TVV196635 UFR196635 UPN196635 UZJ196635 VJF196635 VTB196635 WCX196635 WMT196635 WWP196635 T262171 KD262171 TZ262171 ADV262171 ANR262171 AXN262171 BHJ262171 BRF262171 CBB262171 CKX262171 CUT262171 DEP262171 DOL262171 DYH262171 EID262171 ERZ262171 FBV262171 FLR262171 FVN262171 GFJ262171 GPF262171 GZB262171 HIX262171 HST262171 ICP262171 IML262171 IWH262171 JGD262171 JPZ262171 JZV262171 KJR262171 KTN262171 LDJ262171 LNF262171 LXB262171 MGX262171 MQT262171 NAP262171 NKL262171 NUH262171 OED262171 ONZ262171 OXV262171 PHR262171 PRN262171 QBJ262171 QLF262171 QVB262171 REX262171 ROT262171 RYP262171 SIL262171 SSH262171 TCD262171 TLZ262171 TVV262171 UFR262171 UPN262171 UZJ262171 VJF262171 VTB262171 WCX262171 WMT262171 WWP262171 T327707 KD327707 TZ327707 ADV327707 ANR327707 AXN327707 BHJ327707 BRF327707 CBB327707 CKX327707 CUT327707 DEP327707 DOL327707 DYH327707 EID327707 ERZ327707 FBV327707 FLR327707 FVN327707 GFJ327707 GPF327707 GZB327707 HIX327707 HST327707 ICP327707 IML327707 IWH327707 JGD327707 JPZ327707 JZV327707 KJR327707 KTN327707 LDJ327707 LNF327707 LXB327707 MGX327707 MQT327707 NAP327707 NKL327707 NUH327707 OED327707 ONZ327707 OXV327707 PHR327707 PRN327707 QBJ327707 QLF327707 QVB327707 REX327707 ROT327707 RYP327707 SIL327707 SSH327707 TCD327707 TLZ327707 TVV327707 UFR327707 UPN327707 UZJ327707 VJF327707 VTB327707 WCX327707 WMT327707 WWP327707 T393243 KD393243 TZ393243 ADV393243 ANR393243 AXN393243 BHJ393243 BRF393243 CBB393243 CKX393243 CUT393243 DEP393243 DOL393243 DYH393243 EID393243 ERZ393243 FBV393243 FLR393243 FVN393243 GFJ393243 GPF393243 GZB393243 HIX393243 HST393243 ICP393243 IML393243 IWH393243 JGD393243 JPZ393243 JZV393243 KJR393243 KTN393243 LDJ393243 LNF393243 LXB393243 MGX393243 MQT393243 NAP393243 NKL393243 NUH393243 OED393243 ONZ393243 OXV393243 PHR393243 PRN393243 QBJ393243 QLF393243 QVB393243 REX393243 ROT393243 RYP393243 SIL393243 SSH393243 TCD393243 TLZ393243 TVV393243 UFR393243 UPN393243 UZJ393243 VJF393243 VTB393243 WCX393243 WMT393243 WWP393243 T458779 KD458779 TZ458779 ADV458779 ANR458779 AXN458779 BHJ458779 BRF458779 CBB458779 CKX458779 CUT458779 DEP458779 DOL458779 DYH458779 EID458779 ERZ458779 FBV458779 FLR458779 FVN458779 GFJ458779 GPF458779 GZB458779 HIX458779 HST458779 ICP458779 IML458779 IWH458779 JGD458779 JPZ458779 JZV458779 KJR458779 KTN458779 LDJ458779 LNF458779 LXB458779 MGX458779 MQT458779 NAP458779 NKL458779 NUH458779 OED458779 ONZ458779 OXV458779 PHR458779 PRN458779 QBJ458779 QLF458779 QVB458779 REX458779 ROT458779 RYP458779 SIL458779 SSH458779 TCD458779 TLZ458779 TVV458779 UFR458779 UPN458779 UZJ458779 VJF458779 VTB458779 WCX458779 WMT458779 WWP458779 T524315 KD524315 TZ524315 ADV524315 ANR524315 AXN524315 BHJ524315 BRF524315 CBB524315 CKX524315 CUT524315 DEP524315 DOL524315 DYH524315 EID524315 ERZ524315 FBV524315 FLR524315 FVN524315 GFJ524315 GPF524315 GZB524315 HIX524315 HST524315 ICP524315 IML524315 IWH524315 JGD524315 JPZ524315 JZV524315 KJR524315 KTN524315 LDJ524315 LNF524315 LXB524315 MGX524315 MQT524315 NAP524315 NKL524315 NUH524315 OED524315 ONZ524315 OXV524315 PHR524315 PRN524315 QBJ524315 QLF524315 QVB524315 REX524315 ROT524315 RYP524315 SIL524315 SSH524315 TCD524315 TLZ524315 TVV524315 UFR524315 UPN524315 UZJ524315 VJF524315 VTB524315 WCX524315 WMT524315 WWP524315 T589851 KD589851 TZ589851 ADV589851 ANR589851 AXN589851 BHJ589851 BRF589851 CBB589851 CKX589851 CUT589851 DEP589851 DOL589851 DYH589851 EID589851 ERZ589851 FBV589851 FLR589851 FVN589851 GFJ589851 GPF589851 GZB589851 HIX589851 HST589851 ICP589851 IML589851 IWH589851 JGD589851 JPZ589851 JZV589851 KJR589851 KTN589851 LDJ589851 LNF589851 LXB589851 MGX589851 MQT589851 NAP589851 NKL589851 NUH589851 OED589851 ONZ589851 OXV589851 PHR589851 PRN589851 QBJ589851 QLF589851 QVB589851 REX589851 ROT589851 RYP589851 SIL589851 SSH589851 TCD589851 TLZ589851 TVV589851 UFR589851 UPN589851 UZJ589851 VJF589851 VTB589851 WCX589851 WMT589851 WWP589851 T655387 KD655387 TZ655387 ADV655387 ANR655387 AXN655387 BHJ655387 BRF655387 CBB655387 CKX655387 CUT655387 DEP655387 DOL655387 DYH655387 EID655387 ERZ655387 FBV655387 FLR655387 FVN655387 GFJ655387 GPF655387 GZB655387 HIX655387 HST655387 ICP655387 IML655387 IWH655387 JGD655387 JPZ655387 JZV655387 KJR655387 KTN655387 LDJ655387 LNF655387 LXB655387 MGX655387 MQT655387 NAP655387 NKL655387 NUH655387 OED655387 ONZ655387 OXV655387 PHR655387 PRN655387 QBJ655387 QLF655387 QVB655387 REX655387 ROT655387 RYP655387 SIL655387 SSH655387 TCD655387 TLZ655387 TVV655387 UFR655387 UPN655387 UZJ655387 VJF655387 VTB655387 WCX655387 WMT655387 WWP655387 T720923 KD720923 TZ720923 ADV720923 ANR720923 AXN720923 BHJ720923 BRF720923 CBB720923 CKX720923 CUT720923 DEP720923 DOL720923 DYH720923 EID720923 ERZ720923 FBV720923 FLR720923 FVN720923 GFJ720923 GPF720923 GZB720923 HIX720923 HST720923 ICP720923 IML720923 IWH720923 JGD720923 JPZ720923 JZV720923 KJR720923 KTN720923 LDJ720923 LNF720923 LXB720923 MGX720923 MQT720923 NAP720923 NKL720923 NUH720923 OED720923 ONZ720923 OXV720923 PHR720923 PRN720923 QBJ720923 QLF720923 QVB720923 REX720923 ROT720923 RYP720923 SIL720923 SSH720923 TCD720923 TLZ720923 TVV720923 UFR720923 UPN720923 UZJ720923 VJF720923 VTB720923 WCX720923 WMT720923 WWP720923 T786459 KD786459 TZ786459 ADV786459 ANR786459 AXN786459 BHJ786459 BRF786459 CBB786459 CKX786459 CUT786459 DEP786459 DOL786459 DYH786459 EID786459 ERZ786459 FBV786459 FLR786459 FVN786459 GFJ786459 GPF786459 GZB786459 HIX786459 HST786459 ICP786459 IML786459 IWH786459 JGD786459 JPZ786459 JZV786459 KJR786459 KTN786459 LDJ786459 LNF786459 LXB786459 MGX786459 MQT786459 NAP786459 NKL786459 NUH786459 OED786459 ONZ786459 OXV786459 PHR786459 PRN786459 QBJ786459 QLF786459 QVB786459 REX786459 ROT786459 RYP786459 SIL786459 SSH786459 TCD786459 TLZ786459 TVV786459 UFR786459 UPN786459 UZJ786459 VJF786459 VTB786459 WCX786459 WMT786459 WWP786459 T851995 KD851995 TZ851995 ADV851995 ANR851995 AXN851995 BHJ851995 BRF851995 CBB851995 CKX851995 CUT851995 DEP851995 DOL851995 DYH851995 EID851995 ERZ851995 FBV851995 FLR851995 FVN851995 GFJ851995 GPF851995 GZB851995 HIX851995 HST851995 ICP851995 IML851995 IWH851995 JGD851995 JPZ851995 JZV851995 KJR851995 KTN851995 LDJ851995 LNF851995 LXB851995 MGX851995 MQT851995 NAP851995 NKL851995 NUH851995 OED851995 ONZ851995 OXV851995 PHR851995 PRN851995 QBJ851995 QLF851995 QVB851995 REX851995 ROT851995 RYP851995 SIL851995 SSH851995 TCD851995 TLZ851995 TVV851995 UFR851995 UPN851995 UZJ851995 VJF851995 VTB851995 WCX851995 WMT851995 WWP851995 T917531 KD917531 TZ917531 ADV917531 ANR917531 AXN917531 BHJ917531 BRF917531 CBB917531 CKX917531 CUT917531 DEP917531 DOL917531 DYH917531 EID917531 ERZ917531 FBV917531 FLR917531 FVN917531 GFJ917531 GPF917531 GZB917531 HIX917531 HST917531 ICP917531 IML917531 IWH917531 JGD917531 JPZ917531 JZV917531 KJR917531 KTN917531 LDJ917531 LNF917531 LXB917531 MGX917531 MQT917531 NAP917531 NKL917531 NUH917531 OED917531 ONZ917531 OXV917531 PHR917531 PRN917531 QBJ917531 QLF917531 QVB917531 REX917531 ROT917531 RYP917531 SIL917531 SSH917531 TCD917531 TLZ917531 TVV917531 UFR917531 UPN917531 UZJ917531 VJF917531 VTB917531 WCX917531 WMT917531 WWP917531 T983067 KD983067 TZ983067 ADV983067 ANR983067 AXN983067 BHJ983067 BRF983067 CBB983067 CKX983067 CUT983067 DEP983067 DOL983067 DYH983067 EID983067 ERZ983067 FBV983067 FLR983067 FVN983067 GFJ983067 GPF983067 GZB983067 HIX983067 HST983067 ICP983067 IML983067 IWH983067 JGD983067 JPZ983067 JZV983067 KJR983067 KTN983067 LDJ983067 LNF983067 LXB983067 MGX983067 MQT983067 NAP983067 NKL983067 NUH983067 OED983067 ONZ983067 OXV983067 PHR983067 PRN983067 QBJ983067 QLF983067 QVB983067 REX983067 ROT983067 RYP983067 SIL983067 SSH983067 TCD983067 TLZ983067 TVV983067 UFR983067 UPN983067 UZJ983067 VJF983067 VTB983067 WCX983067 WMT983067 VJF24:VJF25 UZJ24:UZJ25 UPN24:UPN25 UFR24:UFR25 TVV24:TVV25 TLZ24:TLZ25 TCD24:TCD25 SSH24:SSH25 SIL24:SIL25 RYP24:RYP25 ROT24:ROT25 REX24:REX25 QVB24:QVB25 QLF24:QLF25 QBJ24:QBJ25 PRN24:PRN25 PHR24:PHR25 OXV24:OXV25 ONZ24:ONZ25 OED24:OED25 NUH24:NUH25 NKL24:NKL25 NAP24:NAP25 MQT24:MQT25 MGX24:MGX25 LXB24:LXB25 LNF24:LNF25 LDJ24:LDJ25 KTN24:KTN25 KJR24:KJR25 JZV24:JZV25 JPZ24:JPZ25 JGD24:JGD25 IWH24:IWH25 IML24:IML25 ICP24:ICP25 HST24:HST25 HIX24:HIX25 GZB24:GZB25 GPF24:GPF25 GFJ24:GFJ25 FVN24:FVN25 FLR24:FLR25 FBV24:FBV25 ERZ24:ERZ25 EID24:EID25 DYH24:DYH25 DOL24:DOL25 DEP24:DEP25 CUT24:CUT25 CKX24:CKX25 CBB24:CBB25 BRF24:BRF25 BHJ24:BHJ25 AXN24:AXN25 ANR24:ANR25 ADV24:ADV25 TZ24:TZ25 KD24:KD25 WWP24:WWP25 WWN24:WWN25 WMR24:WMR25 WCV24:WCV25 VSZ24:VSZ25 VJD24:VJD25 UZH24:UZH25 UPL24:UPL25 UFP24:UFP25 TVT24:TVT25 TLX24:TLX25 TCB24:TCB25 SSF24:SSF25 SIJ24:SIJ25 RYN24:RYN25 ROR24:ROR25 REV24:REV25 QUZ24:QUZ25 QLD24:QLD25 QBH24:QBH25 PRL24:PRL25 PHP24:PHP25 OXT24:OXT25 ONX24:ONX25 OEB24:OEB25 NUF24:NUF25 NKJ24:NKJ25 NAN24:NAN25 MQR24:MQR25 MGV24:MGV25 LWZ24:LWZ25 LND24:LND25 LDH24:LDH25 KTL24:KTL25 KJP24:KJP25 JZT24:JZT25 JPX24:JPX25 JGB24:JGB25 IWF24:IWF25 IMJ24:IMJ25 ICN24:ICN25 HSR24:HSR25 HIV24:HIV25 GYZ24:GYZ25 GPD24:GPD25 GFH24:GFH25 FVL24:FVL25 FLP24:FLP25 FBT24:FBT25 ERX24:ERX25 EIB24:EIB25 DYF24:DYF25 DOJ24:DOJ25 DEN24:DEN25 CUR24:CUR25 CKV24:CKV25 CAZ24:CAZ25 BRD24:BRD25 BHH24:BHH25 AXL24:AXL25 ANP24:ANP25 ADT24:ADT25 TX24:TX25 KB24:KB25 R24:R25 WMT24:WMT25 WCX24:WCX25 VTB24:VTB25 T25 R31 WWP31 WMT31 WCX31 VTB31 VJF31 UZJ31 UPN31 UFR31 TVV31 TLZ31 TCD31 SSH31 SIL31 RYP31 ROT31 REX31 QVB31 QLF31 QBJ31 PRN31 PHR31 OXV31 ONZ31 OED31 NUH31 NKL31 NAP31 MQT31 MGX31 LXB31 LNF31 LDJ31 KTN31 KJR31 JZV31 JPZ31 JGD31 IWH31 IML31 ICP31 HST31 HIX31 GZB31 GPF31 GFJ31 FVN31 FLR31 FBV31 ERZ31 EID31 DYH31 DOL31 DEP31 CUT31 CKX31 CBB31 BRF31 BHJ31 AXN31 ANR31 ADV31 TZ31 KD31 T31 WWN31 WMR31 WCV31 VSZ31 VJD31 UZH31 UPL31 UFP31 TVT31 TLX31 TCB31 SSF31 SIJ31 RYN31 ROR31 REV31 QUZ31 QLD31 QBH31 PRL31 PHP31 OXT31 ONX31 OEB31 NUF31 NKJ31 NAN31 MQR31 MGV31 LWZ31 LND31 LDH31 KTL31 KJP31 JZT31 JPX31 JGB31 IWF31 IMJ31 ICN31 HSR31 HIV31 GYZ31 GPD31 GFH31 FVL31 FLP31 FBT31 ERX31 EIB31 DYF31 DOJ31 DEN31 CUR31 CKV31 CAZ31 BRD31 BHH31 AXL31 ANP31 ADT31 TX31 KB31 Y65563 Y131099 Y196635 Y262171 Y327707 Y393243 Y458779 Y524315 Y589851 Y655387 Y720923 Y786459 Y851995 Y917531 Y983067 AA65563 AA131099 AA196635 AA262171 AA327707 AA393243 AA458779 AA524315 AA589851 AA655387 AA720923 AA786459 AA851995 AA917531 AA983067 Y24:Y25 AA25 Y31 AA31 AF65563 AF131099 AF196635 AF262171 AF327707 AF393243 AF458779 AF524315 AF589851 AF655387 AF720923 AF786459 AF851995 AF917531 AF983067 AH65563 AH131099 AH196635 AH262171 AH327707 AH393243 AH458779 AH524315 AH589851 AH655387 AH720923 AH786459 AH851995 AH917531 AH983067 AF24:AF25 AH25 AF31 AH31"/>
    <dataValidation type="list" allowBlank="1" showInputMessage="1" showErrorMessage="1" errorTitle="Ошибка" error="Выберите значение из списка" sqref="WWI983067 M65563 JW65563 TS65563 ADO65563 ANK65563 AXG65563 BHC65563 BQY65563 CAU65563 CKQ65563 CUM65563 DEI65563 DOE65563 DYA65563 EHW65563 ERS65563 FBO65563 FLK65563 FVG65563 GFC65563 GOY65563 GYU65563 HIQ65563 HSM65563 ICI65563 IME65563 IWA65563 JFW65563 JPS65563 JZO65563 KJK65563 KTG65563 LDC65563 LMY65563 LWU65563 MGQ65563 MQM65563 NAI65563 NKE65563 NUA65563 ODW65563 ONS65563 OXO65563 PHK65563 PRG65563 QBC65563 QKY65563 QUU65563 REQ65563 ROM65563 RYI65563 SIE65563 SSA65563 TBW65563 TLS65563 TVO65563 UFK65563 UPG65563 UZC65563 VIY65563 VSU65563 WCQ65563 WMM65563 WWI65563 M131099 JW131099 TS131099 ADO131099 ANK131099 AXG131099 BHC131099 BQY131099 CAU131099 CKQ131099 CUM131099 DEI131099 DOE131099 DYA131099 EHW131099 ERS131099 FBO131099 FLK131099 FVG131099 GFC131099 GOY131099 GYU131099 HIQ131099 HSM131099 ICI131099 IME131099 IWA131099 JFW131099 JPS131099 JZO131099 KJK131099 KTG131099 LDC131099 LMY131099 LWU131099 MGQ131099 MQM131099 NAI131099 NKE131099 NUA131099 ODW131099 ONS131099 OXO131099 PHK131099 PRG131099 QBC131099 QKY131099 QUU131099 REQ131099 ROM131099 RYI131099 SIE131099 SSA131099 TBW131099 TLS131099 TVO131099 UFK131099 UPG131099 UZC131099 VIY131099 VSU131099 WCQ131099 WMM131099 WWI131099 M196635 JW196635 TS196635 ADO196635 ANK196635 AXG196635 BHC196635 BQY196635 CAU196635 CKQ196635 CUM196635 DEI196635 DOE196635 DYA196635 EHW196635 ERS196635 FBO196635 FLK196635 FVG196635 GFC196635 GOY196635 GYU196635 HIQ196635 HSM196635 ICI196635 IME196635 IWA196635 JFW196635 JPS196635 JZO196635 KJK196635 KTG196635 LDC196635 LMY196635 LWU196635 MGQ196635 MQM196635 NAI196635 NKE196635 NUA196635 ODW196635 ONS196635 OXO196635 PHK196635 PRG196635 QBC196635 QKY196635 QUU196635 REQ196635 ROM196635 RYI196635 SIE196635 SSA196635 TBW196635 TLS196635 TVO196635 UFK196635 UPG196635 UZC196635 VIY196635 VSU196635 WCQ196635 WMM196635 WWI196635 M262171 JW262171 TS262171 ADO262171 ANK262171 AXG262171 BHC262171 BQY262171 CAU262171 CKQ262171 CUM262171 DEI262171 DOE262171 DYA262171 EHW262171 ERS262171 FBO262171 FLK262171 FVG262171 GFC262171 GOY262171 GYU262171 HIQ262171 HSM262171 ICI262171 IME262171 IWA262171 JFW262171 JPS262171 JZO262171 KJK262171 KTG262171 LDC262171 LMY262171 LWU262171 MGQ262171 MQM262171 NAI262171 NKE262171 NUA262171 ODW262171 ONS262171 OXO262171 PHK262171 PRG262171 QBC262171 QKY262171 QUU262171 REQ262171 ROM262171 RYI262171 SIE262171 SSA262171 TBW262171 TLS262171 TVO262171 UFK262171 UPG262171 UZC262171 VIY262171 VSU262171 WCQ262171 WMM262171 WWI262171 M327707 JW327707 TS327707 ADO327707 ANK327707 AXG327707 BHC327707 BQY327707 CAU327707 CKQ327707 CUM327707 DEI327707 DOE327707 DYA327707 EHW327707 ERS327707 FBO327707 FLK327707 FVG327707 GFC327707 GOY327707 GYU327707 HIQ327707 HSM327707 ICI327707 IME327707 IWA327707 JFW327707 JPS327707 JZO327707 KJK327707 KTG327707 LDC327707 LMY327707 LWU327707 MGQ327707 MQM327707 NAI327707 NKE327707 NUA327707 ODW327707 ONS327707 OXO327707 PHK327707 PRG327707 QBC327707 QKY327707 QUU327707 REQ327707 ROM327707 RYI327707 SIE327707 SSA327707 TBW327707 TLS327707 TVO327707 UFK327707 UPG327707 UZC327707 VIY327707 VSU327707 WCQ327707 WMM327707 WWI327707 M393243 JW393243 TS393243 ADO393243 ANK393243 AXG393243 BHC393243 BQY393243 CAU393243 CKQ393243 CUM393243 DEI393243 DOE393243 DYA393243 EHW393243 ERS393243 FBO393243 FLK393243 FVG393243 GFC393243 GOY393243 GYU393243 HIQ393243 HSM393243 ICI393243 IME393243 IWA393243 JFW393243 JPS393243 JZO393243 KJK393243 KTG393243 LDC393243 LMY393243 LWU393243 MGQ393243 MQM393243 NAI393243 NKE393243 NUA393243 ODW393243 ONS393243 OXO393243 PHK393243 PRG393243 QBC393243 QKY393243 QUU393243 REQ393243 ROM393243 RYI393243 SIE393243 SSA393243 TBW393243 TLS393243 TVO393243 UFK393243 UPG393243 UZC393243 VIY393243 VSU393243 WCQ393243 WMM393243 WWI393243 M458779 JW458779 TS458779 ADO458779 ANK458779 AXG458779 BHC458779 BQY458779 CAU458779 CKQ458779 CUM458779 DEI458779 DOE458779 DYA458779 EHW458779 ERS458779 FBO458779 FLK458779 FVG458779 GFC458779 GOY458779 GYU458779 HIQ458779 HSM458779 ICI458779 IME458779 IWA458779 JFW458779 JPS458779 JZO458779 KJK458779 KTG458779 LDC458779 LMY458779 LWU458779 MGQ458779 MQM458779 NAI458779 NKE458779 NUA458779 ODW458779 ONS458779 OXO458779 PHK458779 PRG458779 QBC458779 QKY458779 QUU458779 REQ458779 ROM458779 RYI458779 SIE458779 SSA458779 TBW458779 TLS458779 TVO458779 UFK458779 UPG458779 UZC458779 VIY458779 VSU458779 WCQ458779 WMM458779 WWI458779 M524315 JW524315 TS524315 ADO524315 ANK524315 AXG524315 BHC524315 BQY524315 CAU524315 CKQ524315 CUM524315 DEI524315 DOE524315 DYA524315 EHW524315 ERS524315 FBO524315 FLK524315 FVG524315 GFC524315 GOY524315 GYU524315 HIQ524315 HSM524315 ICI524315 IME524315 IWA524315 JFW524315 JPS524315 JZO524315 KJK524315 KTG524315 LDC524315 LMY524315 LWU524315 MGQ524315 MQM524315 NAI524315 NKE524315 NUA524315 ODW524315 ONS524315 OXO524315 PHK524315 PRG524315 QBC524315 QKY524315 QUU524315 REQ524315 ROM524315 RYI524315 SIE524315 SSA524315 TBW524315 TLS524315 TVO524315 UFK524315 UPG524315 UZC524315 VIY524315 VSU524315 WCQ524315 WMM524315 WWI524315 M589851 JW589851 TS589851 ADO589851 ANK589851 AXG589851 BHC589851 BQY589851 CAU589851 CKQ589851 CUM589851 DEI589851 DOE589851 DYA589851 EHW589851 ERS589851 FBO589851 FLK589851 FVG589851 GFC589851 GOY589851 GYU589851 HIQ589851 HSM589851 ICI589851 IME589851 IWA589851 JFW589851 JPS589851 JZO589851 KJK589851 KTG589851 LDC589851 LMY589851 LWU589851 MGQ589851 MQM589851 NAI589851 NKE589851 NUA589851 ODW589851 ONS589851 OXO589851 PHK589851 PRG589851 QBC589851 QKY589851 QUU589851 REQ589851 ROM589851 RYI589851 SIE589851 SSA589851 TBW589851 TLS589851 TVO589851 UFK589851 UPG589851 UZC589851 VIY589851 VSU589851 WCQ589851 WMM589851 WWI589851 M655387 JW655387 TS655387 ADO655387 ANK655387 AXG655387 BHC655387 BQY655387 CAU655387 CKQ655387 CUM655387 DEI655387 DOE655387 DYA655387 EHW655387 ERS655387 FBO655387 FLK655387 FVG655387 GFC655387 GOY655387 GYU655387 HIQ655387 HSM655387 ICI655387 IME655387 IWA655387 JFW655387 JPS655387 JZO655387 KJK655387 KTG655387 LDC655387 LMY655387 LWU655387 MGQ655387 MQM655387 NAI655387 NKE655387 NUA655387 ODW655387 ONS655387 OXO655387 PHK655387 PRG655387 QBC655387 QKY655387 QUU655387 REQ655387 ROM655387 RYI655387 SIE655387 SSA655387 TBW655387 TLS655387 TVO655387 UFK655387 UPG655387 UZC655387 VIY655387 VSU655387 WCQ655387 WMM655387 WWI655387 M720923 JW720923 TS720923 ADO720923 ANK720923 AXG720923 BHC720923 BQY720923 CAU720923 CKQ720923 CUM720923 DEI720923 DOE720923 DYA720923 EHW720923 ERS720923 FBO720923 FLK720923 FVG720923 GFC720923 GOY720923 GYU720923 HIQ720923 HSM720923 ICI720923 IME720923 IWA720923 JFW720923 JPS720923 JZO720923 KJK720923 KTG720923 LDC720923 LMY720923 LWU720923 MGQ720923 MQM720923 NAI720923 NKE720923 NUA720923 ODW720923 ONS720923 OXO720923 PHK720923 PRG720923 QBC720923 QKY720923 QUU720923 REQ720923 ROM720923 RYI720923 SIE720923 SSA720923 TBW720923 TLS720923 TVO720923 UFK720923 UPG720923 UZC720923 VIY720923 VSU720923 WCQ720923 WMM720923 WWI720923 M786459 JW786459 TS786459 ADO786459 ANK786459 AXG786459 BHC786459 BQY786459 CAU786459 CKQ786459 CUM786459 DEI786459 DOE786459 DYA786459 EHW786459 ERS786459 FBO786459 FLK786459 FVG786459 GFC786459 GOY786459 GYU786459 HIQ786459 HSM786459 ICI786459 IME786459 IWA786459 JFW786459 JPS786459 JZO786459 KJK786459 KTG786459 LDC786459 LMY786459 LWU786459 MGQ786459 MQM786459 NAI786459 NKE786459 NUA786459 ODW786459 ONS786459 OXO786459 PHK786459 PRG786459 QBC786459 QKY786459 QUU786459 REQ786459 ROM786459 RYI786459 SIE786459 SSA786459 TBW786459 TLS786459 TVO786459 UFK786459 UPG786459 UZC786459 VIY786459 VSU786459 WCQ786459 WMM786459 WWI786459 M851995 JW851995 TS851995 ADO851995 ANK851995 AXG851995 BHC851995 BQY851995 CAU851995 CKQ851995 CUM851995 DEI851995 DOE851995 DYA851995 EHW851995 ERS851995 FBO851995 FLK851995 FVG851995 GFC851995 GOY851995 GYU851995 HIQ851995 HSM851995 ICI851995 IME851995 IWA851995 JFW851995 JPS851995 JZO851995 KJK851995 KTG851995 LDC851995 LMY851995 LWU851995 MGQ851995 MQM851995 NAI851995 NKE851995 NUA851995 ODW851995 ONS851995 OXO851995 PHK851995 PRG851995 QBC851995 QKY851995 QUU851995 REQ851995 ROM851995 RYI851995 SIE851995 SSA851995 TBW851995 TLS851995 TVO851995 UFK851995 UPG851995 UZC851995 VIY851995 VSU851995 WCQ851995 WMM851995 WWI851995 M917531 JW917531 TS917531 ADO917531 ANK917531 AXG917531 BHC917531 BQY917531 CAU917531 CKQ917531 CUM917531 DEI917531 DOE917531 DYA917531 EHW917531 ERS917531 FBO917531 FLK917531 FVG917531 GFC917531 GOY917531 GYU917531 HIQ917531 HSM917531 ICI917531 IME917531 IWA917531 JFW917531 JPS917531 JZO917531 KJK917531 KTG917531 LDC917531 LMY917531 LWU917531 MGQ917531 MQM917531 NAI917531 NKE917531 NUA917531 ODW917531 ONS917531 OXO917531 PHK917531 PRG917531 QBC917531 QKY917531 QUU917531 REQ917531 ROM917531 RYI917531 SIE917531 SSA917531 TBW917531 TLS917531 TVO917531 UFK917531 UPG917531 UZC917531 VIY917531 VSU917531 WCQ917531 WMM917531 WWI917531 M983067 JW983067 TS983067 ADO983067 ANK983067 AXG983067 BHC983067 BQY983067 CAU983067 CKQ983067 CUM983067 DEI983067 DOE983067 DYA983067 EHW983067 ERS983067 FBO983067 FLK983067 FVG983067 GFC983067 GOY983067 GYU983067 HIQ983067 HSM983067 ICI983067 IME983067 IWA983067 JFW983067 JPS983067 JZO983067 KJK983067 KTG983067 LDC983067 LMY983067 LWU983067 MGQ983067 MQM983067 NAI983067 NKE983067 NUA983067 ODW983067 ONS983067 OXO983067 PHK983067 PRG983067 QBC983067 QKY983067 QUU983067 REQ983067 ROM983067 RYI983067 SIE983067 SSA983067 TBW983067 TLS983067 TVO983067 UFK983067 UPG983067 UZC983067 VIY983067 VSU983067 WCQ983067 WMM983067 VIY24:VIY25 UZC24:UZC25 UPG24:UPG25 UFK24:UFK25 TVO24:TVO25 TLS24:TLS25 TBW24:TBW25 SSA24:SSA25 SIE24:SIE25 RYI24:RYI25 ROM24:ROM25 REQ24:REQ25 QUU24:QUU25 QKY24:QKY25 QBC24:QBC25 PRG24:PRG25 PHK24:PHK25 OXO24:OXO25 ONS24:ONS25 ODW24:ODW25 NUA24:NUA25 NKE24:NKE25 NAI24:NAI25 MQM24:MQM25 MGQ24:MGQ25 LWU24:LWU25 LMY24:LMY25 LDC24:LDC25 KTG24:KTG25 KJK24:KJK25 JZO24:JZO25 JPS24:JPS25 JFW24:JFW25 IWA24:IWA25 IME24:IME25 ICI24:ICI25 HSM24:HSM25 HIQ24:HIQ25 GYU24:GYU25 GOY24:GOY25 GFC24:GFC25 FVG24:FVG25 FLK24:FLK25 FBO24:FBO25 ERS24:ERS25 EHW24:EHW25 DYA24:DYA25 DOE24:DOE25 DEI24:DEI25 CUM24:CUM25 CKQ24:CKQ25 CAU24:CAU25 BQY24:BQY25 BHC24:BHC25 AXG24:AXG25 ANK24:ANK25 ADO24:ADO25 TS24:TS25 JW24:JW25 M24:M25 WWI24:WWI25 WMM24:WMM25 WCQ24:WCQ25 VSU24:VSU25 JW31 TS31 ADO31 ANK31 AXG31 M31 WWI31 WMM31 WCQ31 VSU31 VIY31 UZC31 UPG31 UFK31 TVO31 TLS31 TBW31 SSA31 SIE31 RYI31 ROM31 REQ31 QUU31 QKY31 QBC31 PRG31 PHK31 OXO31 ONS31 ODW31 NUA31 NKE31 NAI31 MQM31 MGQ31 LWU31 LMY31 LDC31 KTG31 KJK31 JZO31 JPS31 JFW31 IWA31 IME31 ICI31 HSM31 HIQ31 GYU31 GOY31 GFC31 FVG31 FLK31 FBO31 ERS31 EHW31 DYA31 DOE31 DEI31 CUM31 CKQ31 CAU31 BQY31 BHC31">
      <formula1>kind_of_heat_transfer</formula1>
    </dataValidation>
    <dataValidation type="list" allowBlank="1" showInputMessage="1" errorTitle="Ошибка" error="Выберите значение из списка" prompt="Выберите значение из списка" sqref="JY23:KF23 TU23:UB23 ADQ23:ADX23 ANM23:ANT23 AXI23:AXP23 BHE23:BHL23 BRA23:BRH23 CAW23:CBD23 CKS23:CKZ23 CUO23:CUV23 DEK23:DER23 DOG23:DON23 DYC23:DYJ23 EHY23:EIF23 ERU23:ESB23 FBQ23:FBX23 FLM23:FLT23 FVI23:FVP23 GFE23:GFL23 GPA23:GPH23 GYW23:GZD23 HIS23:HIZ23 HSO23:HSV23 ICK23:ICR23 IMG23:IMN23 IWC23:IWJ23 JFY23:JGF23 JPU23:JQB23 JZQ23:JZX23 KJM23:KJT23 KTI23:KTP23 LDE23:LDL23 LNA23:LNH23 LWW23:LXD23 MGS23:MGZ23 MQO23:MQV23 NAK23:NAR23 NKG23:NKN23 NUC23:NUJ23 ODY23:OEF23 ONU23:OOB23 OXQ23:OXX23 PHM23:PHT23 PRI23:PRP23 QBE23:QBL23 QLA23:QLH23 QUW23:QVD23 RES23:REZ23 ROO23:ROV23 RYK23:RYR23 SIG23:SIN23 SSC23:SSJ23 TBY23:TCF23 TLU23:TMB23 TVQ23:TVX23 UFM23:UFT23 UPI23:UPP23 UZE23:UZL23 VJA23:VJH23 VSW23:VTD23 WCS23:WCZ23 WMO23:WMV23 WWK23:WWR23 JY65562:KF65562 TU65562:UB65562 ADQ65562:ADX65562 ANM65562:ANT65562 AXI65562:AXP65562 BHE65562:BHL65562 BRA65562:BRH65562 CAW65562:CBD65562 CKS65562:CKZ65562 CUO65562:CUV65562 DEK65562:DER65562 DOG65562:DON65562 DYC65562:DYJ65562 EHY65562:EIF65562 ERU65562:ESB65562 FBQ65562:FBX65562 FLM65562:FLT65562 FVI65562:FVP65562 GFE65562:GFL65562 GPA65562:GPH65562 GYW65562:GZD65562 HIS65562:HIZ65562 HSO65562:HSV65562 ICK65562:ICR65562 IMG65562:IMN65562 IWC65562:IWJ65562 JFY65562:JGF65562 JPU65562:JQB65562 JZQ65562:JZX65562 KJM65562:KJT65562 KTI65562:KTP65562 LDE65562:LDL65562 LNA65562:LNH65562 LWW65562:LXD65562 MGS65562:MGZ65562 MQO65562:MQV65562 NAK65562:NAR65562 NKG65562:NKN65562 NUC65562:NUJ65562 ODY65562:OEF65562 ONU65562:OOB65562 OXQ65562:OXX65562 PHM65562:PHT65562 PRI65562:PRP65562 QBE65562:QBL65562 QLA65562:QLH65562 QUW65562:QVD65562 RES65562:REZ65562 ROO65562:ROV65562 RYK65562:RYR65562 SIG65562:SIN65562 SSC65562:SSJ65562 TBY65562:TCF65562 TLU65562:TMB65562 TVQ65562:TVX65562 UFM65562:UFT65562 UPI65562:UPP65562 UZE65562:UZL65562 VJA65562:VJH65562 VSW65562:VTD65562 WCS65562:WCZ65562 WMO65562:WMV65562 WWK65562:WWR65562 JY131098:KF131098 TU131098:UB131098 ADQ131098:ADX131098 ANM131098:ANT131098 AXI131098:AXP131098 BHE131098:BHL131098 BRA131098:BRH131098 CAW131098:CBD131098 CKS131098:CKZ131098 CUO131098:CUV131098 DEK131098:DER131098 DOG131098:DON131098 DYC131098:DYJ131098 EHY131098:EIF131098 ERU131098:ESB131098 FBQ131098:FBX131098 FLM131098:FLT131098 FVI131098:FVP131098 GFE131098:GFL131098 GPA131098:GPH131098 GYW131098:GZD131098 HIS131098:HIZ131098 HSO131098:HSV131098 ICK131098:ICR131098 IMG131098:IMN131098 IWC131098:IWJ131098 JFY131098:JGF131098 JPU131098:JQB131098 JZQ131098:JZX131098 KJM131098:KJT131098 KTI131098:KTP131098 LDE131098:LDL131098 LNA131098:LNH131098 LWW131098:LXD131098 MGS131098:MGZ131098 MQO131098:MQV131098 NAK131098:NAR131098 NKG131098:NKN131098 NUC131098:NUJ131098 ODY131098:OEF131098 ONU131098:OOB131098 OXQ131098:OXX131098 PHM131098:PHT131098 PRI131098:PRP131098 QBE131098:QBL131098 QLA131098:QLH131098 QUW131098:QVD131098 RES131098:REZ131098 ROO131098:ROV131098 RYK131098:RYR131098 SIG131098:SIN131098 SSC131098:SSJ131098 TBY131098:TCF131098 TLU131098:TMB131098 TVQ131098:TVX131098 UFM131098:UFT131098 UPI131098:UPP131098 UZE131098:UZL131098 VJA131098:VJH131098 VSW131098:VTD131098 WCS131098:WCZ131098 WMO131098:WMV131098 WWK131098:WWR131098 JY196634:KF196634 TU196634:UB196634 ADQ196634:ADX196634 ANM196634:ANT196634 AXI196634:AXP196634 BHE196634:BHL196634 BRA196634:BRH196634 CAW196634:CBD196634 CKS196634:CKZ196634 CUO196634:CUV196634 DEK196634:DER196634 DOG196634:DON196634 DYC196634:DYJ196634 EHY196634:EIF196634 ERU196634:ESB196634 FBQ196634:FBX196634 FLM196634:FLT196634 FVI196634:FVP196634 GFE196634:GFL196634 GPA196634:GPH196634 GYW196634:GZD196634 HIS196634:HIZ196634 HSO196634:HSV196634 ICK196634:ICR196634 IMG196634:IMN196634 IWC196634:IWJ196634 JFY196634:JGF196634 JPU196634:JQB196634 JZQ196634:JZX196634 KJM196634:KJT196634 KTI196634:KTP196634 LDE196634:LDL196634 LNA196634:LNH196634 LWW196634:LXD196634 MGS196634:MGZ196634 MQO196634:MQV196634 NAK196634:NAR196634 NKG196634:NKN196634 NUC196634:NUJ196634 ODY196634:OEF196634 ONU196634:OOB196634 OXQ196634:OXX196634 PHM196634:PHT196634 PRI196634:PRP196634 QBE196634:QBL196634 QLA196634:QLH196634 QUW196634:QVD196634 RES196634:REZ196634 ROO196634:ROV196634 RYK196634:RYR196634 SIG196634:SIN196634 SSC196634:SSJ196634 TBY196634:TCF196634 TLU196634:TMB196634 TVQ196634:TVX196634 UFM196634:UFT196634 UPI196634:UPP196634 UZE196634:UZL196634 VJA196634:VJH196634 VSW196634:VTD196634 WCS196634:WCZ196634 WMO196634:WMV196634 WWK196634:WWR196634 JY262170:KF262170 TU262170:UB262170 ADQ262170:ADX262170 ANM262170:ANT262170 AXI262170:AXP262170 BHE262170:BHL262170 BRA262170:BRH262170 CAW262170:CBD262170 CKS262170:CKZ262170 CUO262170:CUV262170 DEK262170:DER262170 DOG262170:DON262170 DYC262170:DYJ262170 EHY262170:EIF262170 ERU262170:ESB262170 FBQ262170:FBX262170 FLM262170:FLT262170 FVI262170:FVP262170 GFE262170:GFL262170 GPA262170:GPH262170 GYW262170:GZD262170 HIS262170:HIZ262170 HSO262170:HSV262170 ICK262170:ICR262170 IMG262170:IMN262170 IWC262170:IWJ262170 JFY262170:JGF262170 JPU262170:JQB262170 JZQ262170:JZX262170 KJM262170:KJT262170 KTI262170:KTP262170 LDE262170:LDL262170 LNA262170:LNH262170 LWW262170:LXD262170 MGS262170:MGZ262170 MQO262170:MQV262170 NAK262170:NAR262170 NKG262170:NKN262170 NUC262170:NUJ262170 ODY262170:OEF262170 ONU262170:OOB262170 OXQ262170:OXX262170 PHM262170:PHT262170 PRI262170:PRP262170 QBE262170:QBL262170 QLA262170:QLH262170 QUW262170:QVD262170 RES262170:REZ262170 ROO262170:ROV262170 RYK262170:RYR262170 SIG262170:SIN262170 SSC262170:SSJ262170 TBY262170:TCF262170 TLU262170:TMB262170 TVQ262170:TVX262170 UFM262170:UFT262170 UPI262170:UPP262170 UZE262170:UZL262170 VJA262170:VJH262170 VSW262170:VTD262170 WCS262170:WCZ262170 WMO262170:WMV262170 WWK262170:WWR262170 JY327706:KF327706 TU327706:UB327706 ADQ327706:ADX327706 ANM327706:ANT327706 AXI327706:AXP327706 BHE327706:BHL327706 BRA327706:BRH327706 CAW327706:CBD327706 CKS327706:CKZ327706 CUO327706:CUV327706 DEK327706:DER327706 DOG327706:DON327706 DYC327706:DYJ327706 EHY327706:EIF327706 ERU327706:ESB327706 FBQ327706:FBX327706 FLM327706:FLT327706 FVI327706:FVP327706 GFE327706:GFL327706 GPA327706:GPH327706 GYW327706:GZD327706 HIS327706:HIZ327706 HSO327706:HSV327706 ICK327706:ICR327706 IMG327706:IMN327706 IWC327706:IWJ327706 JFY327706:JGF327706 JPU327706:JQB327706 JZQ327706:JZX327706 KJM327706:KJT327706 KTI327706:KTP327706 LDE327706:LDL327706 LNA327706:LNH327706 LWW327706:LXD327706 MGS327706:MGZ327706 MQO327706:MQV327706 NAK327706:NAR327706 NKG327706:NKN327706 NUC327706:NUJ327706 ODY327706:OEF327706 ONU327706:OOB327706 OXQ327706:OXX327706 PHM327706:PHT327706 PRI327706:PRP327706 QBE327706:QBL327706 QLA327706:QLH327706 QUW327706:QVD327706 RES327706:REZ327706 ROO327706:ROV327706 RYK327706:RYR327706 SIG327706:SIN327706 SSC327706:SSJ327706 TBY327706:TCF327706 TLU327706:TMB327706 TVQ327706:TVX327706 UFM327706:UFT327706 UPI327706:UPP327706 UZE327706:UZL327706 VJA327706:VJH327706 VSW327706:VTD327706 WCS327706:WCZ327706 WMO327706:WMV327706 WWK327706:WWR327706 JY393242:KF393242 TU393242:UB393242 ADQ393242:ADX393242 ANM393242:ANT393242 AXI393242:AXP393242 BHE393242:BHL393242 BRA393242:BRH393242 CAW393242:CBD393242 CKS393242:CKZ393242 CUO393242:CUV393242 DEK393242:DER393242 DOG393242:DON393242 DYC393242:DYJ393242 EHY393242:EIF393242 ERU393242:ESB393242 FBQ393242:FBX393242 FLM393242:FLT393242 FVI393242:FVP393242 GFE393242:GFL393242 GPA393242:GPH393242 GYW393242:GZD393242 HIS393242:HIZ393242 HSO393242:HSV393242 ICK393242:ICR393242 IMG393242:IMN393242 IWC393242:IWJ393242 JFY393242:JGF393242 JPU393242:JQB393242 JZQ393242:JZX393242 KJM393242:KJT393242 KTI393242:KTP393242 LDE393242:LDL393242 LNA393242:LNH393242 LWW393242:LXD393242 MGS393242:MGZ393242 MQO393242:MQV393242 NAK393242:NAR393242 NKG393242:NKN393242 NUC393242:NUJ393242 ODY393242:OEF393242 ONU393242:OOB393242 OXQ393242:OXX393242 PHM393242:PHT393242 PRI393242:PRP393242 QBE393242:QBL393242 QLA393242:QLH393242 QUW393242:QVD393242 RES393242:REZ393242 ROO393242:ROV393242 RYK393242:RYR393242 SIG393242:SIN393242 SSC393242:SSJ393242 TBY393242:TCF393242 TLU393242:TMB393242 TVQ393242:TVX393242 UFM393242:UFT393242 UPI393242:UPP393242 UZE393242:UZL393242 VJA393242:VJH393242 VSW393242:VTD393242 WCS393242:WCZ393242 WMO393242:WMV393242 WWK393242:WWR393242 JY458778:KF458778 TU458778:UB458778 ADQ458778:ADX458778 ANM458778:ANT458778 AXI458778:AXP458778 BHE458778:BHL458778 BRA458778:BRH458778 CAW458778:CBD458778 CKS458778:CKZ458778 CUO458778:CUV458778 DEK458778:DER458778 DOG458778:DON458778 DYC458778:DYJ458778 EHY458778:EIF458778 ERU458778:ESB458778 FBQ458778:FBX458778 FLM458778:FLT458778 FVI458778:FVP458778 GFE458778:GFL458778 GPA458778:GPH458778 GYW458778:GZD458778 HIS458778:HIZ458778 HSO458778:HSV458778 ICK458778:ICR458778 IMG458778:IMN458778 IWC458778:IWJ458778 JFY458778:JGF458778 JPU458778:JQB458778 JZQ458778:JZX458778 KJM458778:KJT458778 KTI458778:KTP458778 LDE458778:LDL458778 LNA458778:LNH458778 LWW458778:LXD458778 MGS458778:MGZ458778 MQO458778:MQV458778 NAK458778:NAR458778 NKG458778:NKN458778 NUC458778:NUJ458778 ODY458778:OEF458778 ONU458778:OOB458778 OXQ458778:OXX458778 PHM458778:PHT458778 PRI458778:PRP458778 QBE458778:QBL458778 QLA458778:QLH458778 QUW458778:QVD458778 RES458778:REZ458778 ROO458778:ROV458778 RYK458778:RYR458778 SIG458778:SIN458778 SSC458778:SSJ458778 TBY458778:TCF458778 TLU458778:TMB458778 TVQ458778:TVX458778 UFM458778:UFT458778 UPI458778:UPP458778 UZE458778:UZL458778 VJA458778:VJH458778 VSW458778:VTD458778 WCS458778:WCZ458778 WMO458778:WMV458778 WWK458778:WWR458778 JY524314:KF524314 TU524314:UB524314 ADQ524314:ADX524314 ANM524314:ANT524314 AXI524314:AXP524314 BHE524314:BHL524314 BRA524314:BRH524314 CAW524314:CBD524314 CKS524314:CKZ524314 CUO524314:CUV524314 DEK524314:DER524314 DOG524314:DON524314 DYC524314:DYJ524314 EHY524314:EIF524314 ERU524314:ESB524314 FBQ524314:FBX524314 FLM524314:FLT524314 FVI524314:FVP524314 GFE524314:GFL524314 GPA524314:GPH524314 GYW524314:GZD524314 HIS524314:HIZ524314 HSO524314:HSV524314 ICK524314:ICR524314 IMG524314:IMN524314 IWC524314:IWJ524314 JFY524314:JGF524314 JPU524314:JQB524314 JZQ524314:JZX524314 KJM524314:KJT524314 KTI524314:KTP524314 LDE524314:LDL524314 LNA524314:LNH524314 LWW524314:LXD524314 MGS524314:MGZ524314 MQO524314:MQV524314 NAK524314:NAR524314 NKG524314:NKN524314 NUC524314:NUJ524314 ODY524314:OEF524314 ONU524314:OOB524314 OXQ524314:OXX524314 PHM524314:PHT524314 PRI524314:PRP524314 QBE524314:QBL524314 QLA524314:QLH524314 QUW524314:QVD524314 RES524314:REZ524314 ROO524314:ROV524314 RYK524314:RYR524314 SIG524314:SIN524314 SSC524314:SSJ524314 TBY524314:TCF524314 TLU524314:TMB524314 TVQ524314:TVX524314 UFM524314:UFT524314 UPI524314:UPP524314 UZE524314:UZL524314 VJA524314:VJH524314 VSW524314:VTD524314 WCS524314:WCZ524314 WMO524314:WMV524314 WWK524314:WWR524314 JY589850:KF589850 TU589850:UB589850 ADQ589850:ADX589850 ANM589850:ANT589850 AXI589850:AXP589850 BHE589850:BHL589850 BRA589850:BRH589850 CAW589850:CBD589850 CKS589850:CKZ589850 CUO589850:CUV589850 DEK589850:DER589850 DOG589850:DON589850 DYC589850:DYJ589850 EHY589850:EIF589850 ERU589850:ESB589850 FBQ589850:FBX589850 FLM589850:FLT589850 FVI589850:FVP589850 GFE589850:GFL589850 GPA589850:GPH589850 GYW589850:GZD589850 HIS589850:HIZ589850 HSO589850:HSV589850 ICK589850:ICR589850 IMG589850:IMN589850 IWC589850:IWJ589850 JFY589850:JGF589850 JPU589850:JQB589850 JZQ589850:JZX589850 KJM589850:KJT589850 KTI589850:KTP589850 LDE589850:LDL589850 LNA589850:LNH589850 LWW589850:LXD589850 MGS589850:MGZ589850 MQO589850:MQV589850 NAK589850:NAR589850 NKG589850:NKN589850 NUC589850:NUJ589850 ODY589850:OEF589850 ONU589850:OOB589850 OXQ589850:OXX589850 PHM589850:PHT589850 PRI589850:PRP589850 QBE589850:QBL589850 QLA589850:QLH589850 QUW589850:QVD589850 RES589850:REZ589850 ROO589850:ROV589850 RYK589850:RYR589850 SIG589850:SIN589850 SSC589850:SSJ589850 TBY589850:TCF589850 TLU589850:TMB589850 TVQ589850:TVX589850 UFM589850:UFT589850 UPI589850:UPP589850 UZE589850:UZL589850 VJA589850:VJH589850 VSW589850:VTD589850 WCS589850:WCZ589850 WMO589850:WMV589850 WWK589850:WWR589850 JY655386:KF655386 TU655386:UB655386 ADQ655386:ADX655386 ANM655386:ANT655386 AXI655386:AXP655386 BHE655386:BHL655386 BRA655386:BRH655386 CAW655386:CBD655386 CKS655386:CKZ655386 CUO655386:CUV655386 DEK655386:DER655386 DOG655386:DON655386 DYC655386:DYJ655386 EHY655386:EIF655386 ERU655386:ESB655386 FBQ655386:FBX655386 FLM655386:FLT655386 FVI655386:FVP655386 GFE655386:GFL655386 GPA655386:GPH655386 GYW655386:GZD655386 HIS655386:HIZ655386 HSO655386:HSV655386 ICK655386:ICR655386 IMG655386:IMN655386 IWC655386:IWJ655386 JFY655386:JGF655386 JPU655386:JQB655386 JZQ655386:JZX655386 KJM655386:KJT655386 KTI655386:KTP655386 LDE655386:LDL655386 LNA655386:LNH655386 LWW655386:LXD655386 MGS655386:MGZ655386 MQO655386:MQV655386 NAK655386:NAR655386 NKG655386:NKN655386 NUC655386:NUJ655386 ODY655386:OEF655386 ONU655386:OOB655386 OXQ655386:OXX655386 PHM655386:PHT655386 PRI655386:PRP655386 QBE655386:QBL655386 QLA655386:QLH655386 QUW655386:QVD655386 RES655386:REZ655386 ROO655386:ROV655386 RYK655386:RYR655386 SIG655386:SIN655386 SSC655386:SSJ655386 TBY655386:TCF655386 TLU655386:TMB655386 TVQ655386:TVX655386 UFM655386:UFT655386 UPI655386:UPP655386 UZE655386:UZL655386 VJA655386:VJH655386 VSW655386:VTD655386 WCS655386:WCZ655386 WMO655386:WMV655386 WWK655386:WWR655386 JY720922:KF720922 TU720922:UB720922 ADQ720922:ADX720922 ANM720922:ANT720922 AXI720922:AXP720922 BHE720922:BHL720922 BRA720922:BRH720922 CAW720922:CBD720922 CKS720922:CKZ720922 CUO720922:CUV720922 DEK720922:DER720922 DOG720922:DON720922 DYC720922:DYJ720922 EHY720922:EIF720922 ERU720922:ESB720922 FBQ720922:FBX720922 FLM720922:FLT720922 FVI720922:FVP720922 GFE720922:GFL720922 GPA720922:GPH720922 GYW720922:GZD720922 HIS720922:HIZ720922 HSO720922:HSV720922 ICK720922:ICR720922 IMG720922:IMN720922 IWC720922:IWJ720922 JFY720922:JGF720922 JPU720922:JQB720922 JZQ720922:JZX720922 KJM720922:KJT720922 KTI720922:KTP720922 LDE720922:LDL720922 LNA720922:LNH720922 LWW720922:LXD720922 MGS720922:MGZ720922 MQO720922:MQV720922 NAK720922:NAR720922 NKG720922:NKN720922 NUC720922:NUJ720922 ODY720922:OEF720922 ONU720922:OOB720922 OXQ720922:OXX720922 PHM720922:PHT720922 PRI720922:PRP720922 QBE720922:QBL720922 QLA720922:QLH720922 QUW720922:QVD720922 RES720922:REZ720922 ROO720922:ROV720922 RYK720922:RYR720922 SIG720922:SIN720922 SSC720922:SSJ720922 TBY720922:TCF720922 TLU720922:TMB720922 TVQ720922:TVX720922 UFM720922:UFT720922 UPI720922:UPP720922 UZE720922:UZL720922 VJA720922:VJH720922 VSW720922:VTD720922 WCS720922:WCZ720922 WMO720922:WMV720922 WWK720922:WWR720922 JY786458:KF786458 TU786458:UB786458 ADQ786458:ADX786458 ANM786458:ANT786458 AXI786458:AXP786458 BHE786458:BHL786458 BRA786458:BRH786458 CAW786458:CBD786458 CKS786458:CKZ786458 CUO786458:CUV786458 DEK786458:DER786458 DOG786458:DON786458 DYC786458:DYJ786458 EHY786458:EIF786458 ERU786458:ESB786458 FBQ786458:FBX786458 FLM786458:FLT786458 FVI786458:FVP786458 GFE786458:GFL786458 GPA786458:GPH786458 GYW786458:GZD786458 HIS786458:HIZ786458 HSO786458:HSV786458 ICK786458:ICR786458 IMG786458:IMN786458 IWC786458:IWJ786458 JFY786458:JGF786458 JPU786458:JQB786458 JZQ786458:JZX786458 KJM786458:KJT786458 KTI786458:KTP786458 LDE786458:LDL786458 LNA786458:LNH786458 LWW786458:LXD786458 MGS786458:MGZ786458 MQO786458:MQV786458 NAK786458:NAR786458 NKG786458:NKN786458 NUC786458:NUJ786458 ODY786458:OEF786458 ONU786458:OOB786458 OXQ786458:OXX786458 PHM786458:PHT786458 PRI786458:PRP786458 QBE786458:QBL786458 QLA786458:QLH786458 QUW786458:QVD786458 RES786458:REZ786458 ROO786458:ROV786458 RYK786458:RYR786458 SIG786458:SIN786458 SSC786458:SSJ786458 TBY786458:TCF786458 TLU786458:TMB786458 TVQ786458:TVX786458 UFM786458:UFT786458 UPI786458:UPP786458 UZE786458:UZL786458 VJA786458:VJH786458 VSW786458:VTD786458 WCS786458:WCZ786458 WMO786458:WMV786458 WWK786458:WWR786458 JY851994:KF851994 TU851994:UB851994 ADQ851994:ADX851994 ANM851994:ANT851994 AXI851994:AXP851994 BHE851994:BHL851994 BRA851994:BRH851994 CAW851994:CBD851994 CKS851994:CKZ851994 CUO851994:CUV851994 DEK851994:DER851994 DOG851994:DON851994 DYC851994:DYJ851994 EHY851994:EIF851994 ERU851994:ESB851994 FBQ851994:FBX851994 FLM851994:FLT851994 FVI851994:FVP851994 GFE851994:GFL851994 GPA851994:GPH851994 GYW851994:GZD851994 HIS851994:HIZ851994 HSO851994:HSV851994 ICK851994:ICR851994 IMG851994:IMN851994 IWC851994:IWJ851994 JFY851994:JGF851994 JPU851994:JQB851994 JZQ851994:JZX851994 KJM851994:KJT851994 KTI851994:KTP851994 LDE851994:LDL851994 LNA851994:LNH851994 LWW851994:LXD851994 MGS851994:MGZ851994 MQO851994:MQV851994 NAK851994:NAR851994 NKG851994:NKN851994 NUC851994:NUJ851994 ODY851994:OEF851994 ONU851994:OOB851994 OXQ851994:OXX851994 PHM851994:PHT851994 PRI851994:PRP851994 QBE851994:QBL851994 QLA851994:QLH851994 QUW851994:QVD851994 RES851994:REZ851994 ROO851994:ROV851994 RYK851994:RYR851994 SIG851994:SIN851994 SSC851994:SSJ851994 TBY851994:TCF851994 TLU851994:TMB851994 TVQ851994:TVX851994 UFM851994:UFT851994 UPI851994:UPP851994 UZE851994:UZL851994 VJA851994:VJH851994 VSW851994:VTD851994 WCS851994:WCZ851994 WMO851994:WMV851994 WWK851994:WWR851994 JY917530:KF917530 TU917530:UB917530 ADQ917530:ADX917530 ANM917530:ANT917530 AXI917530:AXP917530 BHE917530:BHL917530 BRA917530:BRH917530 CAW917530:CBD917530 CKS917530:CKZ917530 CUO917530:CUV917530 DEK917530:DER917530 DOG917530:DON917530 DYC917530:DYJ917530 EHY917530:EIF917530 ERU917530:ESB917530 FBQ917530:FBX917530 FLM917530:FLT917530 FVI917530:FVP917530 GFE917530:GFL917530 GPA917530:GPH917530 GYW917530:GZD917530 HIS917530:HIZ917530 HSO917530:HSV917530 ICK917530:ICR917530 IMG917530:IMN917530 IWC917530:IWJ917530 JFY917530:JGF917530 JPU917530:JQB917530 JZQ917530:JZX917530 KJM917530:KJT917530 KTI917530:KTP917530 LDE917530:LDL917530 LNA917530:LNH917530 LWW917530:LXD917530 MGS917530:MGZ917530 MQO917530:MQV917530 NAK917530:NAR917530 NKG917530:NKN917530 NUC917530:NUJ917530 ODY917530:OEF917530 ONU917530:OOB917530 OXQ917530:OXX917530 PHM917530:PHT917530 PRI917530:PRP917530 QBE917530:QBL917530 QLA917530:QLH917530 QUW917530:QVD917530 RES917530:REZ917530 ROO917530:ROV917530 RYK917530:RYR917530 SIG917530:SIN917530 SSC917530:SSJ917530 TBY917530:TCF917530 TLU917530:TMB917530 TVQ917530:TVX917530 UFM917530:UFT917530 UPI917530:UPP917530 UZE917530:UZL917530 VJA917530:VJH917530 VSW917530:VTD917530 WCS917530:WCZ917530 WMO917530:WMV917530 WWK917530:WWR917530 WWK983066:WWR983066 JY983066:KF983066 TU983066:UB983066 ADQ983066:ADX983066 ANM983066:ANT983066 AXI983066:AXP983066 BHE983066:BHL983066 BRA983066:BRH983066 CAW983066:CBD983066 CKS983066:CKZ983066 CUO983066:CUV983066 DEK983066:DER983066 DOG983066:DON983066 DYC983066:DYJ983066 EHY983066:EIF983066 ERU983066:ESB983066 FBQ983066:FBX983066 FLM983066:FLT983066 FVI983066:FVP983066 GFE983066:GFL983066 GPA983066:GPH983066 GYW983066:GZD983066 HIS983066:HIZ983066 HSO983066:HSV983066 ICK983066:ICR983066 IMG983066:IMN983066 IWC983066:IWJ983066 JFY983066:JGF983066 JPU983066:JQB983066 JZQ983066:JZX983066 KJM983066:KJT983066 KTI983066:KTP983066 LDE983066:LDL983066 LNA983066:LNH983066 LWW983066:LXD983066 MGS983066:MGZ983066 MQO983066:MQV983066 NAK983066:NAR983066 NKG983066:NKN983066 NUC983066:NUJ983066 ODY983066:OEF983066 ONU983066:OOB983066 OXQ983066:OXX983066 PHM983066:PHT983066 PRI983066:PRP983066 QBE983066:QBL983066 QLA983066:QLH983066 QUW983066:QVD983066 RES983066:REZ983066 ROO983066:ROV983066 RYK983066:RYR983066 SIG983066:SIN983066 SSC983066:SSJ983066 TBY983066:TCF983066 TLU983066:TMB983066 TVQ983066:TVX983066 UFM983066:UFT983066 UPI983066:UPP983066 UZE983066:UZL983066 VJA983066:VJH983066 VSW983066:VTD983066 WCS983066:WCZ983066 WMO983066:WMV983066 TVQ30:TVX30 WCS30:WCZ30 VSW30:VTD30 UZE30:UZL30 VJA30:VJH30 UFM30:UFT30 WWK30:WWR30 WMO30:WMV30 UPI30:UPP30 JY30:KF30 TU30:UB30 ADQ30:ADX30 ANM30:ANT30 AXI30:AXP30 BHE30:BHL30 BRA30:BRH30 CAW30:CBD30 CKS30:CKZ30 CUO30:CUV30 DEK30:DER30 DOG30:DON30 DYC30:DYJ30 EHY30:EIF30 ERU30:ESB30 FBQ30:FBX30 FLM30:FLT30 FVI30:FVP30 GFE30:GFL30 GPA30:GPH30 GYW30:GZD30 HIS30:HIZ30 HSO30:HSV30 ICK30:ICR30 IMG30:IMN30 IWC30:IWJ30 JFY30:JGF30 JPU30:JQB30 JZQ30:JZX30 KJM30:KJT30 KTI30:KTP30 LDE30:LDL30 LNA30:LNH30 LWW30:LXD30 MGS30:MGZ30 MQO30:MQV30 NAK30:NAR30 NKG30:NKN30 NUC30:NUJ30 ODY30:OEF30 ONU30:OOB30 OXQ30:OXX30 PHM30:PHT30 PRI30:PRP30 QBE30:QBL30 QLA30:QLH30 QUW30:QVD30 RES30:REZ30 ROO30:ROV30 RYK30:RYR30 SIG30:SIN30 SSC30:SSJ30 TBY30:TCF30 TLU30:TMB30 O983066:AJ983066 O65562:AJ65562 O131098:AJ131098 O196634:AJ196634 O262170:AJ262170 O327706:AJ327706 O393242:AJ393242 O458778:AJ458778 O524314:AJ524314 O589850:AJ589850 O655386:AJ655386 O720922:AJ720922 O786458:AJ786458 O851994:AJ851994 O917530:AJ917530">
      <formula1>kind_of_cons</formula1>
    </dataValidation>
    <dataValidation type="textLength" operator="lessThanOrEqual" allowBlank="1" showInputMessage="1" showErrorMessage="1" errorTitle="Ошибка" error="Допускается ввод не более 900 символов!" sqref="WWS983061:WWS983068 WMW983061:WMW983068 AK65557:AK65564 KG65557:KG65564 UC65557:UC65564 ADY65557:ADY65564 ANU65557:ANU65564 AXQ65557:AXQ65564 BHM65557:BHM65564 BRI65557:BRI65564 CBE65557:CBE65564 CLA65557:CLA65564 CUW65557:CUW65564 DES65557:DES65564 DOO65557:DOO65564 DYK65557:DYK65564 EIG65557:EIG65564 ESC65557:ESC65564 FBY65557:FBY65564 FLU65557:FLU65564 FVQ65557:FVQ65564 GFM65557:GFM65564 GPI65557:GPI65564 GZE65557:GZE65564 HJA65557:HJA65564 HSW65557:HSW65564 ICS65557:ICS65564 IMO65557:IMO65564 IWK65557:IWK65564 JGG65557:JGG65564 JQC65557:JQC65564 JZY65557:JZY65564 KJU65557:KJU65564 KTQ65557:KTQ65564 LDM65557:LDM65564 LNI65557:LNI65564 LXE65557:LXE65564 MHA65557:MHA65564 MQW65557:MQW65564 NAS65557:NAS65564 NKO65557:NKO65564 NUK65557:NUK65564 OEG65557:OEG65564 OOC65557:OOC65564 OXY65557:OXY65564 PHU65557:PHU65564 PRQ65557:PRQ65564 QBM65557:QBM65564 QLI65557:QLI65564 QVE65557:QVE65564 RFA65557:RFA65564 ROW65557:ROW65564 RYS65557:RYS65564 SIO65557:SIO65564 SSK65557:SSK65564 TCG65557:TCG65564 TMC65557:TMC65564 TVY65557:TVY65564 UFU65557:UFU65564 UPQ65557:UPQ65564 UZM65557:UZM65564 VJI65557:VJI65564 VTE65557:VTE65564 WDA65557:WDA65564 WMW65557:WMW65564 WWS65557:WWS65564 AK131093:AK131100 KG131093:KG131100 UC131093:UC131100 ADY131093:ADY131100 ANU131093:ANU131100 AXQ131093:AXQ131100 BHM131093:BHM131100 BRI131093:BRI131100 CBE131093:CBE131100 CLA131093:CLA131100 CUW131093:CUW131100 DES131093:DES131100 DOO131093:DOO131100 DYK131093:DYK131100 EIG131093:EIG131100 ESC131093:ESC131100 FBY131093:FBY131100 FLU131093:FLU131100 FVQ131093:FVQ131100 GFM131093:GFM131100 GPI131093:GPI131100 GZE131093:GZE131100 HJA131093:HJA131100 HSW131093:HSW131100 ICS131093:ICS131100 IMO131093:IMO131100 IWK131093:IWK131100 JGG131093:JGG131100 JQC131093:JQC131100 JZY131093:JZY131100 KJU131093:KJU131100 KTQ131093:KTQ131100 LDM131093:LDM131100 LNI131093:LNI131100 LXE131093:LXE131100 MHA131093:MHA131100 MQW131093:MQW131100 NAS131093:NAS131100 NKO131093:NKO131100 NUK131093:NUK131100 OEG131093:OEG131100 OOC131093:OOC131100 OXY131093:OXY131100 PHU131093:PHU131100 PRQ131093:PRQ131100 QBM131093:QBM131100 QLI131093:QLI131100 QVE131093:QVE131100 RFA131093:RFA131100 ROW131093:ROW131100 RYS131093:RYS131100 SIO131093:SIO131100 SSK131093:SSK131100 TCG131093:TCG131100 TMC131093:TMC131100 TVY131093:TVY131100 UFU131093:UFU131100 UPQ131093:UPQ131100 UZM131093:UZM131100 VJI131093:VJI131100 VTE131093:VTE131100 WDA131093:WDA131100 WMW131093:WMW131100 WWS131093:WWS131100 AK196629:AK196636 KG196629:KG196636 UC196629:UC196636 ADY196629:ADY196636 ANU196629:ANU196636 AXQ196629:AXQ196636 BHM196629:BHM196636 BRI196629:BRI196636 CBE196629:CBE196636 CLA196629:CLA196636 CUW196629:CUW196636 DES196629:DES196636 DOO196629:DOO196636 DYK196629:DYK196636 EIG196629:EIG196636 ESC196629:ESC196636 FBY196629:FBY196636 FLU196629:FLU196636 FVQ196629:FVQ196636 GFM196629:GFM196636 GPI196629:GPI196636 GZE196629:GZE196636 HJA196629:HJA196636 HSW196629:HSW196636 ICS196629:ICS196636 IMO196629:IMO196636 IWK196629:IWK196636 JGG196629:JGG196636 JQC196629:JQC196636 JZY196629:JZY196636 KJU196629:KJU196636 KTQ196629:KTQ196636 LDM196629:LDM196636 LNI196629:LNI196636 LXE196629:LXE196636 MHA196629:MHA196636 MQW196629:MQW196636 NAS196629:NAS196636 NKO196629:NKO196636 NUK196629:NUK196636 OEG196629:OEG196636 OOC196629:OOC196636 OXY196629:OXY196636 PHU196629:PHU196636 PRQ196629:PRQ196636 QBM196629:QBM196636 QLI196629:QLI196636 QVE196629:QVE196636 RFA196629:RFA196636 ROW196629:ROW196636 RYS196629:RYS196636 SIO196629:SIO196636 SSK196629:SSK196636 TCG196629:TCG196636 TMC196629:TMC196636 TVY196629:TVY196636 UFU196629:UFU196636 UPQ196629:UPQ196636 UZM196629:UZM196636 VJI196629:VJI196636 VTE196629:VTE196636 WDA196629:WDA196636 WMW196629:WMW196636 WWS196629:WWS196636 AK262165:AK262172 KG262165:KG262172 UC262165:UC262172 ADY262165:ADY262172 ANU262165:ANU262172 AXQ262165:AXQ262172 BHM262165:BHM262172 BRI262165:BRI262172 CBE262165:CBE262172 CLA262165:CLA262172 CUW262165:CUW262172 DES262165:DES262172 DOO262165:DOO262172 DYK262165:DYK262172 EIG262165:EIG262172 ESC262165:ESC262172 FBY262165:FBY262172 FLU262165:FLU262172 FVQ262165:FVQ262172 GFM262165:GFM262172 GPI262165:GPI262172 GZE262165:GZE262172 HJA262165:HJA262172 HSW262165:HSW262172 ICS262165:ICS262172 IMO262165:IMO262172 IWK262165:IWK262172 JGG262165:JGG262172 JQC262165:JQC262172 JZY262165:JZY262172 KJU262165:KJU262172 KTQ262165:KTQ262172 LDM262165:LDM262172 LNI262165:LNI262172 LXE262165:LXE262172 MHA262165:MHA262172 MQW262165:MQW262172 NAS262165:NAS262172 NKO262165:NKO262172 NUK262165:NUK262172 OEG262165:OEG262172 OOC262165:OOC262172 OXY262165:OXY262172 PHU262165:PHU262172 PRQ262165:PRQ262172 QBM262165:QBM262172 QLI262165:QLI262172 QVE262165:QVE262172 RFA262165:RFA262172 ROW262165:ROW262172 RYS262165:RYS262172 SIO262165:SIO262172 SSK262165:SSK262172 TCG262165:TCG262172 TMC262165:TMC262172 TVY262165:TVY262172 UFU262165:UFU262172 UPQ262165:UPQ262172 UZM262165:UZM262172 VJI262165:VJI262172 VTE262165:VTE262172 WDA262165:WDA262172 WMW262165:WMW262172 WWS262165:WWS262172 AK327701:AK327708 KG327701:KG327708 UC327701:UC327708 ADY327701:ADY327708 ANU327701:ANU327708 AXQ327701:AXQ327708 BHM327701:BHM327708 BRI327701:BRI327708 CBE327701:CBE327708 CLA327701:CLA327708 CUW327701:CUW327708 DES327701:DES327708 DOO327701:DOO327708 DYK327701:DYK327708 EIG327701:EIG327708 ESC327701:ESC327708 FBY327701:FBY327708 FLU327701:FLU327708 FVQ327701:FVQ327708 GFM327701:GFM327708 GPI327701:GPI327708 GZE327701:GZE327708 HJA327701:HJA327708 HSW327701:HSW327708 ICS327701:ICS327708 IMO327701:IMO327708 IWK327701:IWK327708 JGG327701:JGG327708 JQC327701:JQC327708 JZY327701:JZY327708 KJU327701:KJU327708 KTQ327701:KTQ327708 LDM327701:LDM327708 LNI327701:LNI327708 LXE327701:LXE327708 MHA327701:MHA327708 MQW327701:MQW327708 NAS327701:NAS327708 NKO327701:NKO327708 NUK327701:NUK327708 OEG327701:OEG327708 OOC327701:OOC327708 OXY327701:OXY327708 PHU327701:PHU327708 PRQ327701:PRQ327708 QBM327701:QBM327708 QLI327701:QLI327708 QVE327701:QVE327708 RFA327701:RFA327708 ROW327701:ROW327708 RYS327701:RYS327708 SIO327701:SIO327708 SSK327701:SSK327708 TCG327701:TCG327708 TMC327701:TMC327708 TVY327701:TVY327708 UFU327701:UFU327708 UPQ327701:UPQ327708 UZM327701:UZM327708 VJI327701:VJI327708 VTE327701:VTE327708 WDA327701:WDA327708 WMW327701:WMW327708 WWS327701:WWS327708 AK393237:AK393244 KG393237:KG393244 UC393237:UC393244 ADY393237:ADY393244 ANU393237:ANU393244 AXQ393237:AXQ393244 BHM393237:BHM393244 BRI393237:BRI393244 CBE393237:CBE393244 CLA393237:CLA393244 CUW393237:CUW393244 DES393237:DES393244 DOO393237:DOO393244 DYK393237:DYK393244 EIG393237:EIG393244 ESC393237:ESC393244 FBY393237:FBY393244 FLU393237:FLU393244 FVQ393237:FVQ393244 GFM393237:GFM393244 GPI393237:GPI393244 GZE393237:GZE393244 HJA393237:HJA393244 HSW393237:HSW393244 ICS393237:ICS393244 IMO393237:IMO393244 IWK393237:IWK393244 JGG393237:JGG393244 JQC393237:JQC393244 JZY393237:JZY393244 KJU393237:KJU393244 KTQ393237:KTQ393244 LDM393237:LDM393244 LNI393237:LNI393244 LXE393237:LXE393244 MHA393237:MHA393244 MQW393237:MQW393244 NAS393237:NAS393244 NKO393237:NKO393244 NUK393237:NUK393244 OEG393237:OEG393244 OOC393237:OOC393244 OXY393237:OXY393244 PHU393237:PHU393244 PRQ393237:PRQ393244 QBM393237:QBM393244 QLI393237:QLI393244 QVE393237:QVE393244 RFA393237:RFA393244 ROW393237:ROW393244 RYS393237:RYS393244 SIO393237:SIO393244 SSK393237:SSK393244 TCG393237:TCG393244 TMC393237:TMC393244 TVY393237:TVY393244 UFU393237:UFU393244 UPQ393237:UPQ393244 UZM393237:UZM393244 VJI393237:VJI393244 VTE393237:VTE393244 WDA393237:WDA393244 WMW393237:WMW393244 WWS393237:WWS393244 AK458773:AK458780 KG458773:KG458780 UC458773:UC458780 ADY458773:ADY458780 ANU458773:ANU458780 AXQ458773:AXQ458780 BHM458773:BHM458780 BRI458773:BRI458780 CBE458773:CBE458780 CLA458773:CLA458780 CUW458773:CUW458780 DES458773:DES458780 DOO458773:DOO458780 DYK458773:DYK458780 EIG458773:EIG458780 ESC458773:ESC458780 FBY458773:FBY458780 FLU458773:FLU458780 FVQ458773:FVQ458780 GFM458773:GFM458780 GPI458773:GPI458780 GZE458773:GZE458780 HJA458773:HJA458780 HSW458773:HSW458780 ICS458773:ICS458780 IMO458773:IMO458780 IWK458773:IWK458780 JGG458773:JGG458780 JQC458773:JQC458780 JZY458773:JZY458780 KJU458773:KJU458780 KTQ458773:KTQ458780 LDM458773:LDM458780 LNI458773:LNI458780 LXE458773:LXE458780 MHA458773:MHA458780 MQW458773:MQW458780 NAS458773:NAS458780 NKO458773:NKO458780 NUK458773:NUK458780 OEG458773:OEG458780 OOC458773:OOC458780 OXY458773:OXY458780 PHU458773:PHU458780 PRQ458773:PRQ458780 QBM458773:QBM458780 QLI458773:QLI458780 QVE458773:QVE458780 RFA458773:RFA458780 ROW458773:ROW458780 RYS458773:RYS458780 SIO458773:SIO458780 SSK458773:SSK458780 TCG458773:TCG458780 TMC458773:TMC458780 TVY458773:TVY458780 UFU458773:UFU458780 UPQ458773:UPQ458780 UZM458773:UZM458780 VJI458773:VJI458780 VTE458773:VTE458780 WDA458773:WDA458780 WMW458773:WMW458780 WWS458773:WWS458780 AK524309:AK524316 KG524309:KG524316 UC524309:UC524316 ADY524309:ADY524316 ANU524309:ANU524316 AXQ524309:AXQ524316 BHM524309:BHM524316 BRI524309:BRI524316 CBE524309:CBE524316 CLA524309:CLA524316 CUW524309:CUW524316 DES524309:DES524316 DOO524309:DOO524316 DYK524309:DYK524316 EIG524309:EIG524316 ESC524309:ESC524316 FBY524309:FBY524316 FLU524309:FLU524316 FVQ524309:FVQ524316 GFM524309:GFM524316 GPI524309:GPI524316 GZE524309:GZE524316 HJA524309:HJA524316 HSW524309:HSW524316 ICS524309:ICS524316 IMO524309:IMO524316 IWK524309:IWK524316 JGG524309:JGG524316 JQC524309:JQC524316 JZY524309:JZY524316 KJU524309:KJU524316 KTQ524309:KTQ524316 LDM524309:LDM524316 LNI524309:LNI524316 LXE524309:LXE524316 MHA524309:MHA524316 MQW524309:MQW524316 NAS524309:NAS524316 NKO524309:NKO524316 NUK524309:NUK524316 OEG524309:OEG524316 OOC524309:OOC524316 OXY524309:OXY524316 PHU524309:PHU524316 PRQ524309:PRQ524316 QBM524309:QBM524316 QLI524309:QLI524316 QVE524309:QVE524316 RFA524309:RFA524316 ROW524309:ROW524316 RYS524309:RYS524316 SIO524309:SIO524316 SSK524309:SSK524316 TCG524309:TCG524316 TMC524309:TMC524316 TVY524309:TVY524316 UFU524309:UFU524316 UPQ524309:UPQ524316 UZM524309:UZM524316 VJI524309:VJI524316 VTE524309:VTE524316 WDA524309:WDA524316 WMW524309:WMW524316 WWS524309:WWS524316 AK589845:AK589852 KG589845:KG589852 UC589845:UC589852 ADY589845:ADY589852 ANU589845:ANU589852 AXQ589845:AXQ589852 BHM589845:BHM589852 BRI589845:BRI589852 CBE589845:CBE589852 CLA589845:CLA589852 CUW589845:CUW589852 DES589845:DES589852 DOO589845:DOO589852 DYK589845:DYK589852 EIG589845:EIG589852 ESC589845:ESC589852 FBY589845:FBY589852 FLU589845:FLU589852 FVQ589845:FVQ589852 GFM589845:GFM589852 GPI589845:GPI589852 GZE589845:GZE589852 HJA589845:HJA589852 HSW589845:HSW589852 ICS589845:ICS589852 IMO589845:IMO589852 IWK589845:IWK589852 JGG589845:JGG589852 JQC589845:JQC589852 JZY589845:JZY589852 KJU589845:KJU589852 KTQ589845:KTQ589852 LDM589845:LDM589852 LNI589845:LNI589852 LXE589845:LXE589852 MHA589845:MHA589852 MQW589845:MQW589852 NAS589845:NAS589852 NKO589845:NKO589852 NUK589845:NUK589852 OEG589845:OEG589852 OOC589845:OOC589852 OXY589845:OXY589852 PHU589845:PHU589852 PRQ589845:PRQ589852 QBM589845:QBM589852 QLI589845:QLI589852 QVE589845:QVE589852 RFA589845:RFA589852 ROW589845:ROW589852 RYS589845:RYS589852 SIO589845:SIO589852 SSK589845:SSK589852 TCG589845:TCG589852 TMC589845:TMC589852 TVY589845:TVY589852 UFU589845:UFU589852 UPQ589845:UPQ589852 UZM589845:UZM589852 VJI589845:VJI589852 VTE589845:VTE589852 WDA589845:WDA589852 WMW589845:WMW589852 WWS589845:WWS589852 AK655381:AK655388 KG655381:KG655388 UC655381:UC655388 ADY655381:ADY655388 ANU655381:ANU655388 AXQ655381:AXQ655388 BHM655381:BHM655388 BRI655381:BRI655388 CBE655381:CBE655388 CLA655381:CLA655388 CUW655381:CUW655388 DES655381:DES655388 DOO655381:DOO655388 DYK655381:DYK655388 EIG655381:EIG655388 ESC655381:ESC655388 FBY655381:FBY655388 FLU655381:FLU655388 FVQ655381:FVQ655388 GFM655381:GFM655388 GPI655381:GPI655388 GZE655381:GZE655388 HJA655381:HJA655388 HSW655381:HSW655388 ICS655381:ICS655388 IMO655381:IMO655388 IWK655381:IWK655388 JGG655381:JGG655388 JQC655381:JQC655388 JZY655381:JZY655388 KJU655381:KJU655388 KTQ655381:KTQ655388 LDM655381:LDM655388 LNI655381:LNI655388 LXE655381:LXE655388 MHA655381:MHA655388 MQW655381:MQW655388 NAS655381:NAS655388 NKO655381:NKO655388 NUK655381:NUK655388 OEG655381:OEG655388 OOC655381:OOC655388 OXY655381:OXY655388 PHU655381:PHU655388 PRQ655381:PRQ655388 QBM655381:QBM655388 QLI655381:QLI655388 QVE655381:QVE655388 RFA655381:RFA655388 ROW655381:ROW655388 RYS655381:RYS655388 SIO655381:SIO655388 SSK655381:SSK655388 TCG655381:TCG655388 TMC655381:TMC655388 TVY655381:TVY655388 UFU655381:UFU655388 UPQ655381:UPQ655388 UZM655381:UZM655388 VJI655381:VJI655388 VTE655381:VTE655388 WDA655381:WDA655388 WMW655381:WMW655388 WWS655381:WWS655388 AK720917:AK720924 KG720917:KG720924 UC720917:UC720924 ADY720917:ADY720924 ANU720917:ANU720924 AXQ720917:AXQ720924 BHM720917:BHM720924 BRI720917:BRI720924 CBE720917:CBE720924 CLA720917:CLA720924 CUW720917:CUW720924 DES720917:DES720924 DOO720917:DOO720924 DYK720917:DYK720924 EIG720917:EIG720924 ESC720917:ESC720924 FBY720917:FBY720924 FLU720917:FLU720924 FVQ720917:FVQ720924 GFM720917:GFM720924 GPI720917:GPI720924 GZE720917:GZE720924 HJA720917:HJA720924 HSW720917:HSW720924 ICS720917:ICS720924 IMO720917:IMO720924 IWK720917:IWK720924 JGG720917:JGG720924 JQC720917:JQC720924 JZY720917:JZY720924 KJU720917:KJU720924 KTQ720917:KTQ720924 LDM720917:LDM720924 LNI720917:LNI720924 LXE720917:LXE720924 MHA720917:MHA720924 MQW720917:MQW720924 NAS720917:NAS720924 NKO720917:NKO720924 NUK720917:NUK720924 OEG720917:OEG720924 OOC720917:OOC720924 OXY720917:OXY720924 PHU720917:PHU720924 PRQ720917:PRQ720924 QBM720917:QBM720924 QLI720917:QLI720924 QVE720917:QVE720924 RFA720917:RFA720924 ROW720917:ROW720924 RYS720917:RYS720924 SIO720917:SIO720924 SSK720917:SSK720924 TCG720917:TCG720924 TMC720917:TMC720924 TVY720917:TVY720924 UFU720917:UFU720924 UPQ720917:UPQ720924 UZM720917:UZM720924 VJI720917:VJI720924 VTE720917:VTE720924 WDA720917:WDA720924 WMW720917:WMW720924 WWS720917:WWS720924 AK786453:AK786460 KG786453:KG786460 UC786453:UC786460 ADY786453:ADY786460 ANU786453:ANU786460 AXQ786453:AXQ786460 BHM786453:BHM786460 BRI786453:BRI786460 CBE786453:CBE786460 CLA786453:CLA786460 CUW786453:CUW786460 DES786453:DES786460 DOO786453:DOO786460 DYK786453:DYK786460 EIG786453:EIG786460 ESC786453:ESC786460 FBY786453:FBY786460 FLU786453:FLU786460 FVQ786453:FVQ786460 GFM786453:GFM786460 GPI786453:GPI786460 GZE786453:GZE786460 HJA786453:HJA786460 HSW786453:HSW786460 ICS786453:ICS786460 IMO786453:IMO786460 IWK786453:IWK786460 JGG786453:JGG786460 JQC786453:JQC786460 JZY786453:JZY786460 KJU786453:KJU786460 KTQ786453:KTQ786460 LDM786453:LDM786460 LNI786453:LNI786460 LXE786453:LXE786460 MHA786453:MHA786460 MQW786453:MQW786460 NAS786453:NAS786460 NKO786453:NKO786460 NUK786453:NUK786460 OEG786453:OEG786460 OOC786453:OOC786460 OXY786453:OXY786460 PHU786453:PHU786460 PRQ786453:PRQ786460 QBM786453:QBM786460 QLI786453:QLI786460 QVE786453:QVE786460 RFA786453:RFA786460 ROW786453:ROW786460 RYS786453:RYS786460 SIO786453:SIO786460 SSK786453:SSK786460 TCG786453:TCG786460 TMC786453:TMC786460 TVY786453:TVY786460 UFU786453:UFU786460 UPQ786453:UPQ786460 UZM786453:UZM786460 VJI786453:VJI786460 VTE786453:VTE786460 WDA786453:WDA786460 WMW786453:WMW786460 WWS786453:WWS786460 AK851989:AK851996 KG851989:KG851996 UC851989:UC851996 ADY851989:ADY851996 ANU851989:ANU851996 AXQ851989:AXQ851996 BHM851989:BHM851996 BRI851989:BRI851996 CBE851989:CBE851996 CLA851989:CLA851996 CUW851989:CUW851996 DES851989:DES851996 DOO851989:DOO851996 DYK851989:DYK851996 EIG851989:EIG851996 ESC851989:ESC851996 FBY851989:FBY851996 FLU851989:FLU851996 FVQ851989:FVQ851996 GFM851989:GFM851996 GPI851989:GPI851996 GZE851989:GZE851996 HJA851989:HJA851996 HSW851989:HSW851996 ICS851989:ICS851996 IMO851989:IMO851996 IWK851989:IWK851996 JGG851989:JGG851996 JQC851989:JQC851996 JZY851989:JZY851996 KJU851989:KJU851996 KTQ851989:KTQ851996 LDM851989:LDM851996 LNI851989:LNI851996 LXE851989:LXE851996 MHA851989:MHA851996 MQW851989:MQW851996 NAS851989:NAS851996 NKO851989:NKO851996 NUK851989:NUK851996 OEG851989:OEG851996 OOC851989:OOC851996 OXY851989:OXY851996 PHU851989:PHU851996 PRQ851989:PRQ851996 QBM851989:QBM851996 QLI851989:QLI851996 QVE851989:QVE851996 RFA851989:RFA851996 ROW851989:ROW851996 RYS851989:RYS851996 SIO851989:SIO851996 SSK851989:SSK851996 TCG851989:TCG851996 TMC851989:TMC851996 TVY851989:TVY851996 UFU851989:UFU851996 UPQ851989:UPQ851996 UZM851989:UZM851996 VJI851989:VJI851996 VTE851989:VTE851996 WDA851989:WDA851996 WMW851989:WMW851996 WWS851989:WWS851996 AK917525:AK917532 KG917525:KG917532 UC917525:UC917532 ADY917525:ADY917532 ANU917525:ANU917532 AXQ917525:AXQ917532 BHM917525:BHM917532 BRI917525:BRI917532 CBE917525:CBE917532 CLA917525:CLA917532 CUW917525:CUW917532 DES917525:DES917532 DOO917525:DOO917532 DYK917525:DYK917532 EIG917525:EIG917532 ESC917525:ESC917532 FBY917525:FBY917532 FLU917525:FLU917532 FVQ917525:FVQ917532 GFM917525:GFM917532 GPI917525:GPI917532 GZE917525:GZE917532 HJA917525:HJA917532 HSW917525:HSW917532 ICS917525:ICS917532 IMO917525:IMO917532 IWK917525:IWK917532 JGG917525:JGG917532 JQC917525:JQC917532 JZY917525:JZY917532 KJU917525:KJU917532 KTQ917525:KTQ917532 LDM917525:LDM917532 LNI917525:LNI917532 LXE917525:LXE917532 MHA917525:MHA917532 MQW917525:MQW917532 NAS917525:NAS917532 NKO917525:NKO917532 NUK917525:NUK917532 OEG917525:OEG917532 OOC917525:OOC917532 OXY917525:OXY917532 PHU917525:PHU917532 PRQ917525:PRQ917532 QBM917525:QBM917532 QLI917525:QLI917532 QVE917525:QVE917532 RFA917525:RFA917532 ROW917525:ROW917532 RYS917525:RYS917532 SIO917525:SIO917532 SSK917525:SSK917532 TCG917525:TCG917532 TMC917525:TMC917532 TVY917525:TVY917532 UFU917525:UFU917532 UPQ917525:UPQ917532 UZM917525:UZM917532 VJI917525:VJI917532 VTE917525:VTE917532 WDA917525:WDA917532 WMW917525:WMW917532 WWS917525:WWS917532 AK983061:AK983068 KG983061:KG983068 UC983061:UC983068 ADY983061:ADY983068 ANU983061:ANU983068 AXQ983061:AXQ983068 BHM983061:BHM983068 BRI983061:BRI983068 CBE983061:CBE983068 CLA983061:CLA983068 CUW983061:CUW983068 DES983061:DES983068 DOO983061:DOO983068 DYK983061:DYK983068 EIG983061:EIG983068 ESC983061:ESC983068 FBY983061:FBY983068 FLU983061:FLU983068 FVQ983061:FVQ983068 GFM983061:GFM983068 GPI983061:GPI983068 GZE983061:GZE983068 HJA983061:HJA983068 HSW983061:HSW983068 ICS983061:ICS983068 IMO983061:IMO983068 IWK983061:IWK983068 JGG983061:JGG983068 JQC983061:JQC983068 JZY983061:JZY983068 KJU983061:KJU983068 KTQ983061:KTQ983068 LDM983061:LDM983068 LNI983061:LNI983068 LXE983061:LXE983068 MHA983061:MHA983068 MQW983061:MQW983068 NAS983061:NAS983068 NKO983061:NKO983068 NUK983061:NUK983068 OEG983061:OEG983068 OOC983061:OOC983068 OXY983061:OXY983068 PHU983061:PHU983068 PRQ983061:PRQ983068 QBM983061:QBM983068 QLI983061:QLI983068 QVE983061:QVE983068 RFA983061:RFA983068 ROW983061:ROW983068 RYS983061:RYS983068 SIO983061:SIO983068 SSK983061:SSK983068 TCG983061:TCG983068 TMC983061:TMC983068 TVY983061:TVY983068 UFU983061:UFU983068 UPQ983061:UPQ983068 UZM983061:UZM983068 VJI983061:VJI983068 VTE983061:VTE983068 WDA983061:WDA983068 WWS18:WWS26 WMW18:WMW26 WDA18:WDA26 VTE18:VTE26 VJI18:VJI26 UZM18:UZM26 UPQ18:UPQ26 UFU18:UFU26 TVY18:TVY26 TMC18:TMC26 TCG18:TCG26 SSK18:SSK26 SIO18:SIO26 RYS18:RYS26 ROW18:ROW26 RFA18:RFA26 QVE18:QVE26 QLI18:QLI26 QBM18:QBM26 PRQ18:PRQ26 PHU18:PHU26 OXY18:OXY26 OOC18:OOC26 OEG18:OEG26 NUK18:NUK26 NKO18:NKO26 NAS18:NAS26 MQW18:MQW26 MHA18:MHA26 LXE18:LXE26 LNI18:LNI26 LDM18:LDM26 KTQ18:KTQ26 KJU18:KJU26 JZY18:JZY26 JQC18:JQC26 JGG18:JGG26 IWK18:IWK26 IMO18:IMO26 ICS18:ICS26 HSW18:HSW26 HJA18:HJA26 GZE18:GZE26 GPI18:GPI26 GFM18:GFM26 FVQ18:FVQ26 FLU18:FLU26 FBY18:FBY26 ESC18:ESC26 EIG18:EIG26 DYK18:DYK26 DOO18:DOO26 DES18:DES26 CUW18:CUW26 CLA18:CLA26 CBE18:CBE26 BRI18:BRI26 BHM18:BHM26 AXQ18:AXQ26 ANU18:ANU26 ADY18:ADY26 UC18:UC26 KG18:KG26 WWS29:WWS32 WMW29:WMW32 KG29:KG32 UC29:UC32 ADY29:ADY32 ANU29:ANU32 AXQ29:AXQ32 BHM29:BHM32 BRI29:BRI32 CBE29:CBE32 CLA29:CLA32 CUW29:CUW32 DES29:DES32 DOO29:DOO32 DYK29:DYK32 EIG29:EIG32 ESC29:ESC32 FBY29:FBY32 FLU29:FLU32 FVQ29:FVQ32 GFM29:GFM32 GPI29:GPI32 GZE29:GZE32 HJA29:HJA32 HSW29:HSW32 ICS29:ICS32 IMO29:IMO32 IWK29:IWK32 JGG29:JGG32 JQC29:JQC32 JZY29:JZY32 KJU29:KJU32 KTQ29:KTQ32 LDM29:LDM32 LNI29:LNI32 LXE29:LXE32 MHA29:MHA32 MQW29:MQW32 NAS29:NAS32 NKO29:NKO32 NUK29:NUK32 OEG29:OEG32 OOC29:OOC32 OXY29:OXY32 PHU29:PHU32 PRQ29:PRQ32 QBM29:QBM32 QLI29:QLI32 QVE29:QVE32 RFA29:RFA32 ROW29:ROW32 RYS29:RYS32 SIO29:SIO32 SSK29:SSK32 TCG29:TCG32 TMC29:TMC32 TVY29:TVY32 UFU29:UFU32 UPQ29:UPQ32 UZM29:UZM32 VJI29:VJI32 VTE29:VTE32 WDA29:WDA32">
      <formula1>900</formula1>
    </dataValidation>
    <dataValidation type="list" allowBlank="1" showInputMessage="1" showErrorMessage="1" errorTitle="Ошибка" error="Выберите значение из списка" sqref="O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O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O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O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O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O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O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O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O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O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O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O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O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O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O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O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WWK983065 O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V22 V65561 V131097 V196633 V262169 V327705 V393241 V458777 V524313 V589849 V655385 V720921 V786457 V851993 V917529 V983065 V29 AC22 AC65561 AC131097 AC196633 AC262169 AC327705 AC393241 AC458777 AC524313 AC589849 AC655385 AC720921 AC786457 AC851993 AC917529 AC983065 AC29">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6 T24 AA26 AA24 AH26 AH24">
      <formula1>900</formula1>
    </dataValidation>
    <dataValidation type="list" allowBlank="1" showInputMessage="1" showErrorMessage="1" errorTitle="Ошибка" error="Выберите значение из списка" prompt="Выберите значение из списка" sqref="O23 V23 O30:AJ30 AC23">
      <formula1>kind_of_cons</formula1>
    </dataValidation>
    <dataValidation type="decimal" allowBlank="1" showErrorMessage="1" errorTitle="Ошибка" error="Допускается ввод только действительных чисел!" sqref="O24:O25 O31 V24:V25 V31 AC24:AC25 AC31">
      <formula1>-9.99999999999999E+23</formula1>
      <formula2>9.99999999999999E+23</formula2>
    </dataValidation>
  </dataValidations>
  <printOptions horizontalCentered="1" verticalCentered="1"/>
  <pageMargins left="0" right="0" top="0" bottom="0" header="0" footer="0.78740157480314965"/>
  <pageSetup paperSize="9" scale="32"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48</v>
      </c>
    </row>
    <row r="2" spans="1:20" ht="22.5">
      <c r="F2" s="1279" t="s">
        <v>469</v>
      </c>
      <c r="G2" s="1280"/>
      <c r="H2" s="1281"/>
      <c r="I2" s="607"/>
    </row>
    <row r="3" spans="1:20" ht="3" customHeight="1"/>
    <row r="4" spans="1:20" s="537" customFormat="1" ht="11.25">
      <c r="A4" s="557"/>
      <c r="B4" s="557"/>
      <c r="C4" s="557"/>
      <c r="D4" s="557"/>
      <c r="F4" s="1237" t="s">
        <v>444</v>
      </c>
      <c r="G4" s="1237"/>
      <c r="H4" s="1237"/>
      <c r="I4" s="1282"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282"/>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470</v>
      </c>
      <c r="H7" s="571" t="str">
        <f>IF(dateCh="","",dateCh)</f>
        <v>10.08.2020</v>
      </c>
      <c r="I7" s="548" t="s">
        <v>471</v>
      </c>
      <c r="J7" s="582"/>
      <c r="K7" s="557"/>
      <c r="L7" s="557"/>
      <c r="M7" s="557"/>
      <c r="N7" s="557"/>
      <c r="O7" s="557"/>
      <c r="P7" s="557"/>
      <c r="Q7" s="557"/>
      <c r="R7" s="557"/>
      <c r="S7" s="557"/>
      <c r="T7" s="557"/>
    </row>
    <row r="8" spans="1:20" s="537" customFormat="1" ht="45">
      <c r="A8" s="1283">
        <v>1</v>
      </c>
      <c r="B8" s="557"/>
      <c r="C8" s="557"/>
      <c r="D8" s="557"/>
      <c r="F8" s="583" t="str">
        <f>"2." &amp;mergeValue(A8)</f>
        <v>2.1</v>
      </c>
      <c r="G8" s="599" t="s">
        <v>472</v>
      </c>
      <c r="H8" s="571"/>
      <c r="I8" s="548" t="s">
        <v>567</v>
      </c>
      <c r="J8" s="582"/>
      <c r="K8" s="557"/>
      <c r="L8" s="557"/>
      <c r="M8" s="557"/>
      <c r="N8" s="557"/>
      <c r="O8" s="557"/>
      <c r="P8" s="557"/>
      <c r="Q8" s="557"/>
      <c r="R8" s="557"/>
      <c r="S8" s="557"/>
      <c r="T8" s="557"/>
    </row>
    <row r="9" spans="1:20" s="537" customFormat="1" ht="22.5">
      <c r="A9" s="1283"/>
      <c r="B9" s="557"/>
      <c r="C9" s="557"/>
      <c r="D9" s="557"/>
      <c r="F9" s="583" t="str">
        <f>"3." &amp;mergeValue(A9)</f>
        <v>3.1</v>
      </c>
      <c r="G9" s="599" t="s">
        <v>473</v>
      </c>
      <c r="H9" s="571"/>
      <c r="I9" s="548" t="s">
        <v>565</v>
      </c>
      <c r="J9" s="582"/>
      <c r="K9" s="557"/>
      <c r="L9" s="557"/>
      <c r="M9" s="557"/>
      <c r="N9" s="557"/>
      <c r="O9" s="557"/>
      <c r="P9" s="557"/>
      <c r="Q9" s="557"/>
      <c r="R9" s="557"/>
      <c r="S9" s="557"/>
      <c r="T9" s="557"/>
    </row>
    <row r="10" spans="1:20" s="537" customFormat="1" ht="22.5">
      <c r="A10" s="1283"/>
      <c r="B10" s="557"/>
      <c r="C10" s="557"/>
      <c r="D10" s="557"/>
      <c r="F10" s="583" t="str">
        <f>"4."&amp;mergeValue(A10)</f>
        <v>4.1</v>
      </c>
      <c r="G10" s="599" t="s">
        <v>474</v>
      </c>
      <c r="H10" s="572" t="s">
        <v>448</v>
      </c>
      <c r="I10" s="548"/>
      <c r="J10" s="582"/>
      <c r="K10" s="557"/>
      <c r="L10" s="557"/>
      <c r="M10" s="557"/>
      <c r="N10" s="557"/>
      <c r="O10" s="557"/>
      <c r="P10" s="557"/>
      <c r="Q10" s="557"/>
      <c r="R10" s="557"/>
      <c r="S10" s="557"/>
      <c r="T10" s="557"/>
    </row>
    <row r="11" spans="1:20" s="537" customFormat="1" ht="18.75">
      <c r="A11" s="1283"/>
      <c r="B11" s="1283">
        <v>1</v>
      </c>
      <c r="C11" s="590"/>
      <c r="D11" s="590"/>
      <c r="F11" s="583" t="str">
        <f>"4."&amp;mergeValue(A11) &amp;"."&amp;mergeValue(B11)</f>
        <v>4.1.1</v>
      </c>
      <c r="G11" s="578" t="s">
        <v>569</v>
      </c>
      <c r="H11" s="571" t="str">
        <f>IF(region_name="","",region_name)</f>
        <v>г.Санкт-Петербург</v>
      </c>
      <c r="I11" s="548" t="s">
        <v>477</v>
      </c>
      <c r="J11" s="582"/>
      <c r="K11" s="557"/>
      <c r="L11" s="557"/>
      <c r="M11" s="557"/>
      <c r="N11" s="557"/>
      <c r="O11" s="557"/>
      <c r="P11" s="557"/>
      <c r="Q11" s="557"/>
      <c r="R11" s="557"/>
      <c r="S11" s="557"/>
      <c r="T11" s="557"/>
    </row>
    <row r="12" spans="1:20" s="537" customFormat="1" ht="22.5">
      <c r="A12" s="1283"/>
      <c r="B12" s="1283"/>
      <c r="C12" s="1283">
        <v>1</v>
      </c>
      <c r="D12" s="590"/>
      <c r="F12" s="583" t="str">
        <f>"4."&amp;mergeValue(A12) &amp;"."&amp;mergeValue(B12)&amp;"."&amp;mergeValue(C12)</f>
        <v>4.1.1.1</v>
      </c>
      <c r="G12" s="589" t="s">
        <v>475</v>
      </c>
      <c r="H12" s="571"/>
      <c r="I12" s="548" t="s">
        <v>478</v>
      </c>
      <c r="J12" s="582"/>
      <c r="K12" s="557"/>
      <c r="L12" s="557"/>
      <c r="M12" s="557"/>
      <c r="N12" s="557"/>
      <c r="O12" s="557"/>
      <c r="P12" s="557"/>
      <c r="Q12" s="557"/>
      <c r="R12" s="557"/>
      <c r="S12" s="557"/>
      <c r="T12" s="557"/>
    </row>
    <row r="13" spans="1:20" s="537" customFormat="1" ht="39" customHeight="1">
      <c r="A13" s="1283"/>
      <c r="B13" s="1283"/>
      <c r="C13" s="1283"/>
      <c r="D13" s="590">
        <v>1</v>
      </c>
      <c r="F13" s="583" t="str">
        <f>"4."&amp;mergeValue(A13) &amp;"."&amp;mergeValue(B13)&amp;"."&amp;mergeValue(C13)&amp;"."&amp;mergeValue(D13)</f>
        <v>4.1.1.1.1</v>
      </c>
      <c r="G13" s="600" t="s">
        <v>476</v>
      </c>
      <c r="H13" s="571"/>
      <c r="I13" s="1284" t="s">
        <v>568</v>
      </c>
      <c r="J13" s="582"/>
      <c r="K13" s="557"/>
      <c r="L13" s="557"/>
      <c r="M13" s="557"/>
      <c r="N13" s="557"/>
      <c r="O13" s="557"/>
      <c r="P13" s="557"/>
      <c r="Q13" s="557"/>
      <c r="R13" s="557"/>
      <c r="S13" s="557"/>
      <c r="T13" s="557"/>
    </row>
    <row r="14" spans="1:20" s="537" customFormat="1" ht="18.75">
      <c r="A14" s="1283"/>
      <c r="B14" s="1283"/>
      <c r="C14" s="1283"/>
      <c r="D14" s="590"/>
      <c r="F14" s="586"/>
      <c r="G14" s="518" t="s">
        <v>4</v>
      </c>
      <c r="H14" s="591"/>
      <c r="I14" s="1284"/>
      <c r="J14" s="582"/>
      <c r="K14" s="557"/>
      <c r="L14" s="557"/>
      <c r="M14" s="557"/>
      <c r="N14" s="557"/>
      <c r="O14" s="557"/>
      <c r="P14" s="557"/>
      <c r="Q14" s="557"/>
      <c r="R14" s="557"/>
      <c r="S14" s="557"/>
      <c r="T14" s="557"/>
    </row>
    <row r="15" spans="1:20" s="537" customFormat="1" ht="18.75">
      <c r="A15" s="1283"/>
      <c r="B15" s="1283"/>
      <c r="C15" s="590"/>
      <c r="D15" s="590"/>
      <c r="F15" s="601"/>
      <c r="G15" s="544" t="s">
        <v>400</v>
      </c>
      <c r="H15" s="602"/>
      <c r="I15" s="603"/>
      <c r="J15" s="582"/>
      <c r="K15" s="557"/>
      <c r="L15" s="557"/>
      <c r="M15" s="557"/>
      <c r="N15" s="557"/>
      <c r="O15" s="557"/>
      <c r="P15" s="557"/>
      <c r="Q15" s="557"/>
      <c r="R15" s="557"/>
      <c r="S15" s="557"/>
      <c r="T15" s="557"/>
    </row>
    <row r="16" spans="1:20" s="537" customFormat="1" ht="18.75">
      <c r="A16" s="1283"/>
      <c r="B16" s="557"/>
      <c r="C16" s="557"/>
      <c r="D16" s="557"/>
      <c r="F16" s="586"/>
      <c r="G16" s="526" t="s">
        <v>482</v>
      </c>
      <c r="H16" s="587"/>
      <c r="I16" s="588"/>
      <c r="J16" s="582"/>
      <c r="K16" s="557"/>
      <c r="L16" s="557"/>
      <c r="M16" s="557"/>
      <c r="N16" s="557"/>
      <c r="O16" s="557"/>
      <c r="P16" s="557"/>
      <c r="Q16" s="557"/>
      <c r="R16" s="557"/>
      <c r="S16" s="557"/>
      <c r="T16" s="557"/>
    </row>
    <row r="17" spans="1:20" s="537" customFormat="1" ht="18.75">
      <c r="A17" s="557"/>
      <c r="B17" s="557"/>
      <c r="C17" s="557"/>
      <c r="D17" s="557"/>
      <c r="F17" s="586"/>
      <c r="G17" s="533" t="s">
        <v>481</v>
      </c>
      <c r="H17" s="587"/>
      <c r="I17" s="588"/>
      <c r="J17" s="582"/>
      <c r="K17" s="557"/>
      <c r="L17" s="557"/>
      <c r="M17" s="557"/>
      <c r="N17" s="557"/>
      <c r="O17" s="557"/>
      <c r="P17" s="557"/>
      <c r="Q17" s="557"/>
      <c r="R17" s="557"/>
      <c r="S17" s="557"/>
      <c r="T17" s="557"/>
    </row>
    <row r="18" spans="1:20" s="580" customFormat="1" ht="3" customHeight="1">
      <c r="A18" s="581"/>
      <c r="B18" s="581"/>
      <c r="C18" s="581"/>
      <c r="D18" s="581"/>
      <c r="F18" s="592"/>
      <c r="G18" s="593"/>
      <c r="H18" s="594"/>
      <c r="I18" s="595"/>
      <c r="J18" s="581"/>
      <c r="K18" s="581"/>
      <c r="L18" s="581"/>
      <c r="M18" s="581"/>
      <c r="N18" s="581"/>
      <c r="O18" s="581"/>
      <c r="P18" s="581"/>
      <c r="Q18" s="581"/>
      <c r="R18" s="581"/>
      <c r="S18" s="581"/>
      <c r="T18" s="581"/>
    </row>
    <row r="19" spans="1:20" s="580" customFormat="1" ht="15" customHeight="1">
      <c r="A19" s="581"/>
      <c r="B19" s="581"/>
      <c r="C19" s="581"/>
      <c r="D19" s="581"/>
      <c r="F19" s="579"/>
      <c r="G19" s="1278" t="s">
        <v>570</v>
      </c>
      <c r="H19" s="1278"/>
      <c r="I19" s="561"/>
      <c r="J19" s="581"/>
      <c r="K19" s="581"/>
      <c r="L19" s="581"/>
      <c r="M19" s="581"/>
      <c r="N19" s="581"/>
      <c r="O19" s="581"/>
      <c r="P19" s="581"/>
      <c r="Q19" s="581"/>
      <c r="R19" s="581"/>
      <c r="S19" s="581"/>
      <c r="T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29.7109375" style="491" hidden="1" customWidth="1"/>
    <col min="16" max="17" width="23.7109375" style="491" hidden="1" customWidth="1"/>
    <col min="18" max="18" width="11.7109375" style="491" customWidth="1"/>
    <col min="19" max="19" width="3.7109375" style="491" customWidth="1"/>
    <col min="20" max="20" width="11.7109375" style="491" customWidth="1"/>
    <col min="21" max="21" width="8.5703125" style="491" hidden="1" customWidth="1"/>
    <col min="22" max="22" width="4.7109375" style="491" customWidth="1"/>
    <col min="23" max="23" width="115.7109375" style="491" customWidth="1"/>
    <col min="24" max="25" width="10.5703125" style="552"/>
    <col min="26" max="26" width="11.140625" style="552" customWidth="1"/>
    <col min="27" max="34" width="10.5703125" style="552"/>
    <col min="35" max="256" width="10.5703125" style="491"/>
    <col min="257" max="264" width="0" style="491" hidden="1" customWidth="1"/>
    <col min="265" max="265" width="3.7109375" style="491" customWidth="1"/>
    <col min="266" max="266" width="3.85546875" style="491" customWidth="1"/>
    <col min="267" max="267" width="3.7109375" style="491" customWidth="1"/>
    <col min="268" max="268" width="12.7109375" style="491" customWidth="1"/>
    <col min="269" max="269" width="52.7109375" style="491" customWidth="1"/>
    <col min="270" max="273" width="0" style="491" hidden="1" customWidth="1"/>
    <col min="274" max="274" width="12.28515625" style="491" customWidth="1"/>
    <col min="275" max="275" width="6.42578125" style="491" customWidth="1"/>
    <col min="276" max="276" width="12.28515625" style="491" customWidth="1"/>
    <col min="277" max="277" width="0" style="491" hidden="1" customWidth="1"/>
    <col min="278" max="278" width="3.7109375" style="491" customWidth="1"/>
    <col min="279" max="279" width="11.140625" style="491" bestFit="1" customWidth="1"/>
    <col min="280" max="281" width="10.5703125" style="491"/>
    <col min="282" max="282" width="11.140625" style="491" customWidth="1"/>
    <col min="283" max="512" width="10.5703125" style="491"/>
    <col min="513" max="520" width="0" style="491" hidden="1" customWidth="1"/>
    <col min="521" max="521" width="3.7109375" style="491" customWidth="1"/>
    <col min="522" max="522" width="3.85546875" style="491" customWidth="1"/>
    <col min="523" max="523" width="3.7109375" style="491" customWidth="1"/>
    <col min="524" max="524" width="12.7109375" style="491" customWidth="1"/>
    <col min="525" max="525" width="52.7109375" style="491" customWidth="1"/>
    <col min="526" max="529" width="0" style="491" hidden="1" customWidth="1"/>
    <col min="530" max="530" width="12.28515625" style="491" customWidth="1"/>
    <col min="531" max="531" width="6.42578125" style="491" customWidth="1"/>
    <col min="532" max="532" width="12.28515625" style="491" customWidth="1"/>
    <col min="533" max="533" width="0" style="491" hidden="1" customWidth="1"/>
    <col min="534" max="534" width="3.7109375" style="491" customWidth="1"/>
    <col min="535" max="535" width="11.140625" style="491" bestFit="1" customWidth="1"/>
    <col min="536" max="537" width="10.5703125" style="491"/>
    <col min="538" max="538" width="11.140625" style="491" customWidth="1"/>
    <col min="539" max="768" width="10.5703125" style="491"/>
    <col min="769" max="776" width="0" style="491" hidden="1" customWidth="1"/>
    <col min="777" max="777" width="3.7109375" style="491" customWidth="1"/>
    <col min="778" max="778" width="3.85546875" style="491" customWidth="1"/>
    <col min="779" max="779" width="3.7109375" style="491" customWidth="1"/>
    <col min="780" max="780" width="12.7109375" style="491" customWidth="1"/>
    <col min="781" max="781" width="52.7109375" style="491" customWidth="1"/>
    <col min="782" max="785" width="0" style="491" hidden="1" customWidth="1"/>
    <col min="786" max="786" width="12.28515625" style="491" customWidth="1"/>
    <col min="787" max="787" width="6.42578125" style="491" customWidth="1"/>
    <col min="788" max="788" width="12.28515625" style="491" customWidth="1"/>
    <col min="789" max="789" width="0" style="491" hidden="1" customWidth="1"/>
    <col min="790" max="790" width="3.7109375" style="491" customWidth="1"/>
    <col min="791" max="791" width="11.140625" style="491" bestFit="1" customWidth="1"/>
    <col min="792" max="793" width="10.5703125" style="491"/>
    <col min="794" max="794" width="11.140625" style="491" customWidth="1"/>
    <col min="795" max="1024" width="10.5703125" style="491"/>
    <col min="1025" max="1032" width="0" style="491" hidden="1" customWidth="1"/>
    <col min="1033" max="1033" width="3.7109375" style="491" customWidth="1"/>
    <col min="1034" max="1034" width="3.85546875" style="491" customWidth="1"/>
    <col min="1035" max="1035" width="3.7109375" style="491" customWidth="1"/>
    <col min="1036" max="1036" width="12.7109375" style="491" customWidth="1"/>
    <col min="1037" max="1037" width="52.7109375" style="491" customWidth="1"/>
    <col min="1038" max="1041" width="0" style="491" hidden="1" customWidth="1"/>
    <col min="1042" max="1042" width="12.28515625" style="491" customWidth="1"/>
    <col min="1043" max="1043" width="6.42578125" style="491" customWidth="1"/>
    <col min="1044" max="1044" width="12.28515625" style="491" customWidth="1"/>
    <col min="1045" max="1045" width="0" style="491" hidden="1" customWidth="1"/>
    <col min="1046" max="1046" width="3.7109375" style="491" customWidth="1"/>
    <col min="1047" max="1047" width="11.140625" style="491" bestFit="1" customWidth="1"/>
    <col min="1048" max="1049" width="10.5703125" style="491"/>
    <col min="1050" max="1050" width="11.140625" style="491" customWidth="1"/>
    <col min="1051" max="1280" width="10.5703125" style="491"/>
    <col min="1281" max="1288" width="0" style="491" hidden="1" customWidth="1"/>
    <col min="1289" max="1289" width="3.7109375" style="491" customWidth="1"/>
    <col min="1290" max="1290" width="3.85546875" style="491" customWidth="1"/>
    <col min="1291" max="1291" width="3.7109375" style="491" customWidth="1"/>
    <col min="1292" max="1292" width="12.7109375" style="491" customWidth="1"/>
    <col min="1293" max="1293" width="52.7109375" style="491" customWidth="1"/>
    <col min="1294" max="1297" width="0" style="491" hidden="1" customWidth="1"/>
    <col min="1298" max="1298" width="12.28515625" style="491" customWidth="1"/>
    <col min="1299" max="1299" width="6.42578125" style="491" customWidth="1"/>
    <col min="1300" max="1300" width="12.28515625" style="491" customWidth="1"/>
    <col min="1301" max="1301" width="0" style="491" hidden="1" customWidth="1"/>
    <col min="1302" max="1302" width="3.7109375" style="491" customWidth="1"/>
    <col min="1303" max="1303" width="11.140625" style="491" bestFit="1" customWidth="1"/>
    <col min="1304" max="1305" width="10.5703125" style="491"/>
    <col min="1306" max="1306" width="11.140625" style="491" customWidth="1"/>
    <col min="1307" max="1536" width="10.5703125" style="491"/>
    <col min="1537" max="1544" width="0" style="491" hidden="1" customWidth="1"/>
    <col min="1545" max="1545" width="3.7109375" style="491" customWidth="1"/>
    <col min="1546" max="1546" width="3.85546875" style="491" customWidth="1"/>
    <col min="1547" max="1547" width="3.7109375" style="491" customWidth="1"/>
    <col min="1548" max="1548" width="12.7109375" style="491" customWidth="1"/>
    <col min="1549" max="1549" width="52.7109375" style="491" customWidth="1"/>
    <col min="1550" max="1553" width="0" style="491" hidden="1" customWidth="1"/>
    <col min="1554" max="1554" width="12.28515625" style="491" customWidth="1"/>
    <col min="1555" max="1555" width="6.42578125" style="491" customWidth="1"/>
    <col min="1556" max="1556" width="12.28515625" style="491" customWidth="1"/>
    <col min="1557" max="1557" width="0" style="491" hidden="1" customWidth="1"/>
    <col min="1558" max="1558" width="3.7109375" style="491" customWidth="1"/>
    <col min="1559" max="1559" width="11.140625" style="491" bestFit="1" customWidth="1"/>
    <col min="1560" max="1561" width="10.5703125" style="491"/>
    <col min="1562" max="1562" width="11.140625" style="491" customWidth="1"/>
    <col min="1563" max="1792" width="10.5703125" style="491"/>
    <col min="1793" max="1800" width="0" style="491" hidden="1" customWidth="1"/>
    <col min="1801" max="1801" width="3.7109375" style="491" customWidth="1"/>
    <col min="1802" max="1802" width="3.85546875" style="491" customWidth="1"/>
    <col min="1803" max="1803" width="3.7109375" style="491" customWidth="1"/>
    <col min="1804" max="1804" width="12.7109375" style="491" customWidth="1"/>
    <col min="1805" max="1805" width="52.7109375" style="491" customWidth="1"/>
    <col min="1806" max="1809" width="0" style="491" hidden="1" customWidth="1"/>
    <col min="1810" max="1810" width="12.28515625" style="491" customWidth="1"/>
    <col min="1811" max="1811" width="6.42578125" style="491" customWidth="1"/>
    <col min="1812" max="1812" width="12.28515625" style="491" customWidth="1"/>
    <col min="1813" max="1813" width="0" style="491" hidden="1" customWidth="1"/>
    <col min="1814" max="1814" width="3.7109375" style="491" customWidth="1"/>
    <col min="1815" max="1815" width="11.140625" style="491" bestFit="1" customWidth="1"/>
    <col min="1816" max="1817" width="10.5703125" style="491"/>
    <col min="1818" max="1818" width="11.140625" style="491" customWidth="1"/>
    <col min="1819" max="2048" width="10.5703125" style="491"/>
    <col min="2049" max="2056" width="0" style="491" hidden="1" customWidth="1"/>
    <col min="2057" max="2057" width="3.7109375" style="491" customWidth="1"/>
    <col min="2058" max="2058" width="3.85546875" style="491" customWidth="1"/>
    <col min="2059" max="2059" width="3.7109375" style="491" customWidth="1"/>
    <col min="2060" max="2060" width="12.7109375" style="491" customWidth="1"/>
    <col min="2061" max="2061" width="52.7109375" style="491" customWidth="1"/>
    <col min="2062" max="2065" width="0" style="491" hidden="1" customWidth="1"/>
    <col min="2066" max="2066" width="12.28515625" style="491" customWidth="1"/>
    <col min="2067" max="2067" width="6.42578125" style="491" customWidth="1"/>
    <col min="2068" max="2068" width="12.28515625" style="491" customWidth="1"/>
    <col min="2069" max="2069" width="0" style="491" hidden="1" customWidth="1"/>
    <col min="2070" max="2070" width="3.7109375" style="491" customWidth="1"/>
    <col min="2071" max="2071" width="11.140625" style="491" bestFit="1" customWidth="1"/>
    <col min="2072" max="2073" width="10.5703125" style="491"/>
    <col min="2074" max="2074" width="11.140625" style="491" customWidth="1"/>
    <col min="2075" max="2304" width="10.5703125" style="491"/>
    <col min="2305" max="2312" width="0" style="491" hidden="1" customWidth="1"/>
    <col min="2313" max="2313" width="3.7109375" style="491" customWidth="1"/>
    <col min="2314" max="2314" width="3.85546875" style="491" customWidth="1"/>
    <col min="2315" max="2315" width="3.7109375" style="491" customWidth="1"/>
    <col min="2316" max="2316" width="12.7109375" style="491" customWidth="1"/>
    <col min="2317" max="2317" width="52.7109375" style="491" customWidth="1"/>
    <col min="2318" max="2321" width="0" style="491" hidden="1" customWidth="1"/>
    <col min="2322" max="2322" width="12.28515625" style="491" customWidth="1"/>
    <col min="2323" max="2323" width="6.42578125" style="491" customWidth="1"/>
    <col min="2324" max="2324" width="12.28515625" style="491" customWidth="1"/>
    <col min="2325" max="2325" width="0" style="491" hidden="1" customWidth="1"/>
    <col min="2326" max="2326" width="3.7109375" style="491" customWidth="1"/>
    <col min="2327" max="2327" width="11.140625" style="491" bestFit="1" customWidth="1"/>
    <col min="2328" max="2329" width="10.5703125" style="491"/>
    <col min="2330" max="2330" width="11.140625" style="491" customWidth="1"/>
    <col min="2331" max="2560" width="10.5703125" style="491"/>
    <col min="2561" max="2568" width="0" style="491" hidden="1" customWidth="1"/>
    <col min="2569" max="2569" width="3.7109375" style="491" customWidth="1"/>
    <col min="2570" max="2570" width="3.85546875" style="491" customWidth="1"/>
    <col min="2571" max="2571" width="3.7109375" style="491" customWidth="1"/>
    <col min="2572" max="2572" width="12.7109375" style="491" customWidth="1"/>
    <col min="2573" max="2573" width="52.7109375" style="491" customWidth="1"/>
    <col min="2574" max="2577" width="0" style="491" hidden="1" customWidth="1"/>
    <col min="2578" max="2578" width="12.28515625" style="491" customWidth="1"/>
    <col min="2579" max="2579" width="6.42578125" style="491" customWidth="1"/>
    <col min="2580" max="2580" width="12.28515625" style="491" customWidth="1"/>
    <col min="2581" max="2581" width="0" style="491" hidden="1" customWidth="1"/>
    <col min="2582" max="2582" width="3.7109375" style="491" customWidth="1"/>
    <col min="2583" max="2583" width="11.140625" style="491" bestFit="1" customWidth="1"/>
    <col min="2584" max="2585" width="10.5703125" style="491"/>
    <col min="2586" max="2586" width="11.140625" style="491" customWidth="1"/>
    <col min="2587" max="2816" width="10.5703125" style="491"/>
    <col min="2817" max="2824" width="0" style="491" hidden="1" customWidth="1"/>
    <col min="2825" max="2825" width="3.7109375" style="491" customWidth="1"/>
    <col min="2826" max="2826" width="3.85546875" style="491" customWidth="1"/>
    <col min="2827" max="2827" width="3.7109375" style="491" customWidth="1"/>
    <col min="2828" max="2828" width="12.7109375" style="491" customWidth="1"/>
    <col min="2829" max="2829" width="52.7109375" style="491" customWidth="1"/>
    <col min="2830" max="2833" width="0" style="491" hidden="1" customWidth="1"/>
    <col min="2834" max="2834" width="12.28515625" style="491" customWidth="1"/>
    <col min="2835" max="2835" width="6.42578125" style="491" customWidth="1"/>
    <col min="2836" max="2836" width="12.28515625" style="491" customWidth="1"/>
    <col min="2837" max="2837" width="0" style="491" hidden="1" customWidth="1"/>
    <col min="2838" max="2838" width="3.7109375" style="491" customWidth="1"/>
    <col min="2839" max="2839" width="11.140625" style="491" bestFit="1" customWidth="1"/>
    <col min="2840" max="2841" width="10.5703125" style="491"/>
    <col min="2842" max="2842" width="11.140625" style="491" customWidth="1"/>
    <col min="2843" max="3072" width="10.5703125" style="491"/>
    <col min="3073" max="3080" width="0" style="491" hidden="1" customWidth="1"/>
    <col min="3081" max="3081" width="3.7109375" style="491" customWidth="1"/>
    <col min="3082" max="3082" width="3.85546875" style="491" customWidth="1"/>
    <col min="3083" max="3083" width="3.7109375" style="491" customWidth="1"/>
    <col min="3084" max="3084" width="12.7109375" style="491" customWidth="1"/>
    <col min="3085" max="3085" width="52.7109375" style="491" customWidth="1"/>
    <col min="3086" max="3089" width="0" style="491" hidden="1" customWidth="1"/>
    <col min="3090" max="3090" width="12.28515625" style="491" customWidth="1"/>
    <col min="3091" max="3091" width="6.42578125" style="491" customWidth="1"/>
    <col min="3092" max="3092" width="12.28515625" style="491" customWidth="1"/>
    <col min="3093" max="3093" width="0" style="491" hidden="1" customWidth="1"/>
    <col min="3094" max="3094" width="3.7109375" style="491" customWidth="1"/>
    <col min="3095" max="3095" width="11.140625" style="491" bestFit="1" customWidth="1"/>
    <col min="3096" max="3097" width="10.5703125" style="491"/>
    <col min="3098" max="3098" width="11.140625" style="491" customWidth="1"/>
    <col min="3099" max="3328" width="10.5703125" style="491"/>
    <col min="3329" max="3336" width="0" style="491" hidden="1" customWidth="1"/>
    <col min="3337" max="3337" width="3.7109375" style="491" customWidth="1"/>
    <col min="3338" max="3338" width="3.85546875" style="491" customWidth="1"/>
    <col min="3339" max="3339" width="3.7109375" style="491" customWidth="1"/>
    <col min="3340" max="3340" width="12.7109375" style="491" customWidth="1"/>
    <col min="3341" max="3341" width="52.7109375" style="491" customWidth="1"/>
    <col min="3342" max="3345" width="0" style="491" hidden="1" customWidth="1"/>
    <col min="3346" max="3346" width="12.28515625" style="491" customWidth="1"/>
    <col min="3347" max="3347" width="6.42578125" style="491" customWidth="1"/>
    <col min="3348" max="3348" width="12.28515625" style="491" customWidth="1"/>
    <col min="3349" max="3349" width="0" style="491" hidden="1" customWidth="1"/>
    <col min="3350" max="3350" width="3.7109375" style="491" customWidth="1"/>
    <col min="3351" max="3351" width="11.140625" style="491" bestFit="1" customWidth="1"/>
    <col min="3352" max="3353" width="10.5703125" style="491"/>
    <col min="3354" max="3354" width="11.140625" style="491" customWidth="1"/>
    <col min="3355" max="3584" width="10.5703125" style="491"/>
    <col min="3585" max="3592" width="0" style="491" hidden="1" customWidth="1"/>
    <col min="3593" max="3593" width="3.7109375" style="491" customWidth="1"/>
    <col min="3594" max="3594" width="3.85546875" style="491" customWidth="1"/>
    <col min="3595" max="3595" width="3.7109375" style="491" customWidth="1"/>
    <col min="3596" max="3596" width="12.7109375" style="491" customWidth="1"/>
    <col min="3597" max="3597" width="52.7109375" style="491" customWidth="1"/>
    <col min="3598" max="3601" width="0" style="491" hidden="1" customWidth="1"/>
    <col min="3602" max="3602" width="12.28515625" style="491" customWidth="1"/>
    <col min="3603" max="3603" width="6.42578125" style="491" customWidth="1"/>
    <col min="3604" max="3604" width="12.28515625" style="491" customWidth="1"/>
    <col min="3605" max="3605" width="0" style="491" hidden="1" customWidth="1"/>
    <col min="3606" max="3606" width="3.7109375" style="491" customWidth="1"/>
    <col min="3607" max="3607" width="11.140625" style="491" bestFit="1" customWidth="1"/>
    <col min="3608" max="3609" width="10.5703125" style="491"/>
    <col min="3610" max="3610" width="11.140625" style="491" customWidth="1"/>
    <col min="3611" max="3840" width="10.5703125" style="491"/>
    <col min="3841" max="3848" width="0" style="491" hidden="1" customWidth="1"/>
    <col min="3849" max="3849" width="3.7109375" style="491" customWidth="1"/>
    <col min="3850" max="3850" width="3.85546875" style="491" customWidth="1"/>
    <col min="3851" max="3851" width="3.7109375" style="491" customWidth="1"/>
    <col min="3852" max="3852" width="12.7109375" style="491" customWidth="1"/>
    <col min="3853" max="3853" width="52.7109375" style="491" customWidth="1"/>
    <col min="3854" max="3857" width="0" style="491" hidden="1" customWidth="1"/>
    <col min="3858" max="3858" width="12.28515625" style="491" customWidth="1"/>
    <col min="3859" max="3859" width="6.42578125" style="491" customWidth="1"/>
    <col min="3860" max="3860" width="12.28515625" style="491" customWidth="1"/>
    <col min="3861" max="3861" width="0" style="491" hidden="1" customWidth="1"/>
    <col min="3862" max="3862" width="3.7109375" style="491" customWidth="1"/>
    <col min="3863" max="3863" width="11.140625" style="491" bestFit="1" customWidth="1"/>
    <col min="3864" max="3865" width="10.5703125" style="491"/>
    <col min="3866" max="3866" width="11.140625" style="491" customWidth="1"/>
    <col min="3867" max="4096" width="10.5703125" style="491"/>
    <col min="4097" max="4104" width="0" style="491" hidden="1" customWidth="1"/>
    <col min="4105" max="4105" width="3.7109375" style="491" customWidth="1"/>
    <col min="4106" max="4106" width="3.85546875" style="491" customWidth="1"/>
    <col min="4107" max="4107" width="3.7109375" style="491" customWidth="1"/>
    <col min="4108" max="4108" width="12.7109375" style="491" customWidth="1"/>
    <col min="4109" max="4109" width="52.7109375" style="491" customWidth="1"/>
    <col min="4110" max="4113" width="0" style="491" hidden="1" customWidth="1"/>
    <col min="4114" max="4114" width="12.28515625" style="491" customWidth="1"/>
    <col min="4115" max="4115" width="6.42578125" style="491" customWidth="1"/>
    <col min="4116" max="4116" width="12.28515625" style="491" customWidth="1"/>
    <col min="4117" max="4117" width="0" style="491" hidden="1" customWidth="1"/>
    <col min="4118" max="4118" width="3.7109375" style="491" customWidth="1"/>
    <col min="4119" max="4119" width="11.140625" style="491" bestFit="1" customWidth="1"/>
    <col min="4120" max="4121" width="10.5703125" style="491"/>
    <col min="4122" max="4122" width="11.140625" style="491" customWidth="1"/>
    <col min="4123" max="4352" width="10.5703125" style="491"/>
    <col min="4353" max="4360" width="0" style="491" hidden="1" customWidth="1"/>
    <col min="4361" max="4361" width="3.7109375" style="491" customWidth="1"/>
    <col min="4362" max="4362" width="3.85546875" style="491" customWidth="1"/>
    <col min="4363" max="4363" width="3.7109375" style="491" customWidth="1"/>
    <col min="4364" max="4364" width="12.7109375" style="491" customWidth="1"/>
    <col min="4365" max="4365" width="52.7109375" style="491" customWidth="1"/>
    <col min="4366" max="4369" width="0" style="491" hidden="1" customWidth="1"/>
    <col min="4370" max="4370" width="12.28515625" style="491" customWidth="1"/>
    <col min="4371" max="4371" width="6.42578125" style="491" customWidth="1"/>
    <col min="4372" max="4372" width="12.28515625" style="491" customWidth="1"/>
    <col min="4373" max="4373" width="0" style="491" hidden="1" customWidth="1"/>
    <col min="4374" max="4374" width="3.7109375" style="491" customWidth="1"/>
    <col min="4375" max="4375" width="11.140625" style="491" bestFit="1" customWidth="1"/>
    <col min="4376" max="4377" width="10.5703125" style="491"/>
    <col min="4378" max="4378" width="11.140625" style="491" customWidth="1"/>
    <col min="4379" max="4608" width="10.5703125" style="491"/>
    <col min="4609" max="4616" width="0" style="491" hidden="1" customWidth="1"/>
    <col min="4617" max="4617" width="3.7109375" style="491" customWidth="1"/>
    <col min="4618" max="4618" width="3.85546875" style="491" customWidth="1"/>
    <col min="4619" max="4619" width="3.7109375" style="491" customWidth="1"/>
    <col min="4620" max="4620" width="12.7109375" style="491" customWidth="1"/>
    <col min="4621" max="4621" width="52.7109375" style="491" customWidth="1"/>
    <col min="4622" max="4625" width="0" style="491" hidden="1" customWidth="1"/>
    <col min="4626" max="4626" width="12.28515625" style="491" customWidth="1"/>
    <col min="4627" max="4627" width="6.42578125" style="491" customWidth="1"/>
    <col min="4628" max="4628" width="12.28515625" style="491" customWidth="1"/>
    <col min="4629" max="4629" width="0" style="491" hidden="1" customWidth="1"/>
    <col min="4630" max="4630" width="3.7109375" style="491" customWidth="1"/>
    <col min="4631" max="4631" width="11.140625" style="491" bestFit="1" customWidth="1"/>
    <col min="4632" max="4633" width="10.5703125" style="491"/>
    <col min="4634" max="4634" width="11.140625" style="491" customWidth="1"/>
    <col min="4635" max="4864" width="10.5703125" style="491"/>
    <col min="4865" max="4872" width="0" style="491" hidden="1" customWidth="1"/>
    <col min="4873" max="4873" width="3.7109375" style="491" customWidth="1"/>
    <col min="4874" max="4874" width="3.85546875" style="491" customWidth="1"/>
    <col min="4875" max="4875" width="3.7109375" style="491" customWidth="1"/>
    <col min="4876" max="4876" width="12.7109375" style="491" customWidth="1"/>
    <col min="4877" max="4877" width="52.7109375" style="491" customWidth="1"/>
    <col min="4878" max="4881" width="0" style="491" hidden="1" customWidth="1"/>
    <col min="4882" max="4882" width="12.28515625" style="491" customWidth="1"/>
    <col min="4883" max="4883" width="6.42578125" style="491" customWidth="1"/>
    <col min="4884" max="4884" width="12.28515625" style="491" customWidth="1"/>
    <col min="4885" max="4885" width="0" style="491" hidden="1" customWidth="1"/>
    <col min="4886" max="4886" width="3.7109375" style="491" customWidth="1"/>
    <col min="4887" max="4887" width="11.140625" style="491" bestFit="1" customWidth="1"/>
    <col min="4888" max="4889" width="10.5703125" style="491"/>
    <col min="4890" max="4890" width="11.140625" style="491" customWidth="1"/>
    <col min="4891" max="5120" width="10.5703125" style="491"/>
    <col min="5121" max="5128" width="0" style="491" hidden="1" customWidth="1"/>
    <col min="5129" max="5129" width="3.7109375" style="491" customWidth="1"/>
    <col min="5130" max="5130" width="3.85546875" style="491" customWidth="1"/>
    <col min="5131" max="5131" width="3.7109375" style="491" customWidth="1"/>
    <col min="5132" max="5132" width="12.7109375" style="491" customWidth="1"/>
    <col min="5133" max="5133" width="52.7109375" style="491" customWidth="1"/>
    <col min="5134" max="5137" width="0" style="491" hidden="1" customWidth="1"/>
    <col min="5138" max="5138" width="12.28515625" style="491" customWidth="1"/>
    <col min="5139" max="5139" width="6.42578125" style="491" customWidth="1"/>
    <col min="5140" max="5140" width="12.28515625" style="491" customWidth="1"/>
    <col min="5141" max="5141" width="0" style="491" hidden="1" customWidth="1"/>
    <col min="5142" max="5142" width="3.7109375" style="491" customWidth="1"/>
    <col min="5143" max="5143" width="11.140625" style="491" bestFit="1" customWidth="1"/>
    <col min="5144" max="5145" width="10.5703125" style="491"/>
    <col min="5146" max="5146" width="11.140625" style="491" customWidth="1"/>
    <col min="5147" max="5376" width="10.5703125" style="491"/>
    <col min="5377" max="5384" width="0" style="491" hidden="1" customWidth="1"/>
    <col min="5385" max="5385" width="3.7109375" style="491" customWidth="1"/>
    <col min="5386" max="5386" width="3.85546875" style="491" customWidth="1"/>
    <col min="5387" max="5387" width="3.7109375" style="491" customWidth="1"/>
    <col min="5388" max="5388" width="12.7109375" style="491" customWidth="1"/>
    <col min="5389" max="5389" width="52.7109375" style="491" customWidth="1"/>
    <col min="5390" max="5393" width="0" style="491" hidden="1" customWidth="1"/>
    <col min="5394" max="5394" width="12.28515625" style="491" customWidth="1"/>
    <col min="5395" max="5395" width="6.42578125" style="491" customWidth="1"/>
    <col min="5396" max="5396" width="12.28515625" style="491" customWidth="1"/>
    <col min="5397" max="5397" width="0" style="491" hidden="1" customWidth="1"/>
    <col min="5398" max="5398" width="3.7109375" style="491" customWidth="1"/>
    <col min="5399" max="5399" width="11.140625" style="491" bestFit="1" customWidth="1"/>
    <col min="5400" max="5401" width="10.5703125" style="491"/>
    <col min="5402" max="5402" width="11.140625" style="491" customWidth="1"/>
    <col min="5403" max="5632" width="10.5703125" style="491"/>
    <col min="5633" max="5640" width="0" style="491" hidden="1" customWidth="1"/>
    <col min="5641" max="5641" width="3.7109375" style="491" customWidth="1"/>
    <col min="5642" max="5642" width="3.85546875" style="491" customWidth="1"/>
    <col min="5643" max="5643" width="3.7109375" style="491" customWidth="1"/>
    <col min="5644" max="5644" width="12.7109375" style="491" customWidth="1"/>
    <col min="5645" max="5645" width="52.7109375" style="491" customWidth="1"/>
    <col min="5646" max="5649" width="0" style="491" hidden="1" customWidth="1"/>
    <col min="5650" max="5650" width="12.28515625" style="491" customWidth="1"/>
    <col min="5651" max="5651" width="6.42578125" style="491" customWidth="1"/>
    <col min="5652" max="5652" width="12.28515625" style="491" customWidth="1"/>
    <col min="5653" max="5653" width="0" style="491" hidden="1" customWidth="1"/>
    <col min="5654" max="5654" width="3.7109375" style="491" customWidth="1"/>
    <col min="5655" max="5655" width="11.140625" style="491" bestFit="1" customWidth="1"/>
    <col min="5656" max="5657" width="10.5703125" style="491"/>
    <col min="5658" max="5658" width="11.140625" style="491" customWidth="1"/>
    <col min="5659" max="5888" width="10.5703125" style="491"/>
    <col min="5889" max="5896" width="0" style="491" hidden="1" customWidth="1"/>
    <col min="5897" max="5897" width="3.7109375" style="491" customWidth="1"/>
    <col min="5898" max="5898" width="3.85546875" style="491" customWidth="1"/>
    <col min="5899" max="5899" width="3.7109375" style="491" customWidth="1"/>
    <col min="5900" max="5900" width="12.7109375" style="491" customWidth="1"/>
    <col min="5901" max="5901" width="52.7109375" style="491" customWidth="1"/>
    <col min="5902" max="5905" width="0" style="491" hidden="1" customWidth="1"/>
    <col min="5906" max="5906" width="12.28515625" style="491" customWidth="1"/>
    <col min="5907" max="5907" width="6.42578125" style="491" customWidth="1"/>
    <col min="5908" max="5908" width="12.28515625" style="491" customWidth="1"/>
    <col min="5909" max="5909" width="0" style="491" hidden="1" customWidth="1"/>
    <col min="5910" max="5910" width="3.7109375" style="491" customWidth="1"/>
    <col min="5911" max="5911" width="11.140625" style="491" bestFit="1" customWidth="1"/>
    <col min="5912" max="5913" width="10.5703125" style="491"/>
    <col min="5914" max="5914" width="11.140625" style="491" customWidth="1"/>
    <col min="5915" max="6144" width="10.5703125" style="491"/>
    <col min="6145" max="6152" width="0" style="491" hidden="1" customWidth="1"/>
    <col min="6153" max="6153" width="3.7109375" style="491" customWidth="1"/>
    <col min="6154" max="6154" width="3.85546875" style="491" customWidth="1"/>
    <col min="6155" max="6155" width="3.7109375" style="491" customWidth="1"/>
    <col min="6156" max="6156" width="12.7109375" style="491" customWidth="1"/>
    <col min="6157" max="6157" width="52.7109375" style="491" customWidth="1"/>
    <col min="6158" max="6161" width="0" style="491" hidden="1" customWidth="1"/>
    <col min="6162" max="6162" width="12.28515625" style="491" customWidth="1"/>
    <col min="6163" max="6163" width="6.42578125" style="491" customWidth="1"/>
    <col min="6164" max="6164" width="12.28515625" style="491" customWidth="1"/>
    <col min="6165" max="6165" width="0" style="491" hidden="1" customWidth="1"/>
    <col min="6166" max="6166" width="3.7109375" style="491" customWidth="1"/>
    <col min="6167" max="6167" width="11.140625" style="491" bestFit="1" customWidth="1"/>
    <col min="6168" max="6169" width="10.5703125" style="491"/>
    <col min="6170" max="6170" width="11.140625" style="491" customWidth="1"/>
    <col min="6171" max="6400" width="10.5703125" style="491"/>
    <col min="6401" max="6408" width="0" style="491" hidden="1" customWidth="1"/>
    <col min="6409" max="6409" width="3.7109375" style="491" customWidth="1"/>
    <col min="6410" max="6410" width="3.85546875" style="491" customWidth="1"/>
    <col min="6411" max="6411" width="3.7109375" style="491" customWidth="1"/>
    <col min="6412" max="6412" width="12.7109375" style="491" customWidth="1"/>
    <col min="6413" max="6413" width="52.7109375" style="491" customWidth="1"/>
    <col min="6414" max="6417" width="0" style="491" hidden="1" customWidth="1"/>
    <col min="6418" max="6418" width="12.28515625" style="491" customWidth="1"/>
    <col min="6419" max="6419" width="6.42578125" style="491" customWidth="1"/>
    <col min="6420" max="6420" width="12.28515625" style="491" customWidth="1"/>
    <col min="6421" max="6421" width="0" style="491" hidden="1" customWidth="1"/>
    <col min="6422" max="6422" width="3.7109375" style="491" customWidth="1"/>
    <col min="6423" max="6423" width="11.140625" style="491" bestFit="1" customWidth="1"/>
    <col min="6424" max="6425" width="10.5703125" style="491"/>
    <col min="6426" max="6426" width="11.140625" style="491" customWidth="1"/>
    <col min="6427" max="6656" width="10.5703125" style="491"/>
    <col min="6657" max="6664" width="0" style="491" hidden="1" customWidth="1"/>
    <col min="6665" max="6665" width="3.7109375" style="491" customWidth="1"/>
    <col min="6666" max="6666" width="3.85546875" style="491" customWidth="1"/>
    <col min="6667" max="6667" width="3.7109375" style="491" customWidth="1"/>
    <col min="6668" max="6668" width="12.7109375" style="491" customWidth="1"/>
    <col min="6669" max="6669" width="52.7109375" style="491" customWidth="1"/>
    <col min="6670" max="6673" width="0" style="491" hidden="1" customWidth="1"/>
    <col min="6674" max="6674" width="12.28515625" style="491" customWidth="1"/>
    <col min="6675" max="6675" width="6.42578125" style="491" customWidth="1"/>
    <col min="6676" max="6676" width="12.28515625" style="491" customWidth="1"/>
    <col min="6677" max="6677" width="0" style="491" hidden="1" customWidth="1"/>
    <col min="6678" max="6678" width="3.7109375" style="491" customWidth="1"/>
    <col min="6679" max="6679" width="11.140625" style="491" bestFit="1" customWidth="1"/>
    <col min="6680" max="6681" width="10.5703125" style="491"/>
    <col min="6682" max="6682" width="11.140625" style="491" customWidth="1"/>
    <col min="6683" max="6912" width="10.5703125" style="491"/>
    <col min="6913" max="6920" width="0" style="491" hidden="1" customWidth="1"/>
    <col min="6921" max="6921" width="3.7109375" style="491" customWidth="1"/>
    <col min="6922" max="6922" width="3.85546875" style="491" customWidth="1"/>
    <col min="6923" max="6923" width="3.7109375" style="491" customWidth="1"/>
    <col min="6924" max="6924" width="12.7109375" style="491" customWidth="1"/>
    <col min="6925" max="6925" width="52.7109375" style="491" customWidth="1"/>
    <col min="6926" max="6929" width="0" style="491" hidden="1" customWidth="1"/>
    <col min="6930" max="6930" width="12.28515625" style="491" customWidth="1"/>
    <col min="6931" max="6931" width="6.42578125" style="491" customWidth="1"/>
    <col min="6932" max="6932" width="12.28515625" style="491" customWidth="1"/>
    <col min="6933" max="6933" width="0" style="491" hidden="1" customWidth="1"/>
    <col min="6934" max="6934" width="3.7109375" style="491" customWidth="1"/>
    <col min="6935" max="6935" width="11.140625" style="491" bestFit="1" customWidth="1"/>
    <col min="6936" max="6937" width="10.5703125" style="491"/>
    <col min="6938" max="6938" width="11.140625" style="491" customWidth="1"/>
    <col min="6939" max="7168" width="10.5703125" style="491"/>
    <col min="7169" max="7176" width="0" style="491" hidden="1" customWidth="1"/>
    <col min="7177" max="7177" width="3.7109375" style="491" customWidth="1"/>
    <col min="7178" max="7178" width="3.85546875" style="491" customWidth="1"/>
    <col min="7179" max="7179" width="3.7109375" style="491" customWidth="1"/>
    <col min="7180" max="7180" width="12.7109375" style="491" customWidth="1"/>
    <col min="7181" max="7181" width="52.7109375" style="491" customWidth="1"/>
    <col min="7182" max="7185" width="0" style="491" hidden="1" customWidth="1"/>
    <col min="7186" max="7186" width="12.28515625" style="491" customWidth="1"/>
    <col min="7187" max="7187" width="6.42578125" style="491" customWidth="1"/>
    <col min="7188" max="7188" width="12.28515625" style="491" customWidth="1"/>
    <col min="7189" max="7189" width="0" style="491" hidden="1" customWidth="1"/>
    <col min="7190" max="7190" width="3.7109375" style="491" customWidth="1"/>
    <col min="7191" max="7191" width="11.140625" style="491" bestFit="1" customWidth="1"/>
    <col min="7192" max="7193" width="10.5703125" style="491"/>
    <col min="7194" max="7194" width="11.140625" style="491" customWidth="1"/>
    <col min="7195" max="7424" width="10.5703125" style="491"/>
    <col min="7425" max="7432" width="0" style="491" hidden="1" customWidth="1"/>
    <col min="7433" max="7433" width="3.7109375" style="491" customWidth="1"/>
    <col min="7434" max="7434" width="3.85546875" style="491" customWidth="1"/>
    <col min="7435" max="7435" width="3.7109375" style="491" customWidth="1"/>
    <col min="7436" max="7436" width="12.7109375" style="491" customWidth="1"/>
    <col min="7437" max="7437" width="52.7109375" style="491" customWidth="1"/>
    <col min="7438" max="7441" width="0" style="491" hidden="1" customWidth="1"/>
    <col min="7442" max="7442" width="12.28515625" style="491" customWidth="1"/>
    <col min="7443" max="7443" width="6.42578125" style="491" customWidth="1"/>
    <col min="7444" max="7444" width="12.28515625" style="491" customWidth="1"/>
    <col min="7445" max="7445" width="0" style="491" hidden="1" customWidth="1"/>
    <col min="7446" max="7446" width="3.7109375" style="491" customWidth="1"/>
    <col min="7447" max="7447" width="11.140625" style="491" bestFit="1" customWidth="1"/>
    <col min="7448" max="7449" width="10.5703125" style="491"/>
    <col min="7450" max="7450" width="11.140625" style="491" customWidth="1"/>
    <col min="7451" max="7680" width="10.5703125" style="491"/>
    <col min="7681" max="7688" width="0" style="491" hidden="1" customWidth="1"/>
    <col min="7689" max="7689" width="3.7109375" style="491" customWidth="1"/>
    <col min="7690" max="7690" width="3.85546875" style="491" customWidth="1"/>
    <col min="7691" max="7691" width="3.7109375" style="491" customWidth="1"/>
    <col min="7692" max="7692" width="12.7109375" style="491" customWidth="1"/>
    <col min="7693" max="7693" width="52.7109375" style="491" customWidth="1"/>
    <col min="7694" max="7697" width="0" style="491" hidden="1" customWidth="1"/>
    <col min="7698" max="7698" width="12.28515625" style="491" customWidth="1"/>
    <col min="7699" max="7699" width="6.42578125" style="491" customWidth="1"/>
    <col min="7700" max="7700" width="12.28515625" style="491" customWidth="1"/>
    <col min="7701" max="7701" width="0" style="491" hidden="1" customWidth="1"/>
    <col min="7702" max="7702" width="3.7109375" style="491" customWidth="1"/>
    <col min="7703" max="7703" width="11.140625" style="491" bestFit="1" customWidth="1"/>
    <col min="7704" max="7705" width="10.5703125" style="491"/>
    <col min="7706" max="7706" width="11.140625" style="491" customWidth="1"/>
    <col min="7707" max="7936" width="10.5703125" style="491"/>
    <col min="7937" max="7944" width="0" style="491" hidden="1" customWidth="1"/>
    <col min="7945" max="7945" width="3.7109375" style="491" customWidth="1"/>
    <col min="7946" max="7946" width="3.85546875" style="491" customWidth="1"/>
    <col min="7947" max="7947" width="3.7109375" style="491" customWidth="1"/>
    <col min="7948" max="7948" width="12.7109375" style="491" customWidth="1"/>
    <col min="7949" max="7949" width="52.7109375" style="491" customWidth="1"/>
    <col min="7950" max="7953" width="0" style="491" hidden="1" customWidth="1"/>
    <col min="7954" max="7954" width="12.28515625" style="491" customWidth="1"/>
    <col min="7955" max="7955" width="6.42578125" style="491" customWidth="1"/>
    <col min="7956" max="7956" width="12.28515625" style="491" customWidth="1"/>
    <col min="7957" max="7957" width="0" style="491" hidden="1" customWidth="1"/>
    <col min="7958" max="7958" width="3.7109375" style="491" customWidth="1"/>
    <col min="7959" max="7959" width="11.140625" style="491" bestFit="1" customWidth="1"/>
    <col min="7960" max="7961" width="10.5703125" style="491"/>
    <col min="7962" max="7962" width="11.140625" style="491" customWidth="1"/>
    <col min="7963" max="8192" width="10.5703125" style="491"/>
    <col min="8193" max="8200" width="0" style="491" hidden="1" customWidth="1"/>
    <col min="8201" max="8201" width="3.7109375" style="491" customWidth="1"/>
    <col min="8202" max="8202" width="3.85546875" style="491" customWidth="1"/>
    <col min="8203" max="8203" width="3.7109375" style="491" customWidth="1"/>
    <col min="8204" max="8204" width="12.7109375" style="491" customWidth="1"/>
    <col min="8205" max="8205" width="52.7109375" style="491" customWidth="1"/>
    <col min="8206" max="8209" width="0" style="491" hidden="1" customWidth="1"/>
    <col min="8210" max="8210" width="12.28515625" style="491" customWidth="1"/>
    <col min="8211" max="8211" width="6.42578125" style="491" customWidth="1"/>
    <col min="8212" max="8212" width="12.28515625" style="491" customWidth="1"/>
    <col min="8213" max="8213" width="0" style="491" hidden="1" customWidth="1"/>
    <col min="8214" max="8214" width="3.7109375" style="491" customWidth="1"/>
    <col min="8215" max="8215" width="11.140625" style="491" bestFit="1" customWidth="1"/>
    <col min="8216" max="8217" width="10.5703125" style="491"/>
    <col min="8218" max="8218" width="11.140625" style="491" customWidth="1"/>
    <col min="8219" max="8448" width="10.5703125" style="491"/>
    <col min="8449" max="8456" width="0" style="491" hidden="1" customWidth="1"/>
    <col min="8457" max="8457" width="3.7109375" style="491" customWidth="1"/>
    <col min="8458" max="8458" width="3.85546875" style="491" customWidth="1"/>
    <col min="8459" max="8459" width="3.7109375" style="491" customWidth="1"/>
    <col min="8460" max="8460" width="12.7109375" style="491" customWidth="1"/>
    <col min="8461" max="8461" width="52.7109375" style="491" customWidth="1"/>
    <col min="8462" max="8465" width="0" style="491" hidden="1" customWidth="1"/>
    <col min="8466" max="8466" width="12.28515625" style="491" customWidth="1"/>
    <col min="8467" max="8467" width="6.42578125" style="491" customWidth="1"/>
    <col min="8468" max="8468" width="12.28515625" style="491" customWidth="1"/>
    <col min="8469" max="8469" width="0" style="491" hidden="1" customWidth="1"/>
    <col min="8470" max="8470" width="3.7109375" style="491" customWidth="1"/>
    <col min="8471" max="8471" width="11.140625" style="491" bestFit="1" customWidth="1"/>
    <col min="8472" max="8473" width="10.5703125" style="491"/>
    <col min="8474" max="8474" width="11.140625" style="491" customWidth="1"/>
    <col min="8475" max="8704" width="10.5703125" style="491"/>
    <col min="8705" max="8712" width="0" style="491" hidden="1" customWidth="1"/>
    <col min="8713" max="8713" width="3.7109375" style="491" customWidth="1"/>
    <col min="8714" max="8714" width="3.85546875" style="491" customWidth="1"/>
    <col min="8715" max="8715" width="3.7109375" style="491" customWidth="1"/>
    <col min="8716" max="8716" width="12.7109375" style="491" customWidth="1"/>
    <col min="8717" max="8717" width="52.7109375" style="491" customWidth="1"/>
    <col min="8718" max="8721" width="0" style="491" hidden="1" customWidth="1"/>
    <col min="8722" max="8722" width="12.28515625" style="491" customWidth="1"/>
    <col min="8723" max="8723" width="6.42578125" style="491" customWidth="1"/>
    <col min="8724" max="8724" width="12.28515625" style="491" customWidth="1"/>
    <col min="8725" max="8725" width="0" style="491" hidden="1" customWidth="1"/>
    <col min="8726" max="8726" width="3.7109375" style="491" customWidth="1"/>
    <col min="8727" max="8727" width="11.140625" style="491" bestFit="1" customWidth="1"/>
    <col min="8728" max="8729" width="10.5703125" style="491"/>
    <col min="8730" max="8730" width="11.140625" style="491" customWidth="1"/>
    <col min="8731" max="8960" width="10.5703125" style="491"/>
    <col min="8961" max="8968" width="0" style="491" hidden="1" customWidth="1"/>
    <col min="8969" max="8969" width="3.7109375" style="491" customWidth="1"/>
    <col min="8970" max="8970" width="3.85546875" style="491" customWidth="1"/>
    <col min="8971" max="8971" width="3.7109375" style="491" customWidth="1"/>
    <col min="8972" max="8972" width="12.7109375" style="491" customWidth="1"/>
    <col min="8973" max="8973" width="52.7109375" style="491" customWidth="1"/>
    <col min="8974" max="8977" width="0" style="491" hidden="1" customWidth="1"/>
    <col min="8978" max="8978" width="12.28515625" style="491" customWidth="1"/>
    <col min="8979" max="8979" width="6.42578125" style="491" customWidth="1"/>
    <col min="8980" max="8980" width="12.28515625" style="491" customWidth="1"/>
    <col min="8981" max="8981" width="0" style="491" hidden="1" customWidth="1"/>
    <col min="8982" max="8982" width="3.7109375" style="491" customWidth="1"/>
    <col min="8983" max="8983" width="11.140625" style="491" bestFit="1" customWidth="1"/>
    <col min="8984" max="8985" width="10.5703125" style="491"/>
    <col min="8986" max="8986" width="11.140625" style="491" customWidth="1"/>
    <col min="8987" max="9216" width="10.5703125" style="491"/>
    <col min="9217" max="9224" width="0" style="491" hidden="1" customWidth="1"/>
    <col min="9225" max="9225" width="3.7109375" style="491" customWidth="1"/>
    <col min="9226" max="9226" width="3.85546875" style="491" customWidth="1"/>
    <col min="9227" max="9227" width="3.7109375" style="491" customWidth="1"/>
    <col min="9228" max="9228" width="12.7109375" style="491" customWidth="1"/>
    <col min="9229" max="9229" width="52.7109375" style="491" customWidth="1"/>
    <col min="9230" max="9233" width="0" style="491" hidden="1" customWidth="1"/>
    <col min="9234" max="9234" width="12.28515625" style="491" customWidth="1"/>
    <col min="9235" max="9235" width="6.42578125" style="491" customWidth="1"/>
    <col min="9236" max="9236" width="12.28515625" style="491" customWidth="1"/>
    <col min="9237" max="9237" width="0" style="491" hidden="1" customWidth="1"/>
    <col min="9238" max="9238" width="3.7109375" style="491" customWidth="1"/>
    <col min="9239" max="9239" width="11.140625" style="491" bestFit="1" customWidth="1"/>
    <col min="9240" max="9241" width="10.5703125" style="491"/>
    <col min="9242" max="9242" width="11.140625" style="491" customWidth="1"/>
    <col min="9243" max="9472" width="10.5703125" style="491"/>
    <col min="9473" max="9480" width="0" style="491" hidden="1" customWidth="1"/>
    <col min="9481" max="9481" width="3.7109375" style="491" customWidth="1"/>
    <col min="9482" max="9482" width="3.85546875" style="491" customWidth="1"/>
    <col min="9483" max="9483" width="3.7109375" style="491" customWidth="1"/>
    <col min="9484" max="9484" width="12.7109375" style="491" customWidth="1"/>
    <col min="9485" max="9485" width="52.7109375" style="491" customWidth="1"/>
    <col min="9486" max="9489" width="0" style="491" hidden="1" customWidth="1"/>
    <col min="9490" max="9490" width="12.28515625" style="491" customWidth="1"/>
    <col min="9491" max="9491" width="6.42578125" style="491" customWidth="1"/>
    <col min="9492" max="9492" width="12.28515625" style="491" customWidth="1"/>
    <col min="9493" max="9493" width="0" style="491" hidden="1" customWidth="1"/>
    <col min="9494" max="9494" width="3.7109375" style="491" customWidth="1"/>
    <col min="9495" max="9495" width="11.140625" style="491" bestFit="1" customWidth="1"/>
    <col min="9496" max="9497" width="10.5703125" style="491"/>
    <col min="9498" max="9498" width="11.140625" style="491" customWidth="1"/>
    <col min="9499" max="9728" width="10.5703125" style="491"/>
    <col min="9729" max="9736" width="0" style="491" hidden="1" customWidth="1"/>
    <col min="9737" max="9737" width="3.7109375" style="491" customWidth="1"/>
    <col min="9738" max="9738" width="3.85546875" style="491" customWidth="1"/>
    <col min="9739" max="9739" width="3.7109375" style="491" customWidth="1"/>
    <col min="9740" max="9740" width="12.7109375" style="491" customWidth="1"/>
    <col min="9741" max="9741" width="52.7109375" style="491" customWidth="1"/>
    <col min="9742" max="9745" width="0" style="491" hidden="1" customWidth="1"/>
    <col min="9746" max="9746" width="12.28515625" style="491" customWidth="1"/>
    <col min="9747" max="9747" width="6.42578125" style="491" customWidth="1"/>
    <col min="9748" max="9748" width="12.28515625" style="491" customWidth="1"/>
    <col min="9749" max="9749" width="0" style="491" hidden="1" customWidth="1"/>
    <col min="9750" max="9750" width="3.7109375" style="491" customWidth="1"/>
    <col min="9751" max="9751" width="11.140625" style="491" bestFit="1" customWidth="1"/>
    <col min="9752" max="9753" width="10.5703125" style="491"/>
    <col min="9754" max="9754" width="11.140625" style="491" customWidth="1"/>
    <col min="9755" max="9984" width="10.5703125" style="491"/>
    <col min="9985" max="9992" width="0" style="491" hidden="1" customWidth="1"/>
    <col min="9993" max="9993" width="3.7109375" style="491" customWidth="1"/>
    <col min="9994" max="9994" width="3.85546875" style="491" customWidth="1"/>
    <col min="9995" max="9995" width="3.7109375" style="491" customWidth="1"/>
    <col min="9996" max="9996" width="12.7109375" style="491" customWidth="1"/>
    <col min="9997" max="9997" width="52.7109375" style="491" customWidth="1"/>
    <col min="9998" max="10001" width="0" style="491" hidden="1" customWidth="1"/>
    <col min="10002" max="10002" width="12.28515625" style="491" customWidth="1"/>
    <col min="10003" max="10003" width="6.42578125" style="491" customWidth="1"/>
    <col min="10004" max="10004" width="12.28515625" style="491" customWidth="1"/>
    <col min="10005" max="10005" width="0" style="491" hidden="1" customWidth="1"/>
    <col min="10006" max="10006" width="3.7109375" style="491" customWidth="1"/>
    <col min="10007" max="10007" width="11.140625" style="491" bestFit="1" customWidth="1"/>
    <col min="10008" max="10009" width="10.5703125" style="491"/>
    <col min="10010" max="10010" width="11.140625" style="491" customWidth="1"/>
    <col min="10011" max="10240" width="10.5703125" style="491"/>
    <col min="10241" max="10248" width="0" style="491" hidden="1" customWidth="1"/>
    <col min="10249" max="10249" width="3.7109375" style="491" customWidth="1"/>
    <col min="10250" max="10250" width="3.85546875" style="491" customWidth="1"/>
    <col min="10251" max="10251" width="3.7109375" style="491" customWidth="1"/>
    <col min="10252" max="10252" width="12.7109375" style="491" customWidth="1"/>
    <col min="10253" max="10253" width="52.7109375" style="491" customWidth="1"/>
    <col min="10254" max="10257" width="0" style="491" hidden="1" customWidth="1"/>
    <col min="10258" max="10258" width="12.28515625" style="491" customWidth="1"/>
    <col min="10259" max="10259" width="6.42578125" style="491" customWidth="1"/>
    <col min="10260" max="10260" width="12.28515625" style="491" customWidth="1"/>
    <col min="10261" max="10261" width="0" style="491" hidden="1" customWidth="1"/>
    <col min="10262" max="10262" width="3.7109375" style="491" customWidth="1"/>
    <col min="10263" max="10263" width="11.140625" style="491" bestFit="1" customWidth="1"/>
    <col min="10264" max="10265" width="10.5703125" style="491"/>
    <col min="10266" max="10266" width="11.140625" style="491" customWidth="1"/>
    <col min="10267" max="10496" width="10.5703125" style="491"/>
    <col min="10497" max="10504" width="0" style="491" hidden="1" customWidth="1"/>
    <col min="10505" max="10505" width="3.7109375" style="491" customWidth="1"/>
    <col min="10506" max="10506" width="3.85546875" style="491" customWidth="1"/>
    <col min="10507" max="10507" width="3.7109375" style="491" customWidth="1"/>
    <col min="10508" max="10508" width="12.7109375" style="491" customWidth="1"/>
    <col min="10509" max="10509" width="52.7109375" style="491" customWidth="1"/>
    <col min="10510" max="10513" width="0" style="491" hidden="1" customWidth="1"/>
    <col min="10514" max="10514" width="12.28515625" style="491" customWidth="1"/>
    <col min="10515" max="10515" width="6.42578125" style="491" customWidth="1"/>
    <col min="10516" max="10516" width="12.28515625" style="491" customWidth="1"/>
    <col min="10517" max="10517" width="0" style="491" hidden="1" customWidth="1"/>
    <col min="10518" max="10518" width="3.7109375" style="491" customWidth="1"/>
    <col min="10519" max="10519" width="11.140625" style="491" bestFit="1" customWidth="1"/>
    <col min="10520" max="10521" width="10.5703125" style="491"/>
    <col min="10522" max="10522" width="11.140625" style="491" customWidth="1"/>
    <col min="10523" max="10752" width="10.5703125" style="491"/>
    <col min="10753" max="10760" width="0" style="491" hidden="1" customWidth="1"/>
    <col min="10761" max="10761" width="3.7109375" style="491" customWidth="1"/>
    <col min="10762" max="10762" width="3.85546875" style="491" customWidth="1"/>
    <col min="10763" max="10763" width="3.7109375" style="491" customWidth="1"/>
    <col min="10764" max="10764" width="12.7109375" style="491" customWidth="1"/>
    <col min="10765" max="10765" width="52.7109375" style="491" customWidth="1"/>
    <col min="10766" max="10769" width="0" style="491" hidden="1" customWidth="1"/>
    <col min="10770" max="10770" width="12.28515625" style="491" customWidth="1"/>
    <col min="10771" max="10771" width="6.42578125" style="491" customWidth="1"/>
    <col min="10772" max="10772" width="12.28515625" style="491" customWidth="1"/>
    <col min="10773" max="10773" width="0" style="491" hidden="1" customWidth="1"/>
    <col min="10774" max="10774" width="3.7109375" style="491" customWidth="1"/>
    <col min="10775" max="10775" width="11.140625" style="491" bestFit="1" customWidth="1"/>
    <col min="10776" max="10777" width="10.5703125" style="491"/>
    <col min="10778" max="10778" width="11.140625" style="491" customWidth="1"/>
    <col min="10779" max="11008" width="10.5703125" style="491"/>
    <col min="11009" max="11016" width="0" style="491" hidden="1" customWidth="1"/>
    <col min="11017" max="11017" width="3.7109375" style="491" customWidth="1"/>
    <col min="11018" max="11018" width="3.85546875" style="491" customWidth="1"/>
    <col min="11019" max="11019" width="3.7109375" style="491" customWidth="1"/>
    <col min="11020" max="11020" width="12.7109375" style="491" customWidth="1"/>
    <col min="11021" max="11021" width="52.7109375" style="491" customWidth="1"/>
    <col min="11022" max="11025" width="0" style="491" hidden="1" customWidth="1"/>
    <col min="11026" max="11026" width="12.28515625" style="491" customWidth="1"/>
    <col min="11027" max="11027" width="6.42578125" style="491" customWidth="1"/>
    <col min="11028" max="11028" width="12.28515625" style="491" customWidth="1"/>
    <col min="11029" max="11029" width="0" style="491" hidden="1" customWidth="1"/>
    <col min="11030" max="11030" width="3.7109375" style="491" customWidth="1"/>
    <col min="11031" max="11031" width="11.140625" style="491" bestFit="1" customWidth="1"/>
    <col min="11032" max="11033" width="10.5703125" style="491"/>
    <col min="11034" max="11034" width="11.140625" style="491" customWidth="1"/>
    <col min="11035" max="11264" width="10.5703125" style="491"/>
    <col min="11265" max="11272" width="0" style="491" hidden="1" customWidth="1"/>
    <col min="11273" max="11273" width="3.7109375" style="491" customWidth="1"/>
    <col min="11274" max="11274" width="3.85546875" style="491" customWidth="1"/>
    <col min="11275" max="11275" width="3.7109375" style="491" customWidth="1"/>
    <col min="11276" max="11276" width="12.7109375" style="491" customWidth="1"/>
    <col min="11277" max="11277" width="52.7109375" style="491" customWidth="1"/>
    <col min="11278" max="11281" width="0" style="491" hidden="1" customWidth="1"/>
    <col min="11282" max="11282" width="12.28515625" style="491" customWidth="1"/>
    <col min="11283" max="11283" width="6.42578125" style="491" customWidth="1"/>
    <col min="11284" max="11284" width="12.28515625" style="491" customWidth="1"/>
    <col min="11285" max="11285" width="0" style="491" hidden="1" customWidth="1"/>
    <col min="11286" max="11286" width="3.7109375" style="491" customWidth="1"/>
    <col min="11287" max="11287" width="11.140625" style="491" bestFit="1" customWidth="1"/>
    <col min="11288" max="11289" width="10.5703125" style="491"/>
    <col min="11290" max="11290" width="11.140625" style="491" customWidth="1"/>
    <col min="11291" max="11520" width="10.5703125" style="491"/>
    <col min="11521" max="11528" width="0" style="491" hidden="1" customWidth="1"/>
    <col min="11529" max="11529" width="3.7109375" style="491" customWidth="1"/>
    <col min="11530" max="11530" width="3.85546875" style="491" customWidth="1"/>
    <col min="11531" max="11531" width="3.7109375" style="491" customWidth="1"/>
    <col min="11532" max="11532" width="12.7109375" style="491" customWidth="1"/>
    <col min="11533" max="11533" width="52.7109375" style="491" customWidth="1"/>
    <col min="11534" max="11537" width="0" style="491" hidden="1" customWidth="1"/>
    <col min="11538" max="11538" width="12.28515625" style="491" customWidth="1"/>
    <col min="11539" max="11539" width="6.42578125" style="491" customWidth="1"/>
    <col min="11540" max="11540" width="12.28515625" style="491" customWidth="1"/>
    <col min="11541" max="11541" width="0" style="491" hidden="1" customWidth="1"/>
    <col min="11542" max="11542" width="3.7109375" style="491" customWidth="1"/>
    <col min="11543" max="11543" width="11.140625" style="491" bestFit="1" customWidth="1"/>
    <col min="11544" max="11545" width="10.5703125" style="491"/>
    <col min="11546" max="11546" width="11.140625" style="491" customWidth="1"/>
    <col min="11547" max="11776" width="10.5703125" style="491"/>
    <col min="11777" max="11784" width="0" style="491" hidden="1" customWidth="1"/>
    <col min="11785" max="11785" width="3.7109375" style="491" customWidth="1"/>
    <col min="11786" max="11786" width="3.85546875" style="491" customWidth="1"/>
    <col min="11787" max="11787" width="3.7109375" style="491" customWidth="1"/>
    <col min="11788" max="11788" width="12.7109375" style="491" customWidth="1"/>
    <col min="11789" max="11789" width="52.7109375" style="491" customWidth="1"/>
    <col min="11790" max="11793" width="0" style="491" hidden="1" customWidth="1"/>
    <col min="11794" max="11794" width="12.28515625" style="491" customWidth="1"/>
    <col min="11795" max="11795" width="6.42578125" style="491" customWidth="1"/>
    <col min="11796" max="11796" width="12.28515625" style="491" customWidth="1"/>
    <col min="11797" max="11797" width="0" style="491" hidden="1" customWidth="1"/>
    <col min="11798" max="11798" width="3.7109375" style="491" customWidth="1"/>
    <col min="11799" max="11799" width="11.140625" style="491" bestFit="1" customWidth="1"/>
    <col min="11800" max="11801" width="10.5703125" style="491"/>
    <col min="11802" max="11802" width="11.140625" style="491" customWidth="1"/>
    <col min="11803" max="12032" width="10.5703125" style="491"/>
    <col min="12033" max="12040" width="0" style="491" hidden="1" customWidth="1"/>
    <col min="12041" max="12041" width="3.7109375" style="491" customWidth="1"/>
    <col min="12042" max="12042" width="3.85546875" style="491" customWidth="1"/>
    <col min="12043" max="12043" width="3.7109375" style="491" customWidth="1"/>
    <col min="12044" max="12044" width="12.7109375" style="491" customWidth="1"/>
    <col min="12045" max="12045" width="52.7109375" style="491" customWidth="1"/>
    <col min="12046" max="12049" width="0" style="491" hidden="1" customWidth="1"/>
    <col min="12050" max="12050" width="12.28515625" style="491" customWidth="1"/>
    <col min="12051" max="12051" width="6.42578125" style="491" customWidth="1"/>
    <col min="12052" max="12052" width="12.28515625" style="491" customWidth="1"/>
    <col min="12053" max="12053" width="0" style="491" hidden="1" customWidth="1"/>
    <col min="12054" max="12054" width="3.7109375" style="491" customWidth="1"/>
    <col min="12055" max="12055" width="11.140625" style="491" bestFit="1" customWidth="1"/>
    <col min="12056" max="12057" width="10.5703125" style="491"/>
    <col min="12058" max="12058" width="11.140625" style="491" customWidth="1"/>
    <col min="12059" max="12288" width="10.5703125" style="491"/>
    <col min="12289" max="12296" width="0" style="491" hidden="1" customWidth="1"/>
    <col min="12297" max="12297" width="3.7109375" style="491" customWidth="1"/>
    <col min="12298" max="12298" width="3.85546875" style="491" customWidth="1"/>
    <col min="12299" max="12299" width="3.7109375" style="491" customWidth="1"/>
    <col min="12300" max="12300" width="12.7109375" style="491" customWidth="1"/>
    <col min="12301" max="12301" width="52.7109375" style="491" customWidth="1"/>
    <col min="12302" max="12305" width="0" style="491" hidden="1" customWidth="1"/>
    <col min="12306" max="12306" width="12.28515625" style="491" customWidth="1"/>
    <col min="12307" max="12307" width="6.42578125" style="491" customWidth="1"/>
    <col min="12308" max="12308" width="12.28515625" style="491" customWidth="1"/>
    <col min="12309" max="12309" width="0" style="491" hidden="1" customWidth="1"/>
    <col min="12310" max="12310" width="3.7109375" style="491" customWidth="1"/>
    <col min="12311" max="12311" width="11.140625" style="491" bestFit="1" customWidth="1"/>
    <col min="12312" max="12313" width="10.5703125" style="491"/>
    <col min="12314" max="12314" width="11.140625" style="491" customWidth="1"/>
    <col min="12315" max="12544" width="10.5703125" style="491"/>
    <col min="12545" max="12552" width="0" style="491" hidden="1" customWidth="1"/>
    <col min="12553" max="12553" width="3.7109375" style="491" customWidth="1"/>
    <col min="12554" max="12554" width="3.85546875" style="491" customWidth="1"/>
    <col min="12555" max="12555" width="3.7109375" style="491" customWidth="1"/>
    <col min="12556" max="12556" width="12.7109375" style="491" customWidth="1"/>
    <col min="12557" max="12557" width="52.7109375" style="491" customWidth="1"/>
    <col min="12558" max="12561" width="0" style="491" hidden="1" customWidth="1"/>
    <col min="12562" max="12562" width="12.28515625" style="491" customWidth="1"/>
    <col min="12563" max="12563" width="6.42578125" style="491" customWidth="1"/>
    <col min="12564" max="12564" width="12.28515625" style="491" customWidth="1"/>
    <col min="12565" max="12565" width="0" style="491" hidden="1" customWidth="1"/>
    <col min="12566" max="12566" width="3.7109375" style="491" customWidth="1"/>
    <col min="12567" max="12567" width="11.140625" style="491" bestFit="1" customWidth="1"/>
    <col min="12568" max="12569" width="10.5703125" style="491"/>
    <col min="12570" max="12570" width="11.140625" style="491" customWidth="1"/>
    <col min="12571" max="12800" width="10.5703125" style="491"/>
    <col min="12801" max="12808" width="0" style="491" hidden="1" customWidth="1"/>
    <col min="12809" max="12809" width="3.7109375" style="491" customWidth="1"/>
    <col min="12810" max="12810" width="3.85546875" style="491" customWidth="1"/>
    <col min="12811" max="12811" width="3.7109375" style="491" customWidth="1"/>
    <col min="12812" max="12812" width="12.7109375" style="491" customWidth="1"/>
    <col min="12813" max="12813" width="52.7109375" style="491" customWidth="1"/>
    <col min="12814" max="12817" width="0" style="491" hidden="1" customWidth="1"/>
    <col min="12818" max="12818" width="12.28515625" style="491" customWidth="1"/>
    <col min="12819" max="12819" width="6.42578125" style="491" customWidth="1"/>
    <col min="12820" max="12820" width="12.28515625" style="491" customWidth="1"/>
    <col min="12821" max="12821" width="0" style="491" hidden="1" customWidth="1"/>
    <col min="12822" max="12822" width="3.7109375" style="491" customWidth="1"/>
    <col min="12823" max="12823" width="11.140625" style="491" bestFit="1" customWidth="1"/>
    <col min="12824" max="12825" width="10.5703125" style="491"/>
    <col min="12826" max="12826" width="11.140625" style="491" customWidth="1"/>
    <col min="12827" max="13056" width="10.5703125" style="491"/>
    <col min="13057" max="13064" width="0" style="491" hidden="1" customWidth="1"/>
    <col min="13065" max="13065" width="3.7109375" style="491" customWidth="1"/>
    <col min="13066" max="13066" width="3.85546875" style="491" customWidth="1"/>
    <col min="13067" max="13067" width="3.7109375" style="491" customWidth="1"/>
    <col min="13068" max="13068" width="12.7109375" style="491" customWidth="1"/>
    <col min="13069" max="13069" width="52.7109375" style="491" customWidth="1"/>
    <col min="13070" max="13073" width="0" style="491" hidden="1" customWidth="1"/>
    <col min="13074" max="13074" width="12.28515625" style="491" customWidth="1"/>
    <col min="13075" max="13075" width="6.42578125" style="491" customWidth="1"/>
    <col min="13076" max="13076" width="12.28515625" style="491" customWidth="1"/>
    <col min="13077" max="13077" width="0" style="491" hidden="1" customWidth="1"/>
    <col min="13078" max="13078" width="3.7109375" style="491" customWidth="1"/>
    <col min="13079" max="13079" width="11.140625" style="491" bestFit="1" customWidth="1"/>
    <col min="13080" max="13081" width="10.5703125" style="491"/>
    <col min="13082" max="13082" width="11.140625" style="491" customWidth="1"/>
    <col min="13083" max="13312" width="10.5703125" style="491"/>
    <col min="13313" max="13320" width="0" style="491" hidden="1" customWidth="1"/>
    <col min="13321" max="13321" width="3.7109375" style="491" customWidth="1"/>
    <col min="13322" max="13322" width="3.85546875" style="491" customWidth="1"/>
    <col min="13323" max="13323" width="3.7109375" style="491" customWidth="1"/>
    <col min="13324" max="13324" width="12.7109375" style="491" customWidth="1"/>
    <col min="13325" max="13325" width="52.7109375" style="491" customWidth="1"/>
    <col min="13326" max="13329" width="0" style="491" hidden="1" customWidth="1"/>
    <col min="13330" max="13330" width="12.28515625" style="491" customWidth="1"/>
    <col min="13331" max="13331" width="6.42578125" style="491" customWidth="1"/>
    <col min="13332" max="13332" width="12.28515625" style="491" customWidth="1"/>
    <col min="13333" max="13333" width="0" style="491" hidden="1" customWidth="1"/>
    <col min="13334" max="13334" width="3.7109375" style="491" customWidth="1"/>
    <col min="13335" max="13335" width="11.140625" style="491" bestFit="1" customWidth="1"/>
    <col min="13336" max="13337" width="10.5703125" style="491"/>
    <col min="13338" max="13338" width="11.140625" style="491" customWidth="1"/>
    <col min="13339" max="13568" width="10.5703125" style="491"/>
    <col min="13569" max="13576" width="0" style="491" hidden="1" customWidth="1"/>
    <col min="13577" max="13577" width="3.7109375" style="491" customWidth="1"/>
    <col min="13578" max="13578" width="3.85546875" style="491" customWidth="1"/>
    <col min="13579" max="13579" width="3.7109375" style="491" customWidth="1"/>
    <col min="13580" max="13580" width="12.7109375" style="491" customWidth="1"/>
    <col min="13581" max="13581" width="52.7109375" style="491" customWidth="1"/>
    <col min="13582" max="13585" width="0" style="491" hidden="1" customWidth="1"/>
    <col min="13586" max="13586" width="12.28515625" style="491" customWidth="1"/>
    <col min="13587" max="13587" width="6.42578125" style="491" customWidth="1"/>
    <col min="13588" max="13588" width="12.28515625" style="491" customWidth="1"/>
    <col min="13589" max="13589" width="0" style="491" hidden="1" customWidth="1"/>
    <col min="13590" max="13590" width="3.7109375" style="491" customWidth="1"/>
    <col min="13591" max="13591" width="11.140625" style="491" bestFit="1" customWidth="1"/>
    <col min="13592" max="13593" width="10.5703125" style="491"/>
    <col min="13594" max="13594" width="11.140625" style="491" customWidth="1"/>
    <col min="13595" max="13824" width="10.5703125" style="491"/>
    <col min="13825" max="13832" width="0" style="491" hidden="1" customWidth="1"/>
    <col min="13833" max="13833" width="3.7109375" style="491" customWidth="1"/>
    <col min="13834" max="13834" width="3.85546875" style="491" customWidth="1"/>
    <col min="13835" max="13835" width="3.7109375" style="491" customWidth="1"/>
    <col min="13836" max="13836" width="12.7109375" style="491" customWidth="1"/>
    <col min="13837" max="13837" width="52.7109375" style="491" customWidth="1"/>
    <col min="13838" max="13841" width="0" style="491" hidden="1" customWidth="1"/>
    <col min="13842" max="13842" width="12.28515625" style="491" customWidth="1"/>
    <col min="13843" max="13843" width="6.42578125" style="491" customWidth="1"/>
    <col min="13844" max="13844" width="12.28515625" style="491" customWidth="1"/>
    <col min="13845" max="13845" width="0" style="491" hidden="1" customWidth="1"/>
    <col min="13846" max="13846" width="3.7109375" style="491" customWidth="1"/>
    <col min="13847" max="13847" width="11.140625" style="491" bestFit="1" customWidth="1"/>
    <col min="13848" max="13849" width="10.5703125" style="491"/>
    <col min="13850" max="13850" width="11.140625" style="491" customWidth="1"/>
    <col min="13851" max="14080" width="10.5703125" style="491"/>
    <col min="14081" max="14088" width="0" style="491" hidden="1" customWidth="1"/>
    <col min="14089" max="14089" width="3.7109375" style="491" customWidth="1"/>
    <col min="14090" max="14090" width="3.85546875" style="491" customWidth="1"/>
    <col min="14091" max="14091" width="3.7109375" style="491" customWidth="1"/>
    <col min="14092" max="14092" width="12.7109375" style="491" customWidth="1"/>
    <col min="14093" max="14093" width="52.7109375" style="491" customWidth="1"/>
    <col min="14094" max="14097" width="0" style="491" hidden="1" customWidth="1"/>
    <col min="14098" max="14098" width="12.28515625" style="491" customWidth="1"/>
    <col min="14099" max="14099" width="6.42578125" style="491" customWidth="1"/>
    <col min="14100" max="14100" width="12.28515625" style="491" customWidth="1"/>
    <col min="14101" max="14101" width="0" style="491" hidden="1" customWidth="1"/>
    <col min="14102" max="14102" width="3.7109375" style="491" customWidth="1"/>
    <col min="14103" max="14103" width="11.140625" style="491" bestFit="1" customWidth="1"/>
    <col min="14104" max="14105" width="10.5703125" style="491"/>
    <col min="14106" max="14106" width="11.140625" style="491" customWidth="1"/>
    <col min="14107" max="14336" width="10.5703125" style="491"/>
    <col min="14337" max="14344" width="0" style="491" hidden="1" customWidth="1"/>
    <col min="14345" max="14345" width="3.7109375" style="491" customWidth="1"/>
    <col min="14346" max="14346" width="3.85546875" style="491" customWidth="1"/>
    <col min="14347" max="14347" width="3.7109375" style="491" customWidth="1"/>
    <col min="14348" max="14348" width="12.7109375" style="491" customWidth="1"/>
    <col min="14349" max="14349" width="52.7109375" style="491" customWidth="1"/>
    <col min="14350" max="14353" width="0" style="491" hidden="1" customWidth="1"/>
    <col min="14354" max="14354" width="12.28515625" style="491" customWidth="1"/>
    <col min="14355" max="14355" width="6.42578125" style="491" customWidth="1"/>
    <col min="14356" max="14356" width="12.28515625" style="491" customWidth="1"/>
    <col min="14357" max="14357" width="0" style="491" hidden="1" customWidth="1"/>
    <col min="14358" max="14358" width="3.7109375" style="491" customWidth="1"/>
    <col min="14359" max="14359" width="11.140625" style="491" bestFit="1" customWidth="1"/>
    <col min="14360" max="14361" width="10.5703125" style="491"/>
    <col min="14362" max="14362" width="11.140625" style="491" customWidth="1"/>
    <col min="14363" max="14592" width="10.5703125" style="491"/>
    <col min="14593" max="14600" width="0" style="491" hidden="1" customWidth="1"/>
    <col min="14601" max="14601" width="3.7109375" style="491" customWidth="1"/>
    <col min="14602" max="14602" width="3.85546875" style="491" customWidth="1"/>
    <col min="14603" max="14603" width="3.7109375" style="491" customWidth="1"/>
    <col min="14604" max="14604" width="12.7109375" style="491" customWidth="1"/>
    <col min="14605" max="14605" width="52.7109375" style="491" customWidth="1"/>
    <col min="14606" max="14609" width="0" style="491" hidden="1" customWidth="1"/>
    <col min="14610" max="14610" width="12.28515625" style="491" customWidth="1"/>
    <col min="14611" max="14611" width="6.42578125" style="491" customWidth="1"/>
    <col min="14612" max="14612" width="12.28515625" style="491" customWidth="1"/>
    <col min="14613" max="14613" width="0" style="491" hidden="1" customWidth="1"/>
    <col min="14614" max="14614" width="3.7109375" style="491" customWidth="1"/>
    <col min="14615" max="14615" width="11.140625" style="491" bestFit="1" customWidth="1"/>
    <col min="14616" max="14617" width="10.5703125" style="491"/>
    <col min="14618" max="14618" width="11.140625" style="491" customWidth="1"/>
    <col min="14619" max="14848" width="10.5703125" style="491"/>
    <col min="14849" max="14856" width="0" style="491" hidden="1" customWidth="1"/>
    <col min="14857" max="14857" width="3.7109375" style="491" customWidth="1"/>
    <col min="14858" max="14858" width="3.85546875" style="491" customWidth="1"/>
    <col min="14859" max="14859" width="3.7109375" style="491" customWidth="1"/>
    <col min="14860" max="14860" width="12.7109375" style="491" customWidth="1"/>
    <col min="14861" max="14861" width="52.7109375" style="491" customWidth="1"/>
    <col min="14862" max="14865" width="0" style="491" hidden="1" customWidth="1"/>
    <col min="14866" max="14866" width="12.28515625" style="491" customWidth="1"/>
    <col min="14867" max="14867" width="6.42578125" style="491" customWidth="1"/>
    <col min="14868" max="14868" width="12.28515625" style="491" customWidth="1"/>
    <col min="14869" max="14869" width="0" style="491" hidden="1" customWidth="1"/>
    <col min="14870" max="14870" width="3.7109375" style="491" customWidth="1"/>
    <col min="14871" max="14871" width="11.140625" style="491" bestFit="1" customWidth="1"/>
    <col min="14872" max="14873" width="10.5703125" style="491"/>
    <col min="14874" max="14874" width="11.140625" style="491" customWidth="1"/>
    <col min="14875" max="15104" width="10.5703125" style="491"/>
    <col min="15105" max="15112" width="0" style="491" hidden="1" customWidth="1"/>
    <col min="15113" max="15113" width="3.7109375" style="491" customWidth="1"/>
    <col min="15114" max="15114" width="3.85546875" style="491" customWidth="1"/>
    <col min="15115" max="15115" width="3.7109375" style="491" customWidth="1"/>
    <col min="15116" max="15116" width="12.7109375" style="491" customWidth="1"/>
    <col min="15117" max="15117" width="52.7109375" style="491" customWidth="1"/>
    <col min="15118" max="15121" width="0" style="491" hidden="1" customWidth="1"/>
    <col min="15122" max="15122" width="12.28515625" style="491" customWidth="1"/>
    <col min="15123" max="15123" width="6.42578125" style="491" customWidth="1"/>
    <col min="15124" max="15124" width="12.28515625" style="491" customWidth="1"/>
    <col min="15125" max="15125" width="0" style="491" hidden="1" customWidth="1"/>
    <col min="15126" max="15126" width="3.7109375" style="491" customWidth="1"/>
    <col min="15127" max="15127" width="11.140625" style="491" bestFit="1" customWidth="1"/>
    <col min="15128" max="15129" width="10.5703125" style="491"/>
    <col min="15130" max="15130" width="11.140625" style="491" customWidth="1"/>
    <col min="15131" max="15360" width="10.5703125" style="491"/>
    <col min="15361" max="15368" width="0" style="491" hidden="1" customWidth="1"/>
    <col min="15369" max="15369" width="3.7109375" style="491" customWidth="1"/>
    <col min="15370" max="15370" width="3.85546875" style="491" customWidth="1"/>
    <col min="15371" max="15371" width="3.7109375" style="491" customWidth="1"/>
    <col min="15372" max="15372" width="12.7109375" style="491" customWidth="1"/>
    <col min="15373" max="15373" width="52.7109375" style="491" customWidth="1"/>
    <col min="15374" max="15377" width="0" style="491" hidden="1" customWidth="1"/>
    <col min="15378" max="15378" width="12.28515625" style="491" customWidth="1"/>
    <col min="15379" max="15379" width="6.42578125" style="491" customWidth="1"/>
    <col min="15380" max="15380" width="12.28515625" style="491" customWidth="1"/>
    <col min="15381" max="15381" width="0" style="491" hidden="1" customWidth="1"/>
    <col min="15382" max="15382" width="3.7109375" style="491" customWidth="1"/>
    <col min="15383" max="15383" width="11.140625" style="491" bestFit="1" customWidth="1"/>
    <col min="15384" max="15385" width="10.5703125" style="491"/>
    <col min="15386" max="15386" width="11.140625" style="491" customWidth="1"/>
    <col min="15387" max="15616" width="10.5703125" style="491"/>
    <col min="15617" max="15624" width="0" style="491" hidden="1" customWidth="1"/>
    <col min="15625" max="15625" width="3.7109375" style="491" customWidth="1"/>
    <col min="15626" max="15626" width="3.85546875" style="491" customWidth="1"/>
    <col min="15627" max="15627" width="3.7109375" style="491" customWidth="1"/>
    <col min="15628" max="15628" width="12.7109375" style="491" customWidth="1"/>
    <col min="15629" max="15629" width="52.7109375" style="491" customWidth="1"/>
    <col min="15630" max="15633" width="0" style="491" hidden="1" customWidth="1"/>
    <col min="15634" max="15634" width="12.28515625" style="491" customWidth="1"/>
    <col min="15635" max="15635" width="6.42578125" style="491" customWidth="1"/>
    <col min="15636" max="15636" width="12.28515625" style="491" customWidth="1"/>
    <col min="15637" max="15637" width="0" style="491" hidden="1" customWidth="1"/>
    <col min="15638" max="15638" width="3.7109375" style="491" customWidth="1"/>
    <col min="15639" max="15639" width="11.140625" style="491" bestFit="1" customWidth="1"/>
    <col min="15640" max="15641" width="10.5703125" style="491"/>
    <col min="15642" max="15642" width="11.140625" style="491" customWidth="1"/>
    <col min="15643" max="15872" width="10.5703125" style="491"/>
    <col min="15873" max="15880" width="0" style="491" hidden="1" customWidth="1"/>
    <col min="15881" max="15881" width="3.7109375" style="491" customWidth="1"/>
    <col min="15882" max="15882" width="3.85546875" style="491" customWidth="1"/>
    <col min="15883" max="15883" width="3.7109375" style="491" customWidth="1"/>
    <col min="15884" max="15884" width="12.7109375" style="491" customWidth="1"/>
    <col min="15885" max="15885" width="52.7109375" style="491" customWidth="1"/>
    <col min="15886" max="15889" width="0" style="491" hidden="1" customWidth="1"/>
    <col min="15890" max="15890" width="12.28515625" style="491" customWidth="1"/>
    <col min="15891" max="15891" width="6.42578125" style="491" customWidth="1"/>
    <col min="15892" max="15892" width="12.28515625" style="491" customWidth="1"/>
    <col min="15893" max="15893" width="0" style="491" hidden="1" customWidth="1"/>
    <col min="15894" max="15894" width="3.7109375" style="491" customWidth="1"/>
    <col min="15895" max="15895" width="11.140625" style="491" bestFit="1" customWidth="1"/>
    <col min="15896" max="15897" width="10.5703125" style="491"/>
    <col min="15898" max="15898" width="11.140625" style="491" customWidth="1"/>
    <col min="15899" max="16128" width="10.5703125" style="491"/>
    <col min="16129" max="16136" width="0" style="491" hidden="1" customWidth="1"/>
    <col min="16137" max="16137" width="3.7109375" style="491" customWidth="1"/>
    <col min="16138" max="16138" width="3.85546875" style="491" customWidth="1"/>
    <col min="16139" max="16139" width="3.7109375" style="491" customWidth="1"/>
    <col min="16140" max="16140" width="12.7109375" style="491" customWidth="1"/>
    <col min="16141" max="16141" width="52.7109375" style="491" customWidth="1"/>
    <col min="16142" max="16145" width="0" style="491" hidden="1" customWidth="1"/>
    <col min="16146" max="16146" width="12.28515625" style="491" customWidth="1"/>
    <col min="16147" max="16147" width="6.42578125" style="491" customWidth="1"/>
    <col min="16148" max="16148" width="12.28515625" style="491" customWidth="1"/>
    <col min="16149" max="16149" width="0" style="491" hidden="1" customWidth="1"/>
    <col min="16150" max="16150" width="3.7109375" style="491" customWidth="1"/>
    <col min="16151" max="16151" width="11.140625" style="491" bestFit="1" customWidth="1"/>
    <col min="16152" max="16153" width="10.5703125" style="491"/>
    <col min="16154" max="16154" width="11.140625" style="491" customWidth="1"/>
    <col min="16155" max="16384" width="10.5703125" style="491"/>
  </cols>
  <sheetData>
    <row r="1" spans="1:34" hidden="1">
      <c r="Q1" s="550"/>
      <c r="R1" s="550"/>
    </row>
    <row r="2" spans="1:34" hidden="1">
      <c r="U2" s="550"/>
    </row>
    <row r="3" spans="1:34" hidden="1"/>
    <row r="4" spans="1:34" ht="3" customHeight="1">
      <c r="J4" s="497"/>
      <c r="K4" s="497"/>
      <c r="L4" s="492"/>
      <c r="M4" s="492"/>
      <c r="N4" s="492"/>
      <c r="O4" s="500"/>
      <c r="P4" s="500"/>
      <c r="Q4" s="500"/>
      <c r="R4" s="500"/>
      <c r="S4" s="500"/>
      <c r="T4" s="500"/>
      <c r="U4" s="500"/>
    </row>
    <row r="5" spans="1:34" ht="26.1" customHeight="1">
      <c r="J5" s="497"/>
      <c r="K5" s="497"/>
      <c r="L5" s="1312" t="s">
        <v>716</v>
      </c>
      <c r="M5" s="1312"/>
      <c r="N5" s="1312"/>
      <c r="O5" s="1312"/>
      <c r="P5" s="1312"/>
      <c r="Q5" s="1312"/>
      <c r="R5" s="1312"/>
      <c r="S5" s="1312"/>
      <c r="T5" s="1312"/>
      <c r="U5" s="631"/>
    </row>
    <row r="6" spans="1:34" ht="3" customHeight="1">
      <c r="J6" s="497"/>
      <c r="K6" s="497"/>
      <c r="L6" s="492"/>
      <c r="M6" s="492"/>
      <c r="N6" s="492"/>
      <c r="O6" s="496"/>
      <c r="P6" s="496"/>
      <c r="Q6" s="496"/>
      <c r="R6" s="496"/>
      <c r="S6" s="496"/>
      <c r="T6" s="496"/>
      <c r="U6" s="496"/>
      <c r="V6" s="500"/>
    </row>
    <row r="7" spans="1:34" s="774" customFormat="1" ht="5.25" hidden="1">
      <c r="A7" s="1092"/>
      <c r="B7" s="1092"/>
      <c r="C7" s="1092"/>
      <c r="D7" s="1092"/>
      <c r="E7" s="1092"/>
      <c r="F7" s="1092"/>
      <c r="G7" s="1095"/>
      <c r="H7" s="1095"/>
      <c r="I7" s="745"/>
      <c r="J7" s="746"/>
      <c r="K7" s="746"/>
      <c r="L7" s="747"/>
      <c r="M7" s="1161"/>
      <c r="N7" s="747"/>
      <c r="O7" s="1323"/>
      <c r="P7" s="1323"/>
      <c r="Q7" s="777"/>
      <c r="R7" s="777"/>
      <c r="S7" s="777"/>
      <c r="T7" s="777"/>
      <c r="U7" s="778"/>
      <c r="V7" s="779"/>
      <c r="X7" s="1092"/>
      <c r="Y7" s="1092"/>
      <c r="Z7" s="1092"/>
      <c r="AA7" s="1092"/>
      <c r="AB7" s="1092"/>
      <c r="AC7" s="1092"/>
      <c r="AD7" s="1092"/>
      <c r="AE7" s="1092"/>
      <c r="AF7" s="1092"/>
      <c r="AG7" s="1092"/>
      <c r="AH7" s="1092"/>
    </row>
    <row r="8" spans="1:34" s="774" customFormat="1" ht="5.25" hidden="1">
      <c r="A8" s="757"/>
      <c r="B8" s="757"/>
      <c r="C8" s="757"/>
      <c r="D8" s="757"/>
      <c r="E8" s="757"/>
      <c r="F8" s="757"/>
      <c r="G8" s="756"/>
      <c r="H8" s="756"/>
      <c r="I8" s="745"/>
      <c r="J8" s="746"/>
      <c r="K8" s="746"/>
      <c r="L8" s="747"/>
      <c r="M8" s="747"/>
      <c r="N8" s="747"/>
      <c r="O8" s="777"/>
      <c r="P8" s="777"/>
      <c r="Q8" s="777"/>
      <c r="R8" s="777"/>
      <c r="S8" s="777"/>
      <c r="T8" s="777"/>
      <c r="U8" s="778"/>
      <c r="V8" s="779"/>
      <c r="X8" s="757"/>
      <c r="Y8" s="757"/>
      <c r="Z8" s="757"/>
      <c r="AA8" s="757"/>
      <c r="AB8" s="757"/>
      <c r="AC8" s="757"/>
      <c r="AD8" s="757"/>
      <c r="AE8" s="757"/>
      <c r="AF8" s="757"/>
      <c r="AG8" s="757"/>
      <c r="AH8" s="757"/>
    </row>
    <row r="9" spans="1:34" s="744" customFormat="1" ht="5.25" hidden="1">
      <c r="A9" s="1114"/>
      <c r="B9" s="1114"/>
      <c r="C9" s="1114"/>
      <c r="D9" s="1114"/>
      <c r="E9" s="1114"/>
      <c r="F9" s="1114"/>
      <c r="G9" s="1114"/>
      <c r="H9" s="1114"/>
      <c r="L9" s="1164"/>
      <c r="M9" s="1039"/>
      <c r="O9" s="1288"/>
      <c r="P9" s="1288"/>
      <c r="Q9" s="1288"/>
      <c r="R9" s="1288"/>
      <c r="S9" s="1288"/>
      <c r="T9" s="1288"/>
      <c r="U9" s="778"/>
      <c r="V9" s="778"/>
      <c r="X9" s="1114"/>
      <c r="Y9" s="1114"/>
      <c r="Z9" s="1114"/>
      <c r="AA9" s="1114"/>
      <c r="AB9" s="1114"/>
    </row>
    <row r="10" spans="1:34" s="537" customFormat="1" ht="18.75">
      <c r="A10" s="557"/>
      <c r="B10" s="557"/>
      <c r="C10" s="557"/>
      <c r="D10" s="557"/>
      <c r="E10" s="557"/>
      <c r="F10" s="557"/>
      <c r="G10" s="557"/>
      <c r="H10" s="557"/>
      <c r="L10" s="467"/>
      <c r="M10" s="584" t="str">
        <f>"Дата подачи заявления об "&amp;IF(datePr_ch="","утверждении","изменении") &amp; " тарифов"</f>
        <v>Дата подачи заявления об изменении тарифов</v>
      </c>
      <c r="N10" s="1118"/>
      <c r="O10" s="1289" t="str">
        <f>IF(datePr_ch="",IF(datePr="","",datePr),datePr_ch)</f>
        <v>10.08.2020</v>
      </c>
      <c r="P10" s="1289"/>
      <c r="Q10" s="1289"/>
      <c r="R10" s="1289"/>
      <c r="S10" s="1289"/>
      <c r="T10" s="1289"/>
      <c r="U10" s="549"/>
      <c r="V10" s="549"/>
      <c r="W10" s="487"/>
      <c r="X10" s="557"/>
      <c r="Y10" s="557"/>
      <c r="Z10" s="557"/>
      <c r="AA10" s="557"/>
      <c r="AB10" s="557"/>
      <c r="AC10" s="557"/>
      <c r="AD10" s="557"/>
      <c r="AE10" s="557"/>
      <c r="AF10" s="557"/>
      <c r="AG10" s="557"/>
      <c r="AH10" s="557"/>
    </row>
    <row r="11" spans="1:34" s="537" customFormat="1" ht="18.75">
      <c r="A11" s="557"/>
      <c r="B11" s="557"/>
      <c r="C11" s="557"/>
      <c r="D11" s="557"/>
      <c r="E11" s="557"/>
      <c r="F11" s="557"/>
      <c r="G11" s="557"/>
      <c r="H11" s="557"/>
      <c r="L11" s="520"/>
      <c r="M11" s="584" t="str">
        <f>"Номер подачи заявления об "&amp;IF(numberPr_ch="","утверждении","изменении") &amp; " тарифов"</f>
        <v>Номер подачи заявления об изменении тарифов</v>
      </c>
      <c r="N11" s="1118"/>
      <c r="O11" s="1289" t="str">
        <f>IF(numberPr_ch="",IF(numberPr="","",numberPr),numberPr_ch)</f>
        <v>01-13/36204</v>
      </c>
      <c r="P11" s="1289"/>
      <c r="Q11" s="1289"/>
      <c r="R11" s="1289"/>
      <c r="S11" s="1289"/>
      <c r="T11" s="1289"/>
      <c r="U11" s="549"/>
      <c r="V11" s="549"/>
      <c r="W11" s="487"/>
      <c r="X11" s="557"/>
      <c r="Y11" s="557"/>
      <c r="Z11" s="557"/>
      <c r="AA11" s="557"/>
      <c r="AB11" s="557"/>
      <c r="AC11" s="557"/>
      <c r="AD11" s="557"/>
      <c r="AE11" s="557"/>
      <c r="AF11" s="557"/>
      <c r="AG11" s="557"/>
      <c r="AH11" s="557"/>
    </row>
    <row r="12" spans="1:34" s="744" customFormat="1" ht="5.25" hidden="1">
      <c r="A12" s="1114"/>
      <c r="B12" s="1114"/>
      <c r="C12" s="1114"/>
      <c r="D12" s="1114"/>
      <c r="E12" s="1114"/>
      <c r="F12" s="1114"/>
      <c r="G12" s="1114"/>
      <c r="H12" s="1114"/>
      <c r="L12" s="1164"/>
      <c r="M12" s="1039"/>
      <c r="O12" s="1288"/>
      <c r="P12" s="1288"/>
      <c r="Q12" s="1288"/>
      <c r="R12" s="1288"/>
      <c r="S12" s="1288"/>
      <c r="T12" s="1288"/>
      <c r="U12" s="778"/>
      <c r="V12" s="778"/>
      <c r="X12" s="1114"/>
      <c r="Y12" s="1114"/>
      <c r="Z12" s="1114"/>
      <c r="AA12" s="1114"/>
      <c r="AB12" s="1114"/>
    </row>
    <row r="13" spans="1:34" s="537" customFormat="1" ht="11.25" hidden="1">
      <c r="A13" s="557"/>
      <c r="B13" s="557"/>
      <c r="C13" s="557"/>
      <c r="D13" s="557"/>
      <c r="E13" s="557"/>
      <c r="F13" s="557"/>
      <c r="G13" s="557"/>
      <c r="H13" s="557"/>
      <c r="L13" s="1313"/>
      <c r="M13" s="1313"/>
      <c r="N13" s="534"/>
      <c r="O13" s="549"/>
      <c r="P13" s="549"/>
      <c r="Q13" s="549"/>
      <c r="R13" s="549"/>
      <c r="S13" s="549"/>
      <c r="T13" s="549"/>
      <c r="U13" s="555" t="s">
        <v>370</v>
      </c>
      <c r="X13" s="557"/>
      <c r="Y13" s="557"/>
      <c r="Z13" s="557"/>
      <c r="AA13" s="557"/>
      <c r="AB13" s="557"/>
      <c r="AC13" s="557"/>
      <c r="AD13" s="557"/>
      <c r="AE13" s="557"/>
      <c r="AF13" s="557"/>
      <c r="AG13" s="557"/>
      <c r="AH13" s="557"/>
    </row>
    <row r="14" spans="1:34">
      <c r="J14" s="497"/>
      <c r="K14" s="497"/>
      <c r="L14" s="492"/>
      <c r="M14" s="492"/>
      <c r="N14" s="470"/>
      <c r="O14" s="1290"/>
      <c r="P14" s="1290"/>
      <c r="Q14" s="1290"/>
      <c r="R14" s="1290"/>
      <c r="S14" s="1290"/>
      <c r="T14" s="1290"/>
      <c r="U14" s="1290"/>
    </row>
    <row r="15" spans="1:34">
      <c r="J15" s="497"/>
      <c r="K15" s="497"/>
      <c r="L15" s="1237" t="s">
        <v>444</v>
      </c>
      <c r="M15" s="1237"/>
      <c r="N15" s="1237"/>
      <c r="O15" s="1237"/>
      <c r="P15" s="1237"/>
      <c r="Q15" s="1237"/>
      <c r="R15" s="1237"/>
      <c r="S15" s="1237"/>
      <c r="T15" s="1237"/>
      <c r="U15" s="1237"/>
      <c r="V15" s="1237"/>
      <c r="W15" s="1237" t="s">
        <v>445</v>
      </c>
    </row>
    <row r="16" spans="1:34" ht="14.25" customHeight="1">
      <c r="J16" s="497"/>
      <c r="K16" s="497"/>
      <c r="L16" s="1296" t="s">
        <v>90</v>
      </c>
      <c r="M16" s="1296" t="s">
        <v>601</v>
      </c>
      <c r="N16" s="628"/>
      <c r="O16" s="1297" t="s">
        <v>603</v>
      </c>
      <c r="P16" s="1298"/>
      <c r="Q16" s="1298"/>
      <c r="R16" s="1298"/>
      <c r="S16" s="1298"/>
      <c r="T16" s="1299"/>
      <c r="U16" s="1307" t="s">
        <v>338</v>
      </c>
      <c r="V16" s="1293" t="s">
        <v>273</v>
      </c>
      <c r="W16" s="1237"/>
    </row>
    <row r="17" spans="1:36" ht="14.25" customHeight="1">
      <c r="J17" s="497"/>
      <c r="K17" s="497"/>
      <c r="L17" s="1296"/>
      <c r="M17" s="1296"/>
      <c r="N17" s="629"/>
      <c r="O17" s="1302" t="s">
        <v>577</v>
      </c>
      <c r="P17" s="1300" t="s">
        <v>269</v>
      </c>
      <c r="Q17" s="1301"/>
      <c r="R17" s="1304" t="s">
        <v>614</v>
      </c>
      <c r="S17" s="1305"/>
      <c r="T17" s="1306"/>
      <c r="U17" s="1308"/>
      <c r="V17" s="1294"/>
      <c r="W17" s="1237"/>
    </row>
    <row r="18" spans="1:36" ht="33.75" customHeight="1">
      <c r="J18" s="497"/>
      <c r="K18" s="497"/>
      <c r="L18" s="1296"/>
      <c r="M18" s="1296"/>
      <c r="N18" s="630"/>
      <c r="O18" s="1303"/>
      <c r="P18" s="503" t="s">
        <v>578</v>
      </c>
      <c r="Q18" s="503" t="s">
        <v>6</v>
      </c>
      <c r="R18" s="504" t="s">
        <v>272</v>
      </c>
      <c r="S18" s="1291" t="s">
        <v>271</v>
      </c>
      <c r="T18" s="1292"/>
      <c r="U18" s="1309"/>
      <c r="V18" s="1295"/>
      <c r="W18" s="1237"/>
    </row>
    <row r="19" spans="1:36">
      <c r="J19" s="497"/>
      <c r="K19" s="536">
        <v>1</v>
      </c>
      <c r="L19" s="614" t="s">
        <v>91</v>
      </c>
      <c r="M19" s="614" t="s">
        <v>47</v>
      </c>
      <c r="N19" s="616" t="str">
        <f ca="1">OFFSET(N19,0,-1)</f>
        <v>2</v>
      </c>
      <c r="O19" s="615">
        <f ca="1">OFFSET(O19,0,-1)+1</f>
        <v>3</v>
      </c>
      <c r="P19" s="615">
        <f ca="1">OFFSET(P19,0,-1)+1</f>
        <v>4</v>
      </c>
      <c r="Q19" s="615">
        <f ca="1">OFFSET(Q19,0,-1)+1</f>
        <v>5</v>
      </c>
      <c r="R19" s="615">
        <f ca="1">OFFSET(R19,0,-1)+1</f>
        <v>6</v>
      </c>
      <c r="S19" s="1314">
        <f ca="1">OFFSET(S19,0,-1)+1</f>
        <v>7</v>
      </c>
      <c r="T19" s="1314"/>
      <c r="U19" s="615">
        <f ca="1">OFFSET(U19,0,-2)+1</f>
        <v>8</v>
      </c>
      <c r="V19" s="616">
        <f ca="1">OFFSET(V19,0,-1)</f>
        <v>8</v>
      </c>
      <c r="W19" s="615">
        <f ca="1">OFFSET(W19,0,-1)+1</f>
        <v>9</v>
      </c>
    </row>
    <row r="20" spans="1:36" ht="22.5">
      <c r="A20" s="1315">
        <v>1</v>
      </c>
      <c r="B20" s="829"/>
      <c r="C20" s="829"/>
      <c r="D20" s="829"/>
      <c r="E20" s="830"/>
      <c r="F20" s="831"/>
      <c r="G20" s="831"/>
      <c r="H20" s="831"/>
      <c r="I20" s="832"/>
      <c r="J20" s="827"/>
      <c r="K20" s="834"/>
      <c r="L20" s="560">
        <f>mergeValue(A20)</f>
        <v>1</v>
      </c>
      <c r="M20" s="608" t="s">
        <v>19</v>
      </c>
      <c r="N20" s="613"/>
      <c r="O20" s="1316"/>
      <c r="P20" s="1316"/>
      <c r="Q20" s="1316"/>
      <c r="R20" s="1316"/>
      <c r="S20" s="1316"/>
      <c r="T20" s="1316"/>
      <c r="U20" s="1316"/>
      <c r="V20" s="1316"/>
      <c r="W20" s="1122" t="s">
        <v>717</v>
      </c>
      <c r="Y20" s="556"/>
      <c r="Z20" s="556" t="str">
        <f t="shared" ref="Z20:Z33" si="0">IF(M20="","",M20 )</f>
        <v>Наименование тарифа</v>
      </c>
      <c r="AA20" s="556"/>
      <c r="AB20" s="556"/>
      <c r="AC20" s="556"/>
      <c r="AI20" s="552"/>
      <c r="AJ20" s="552"/>
    </row>
    <row r="21" spans="1:36" ht="22.5">
      <c r="A21" s="1315"/>
      <c r="B21" s="1315">
        <v>1</v>
      </c>
      <c r="C21" s="829"/>
      <c r="D21" s="829"/>
      <c r="E21" s="831"/>
      <c r="F21" s="831"/>
      <c r="G21" s="831"/>
      <c r="H21" s="831"/>
      <c r="I21" s="826"/>
      <c r="J21" s="825"/>
      <c r="K21" s="828"/>
      <c r="L21" s="560" t="str">
        <f>mergeValue(A21) &amp;"."&amp; mergeValue(B21)</f>
        <v>1.1</v>
      </c>
      <c r="M21" s="514" t="s">
        <v>15</v>
      </c>
      <c r="N21" s="613"/>
      <c r="O21" s="1316"/>
      <c r="P21" s="1316"/>
      <c r="Q21" s="1316"/>
      <c r="R21" s="1316"/>
      <c r="S21" s="1316"/>
      <c r="T21" s="1316"/>
      <c r="U21" s="1316"/>
      <c r="V21" s="1316"/>
      <c r="W21" s="1122" t="s">
        <v>458</v>
      </c>
      <c r="Y21" s="556"/>
      <c r="Z21" s="556" t="str">
        <f t="shared" si="0"/>
        <v>Территория действия тарифа</v>
      </c>
      <c r="AA21" s="556"/>
      <c r="AB21" s="556"/>
      <c r="AC21" s="556"/>
      <c r="AI21" s="552"/>
      <c r="AJ21" s="552"/>
    </row>
    <row r="22" spans="1:36" ht="22.5">
      <c r="A22" s="1315"/>
      <c r="B22" s="1315"/>
      <c r="C22" s="1315">
        <v>1</v>
      </c>
      <c r="D22" s="829"/>
      <c r="E22" s="831"/>
      <c r="F22" s="831"/>
      <c r="G22" s="831"/>
      <c r="H22" s="831"/>
      <c r="I22" s="833"/>
      <c r="J22" s="825"/>
      <c r="K22" s="828"/>
      <c r="L22" s="560" t="str">
        <f>mergeValue(A22) &amp;"."&amp; mergeValue(B22)&amp;"."&amp; mergeValue(C22)</f>
        <v>1.1.1</v>
      </c>
      <c r="M22" s="515" t="s">
        <v>7</v>
      </c>
      <c r="N22" s="613"/>
      <c r="O22" s="1316"/>
      <c r="P22" s="1316"/>
      <c r="Q22" s="1316"/>
      <c r="R22" s="1316"/>
      <c r="S22" s="1316"/>
      <c r="T22" s="1316"/>
      <c r="U22" s="1316"/>
      <c r="V22" s="1316"/>
      <c r="W22" s="1122" t="s">
        <v>599</v>
      </c>
      <c r="Y22" s="556"/>
      <c r="Z22" s="556" t="str">
        <f t="shared" si="0"/>
        <v xml:space="preserve">Наименование системы теплоснабжения </v>
      </c>
      <c r="AA22" s="556"/>
      <c r="AB22" s="556"/>
      <c r="AC22" s="556"/>
      <c r="AI22" s="552"/>
      <c r="AJ22" s="552"/>
    </row>
    <row r="23" spans="1:36" ht="22.5">
      <c r="A23" s="1315"/>
      <c r="B23" s="1315"/>
      <c r="C23" s="1315"/>
      <c r="D23" s="1315">
        <v>1</v>
      </c>
      <c r="E23" s="831"/>
      <c r="F23" s="831"/>
      <c r="G23" s="831"/>
      <c r="H23" s="831"/>
      <c r="I23" s="833"/>
      <c r="J23" s="825"/>
      <c r="K23" s="828"/>
      <c r="L23" s="560" t="str">
        <f>mergeValue(A23) &amp;"."&amp; mergeValue(B23)&amp;"."&amp; mergeValue(C23)&amp;"."&amp; mergeValue(D23)</f>
        <v>1.1.1.1</v>
      </c>
      <c r="M23" s="516" t="s">
        <v>21</v>
      </c>
      <c r="N23" s="613"/>
      <c r="O23" s="1316"/>
      <c r="P23" s="1316"/>
      <c r="Q23" s="1316"/>
      <c r="R23" s="1316"/>
      <c r="S23" s="1316"/>
      <c r="T23" s="1316"/>
      <c r="U23" s="1316"/>
      <c r="V23" s="1316"/>
      <c r="W23" s="1122" t="s">
        <v>600</v>
      </c>
      <c r="Y23" s="556"/>
      <c r="Z23" s="556" t="str">
        <f t="shared" si="0"/>
        <v xml:space="preserve">Источник тепловой энергии  </v>
      </c>
      <c r="AA23" s="556"/>
      <c r="AB23" s="556"/>
      <c r="AC23" s="556"/>
      <c r="AI23" s="552"/>
      <c r="AJ23" s="552"/>
    </row>
    <row r="24" spans="1:36" ht="78.75">
      <c r="A24" s="1315"/>
      <c r="B24" s="1315"/>
      <c r="C24" s="1315"/>
      <c r="D24" s="1315"/>
      <c r="E24" s="1315">
        <v>1</v>
      </c>
      <c r="F24" s="831"/>
      <c r="G24" s="831"/>
      <c r="H24" s="829">
        <v>1</v>
      </c>
      <c r="I24" s="1315">
        <v>1</v>
      </c>
      <c r="J24" s="831"/>
      <c r="K24" s="836"/>
      <c r="L24" s="560" t="str">
        <f>mergeValue(A24) &amp;"."&amp; mergeValue(B24)&amp;"."&amp; mergeValue(C24)&amp;"."&amp; mergeValue(D24)&amp;"."&amp; mergeValue(E24)</f>
        <v>1.1.1.1.1</v>
      </c>
      <c r="M24" s="522" t="s">
        <v>8</v>
      </c>
      <c r="N24" s="613"/>
      <c r="O24" s="1317"/>
      <c r="P24" s="1317"/>
      <c r="Q24" s="1317"/>
      <c r="R24" s="1317"/>
      <c r="S24" s="1317"/>
      <c r="T24" s="1317"/>
      <c r="U24" s="1317"/>
      <c r="V24" s="1317"/>
      <c r="W24" s="1122" t="s">
        <v>718</v>
      </c>
      <c r="Y24" s="556"/>
      <c r="Z24" s="556" t="str">
        <f t="shared" si="0"/>
        <v>Схема подключения теплопотребляющей установки к коллектору источника тепловой энергии</v>
      </c>
      <c r="AA24" s="556"/>
      <c r="AB24" s="556"/>
      <c r="AC24" s="556"/>
      <c r="AI24" s="552"/>
      <c r="AJ24" s="552"/>
    </row>
    <row r="25" spans="1:36" ht="33.75">
      <c r="A25" s="1315"/>
      <c r="B25" s="1315"/>
      <c r="C25" s="1315"/>
      <c r="D25" s="1315"/>
      <c r="E25" s="1315"/>
      <c r="F25" s="1315">
        <v>1</v>
      </c>
      <c r="G25" s="829"/>
      <c r="H25" s="829"/>
      <c r="I25" s="1315"/>
      <c r="J25" s="1315">
        <v>1</v>
      </c>
      <c r="K25" s="837"/>
      <c r="L25" s="560" t="str">
        <f>mergeValue(A25) &amp;"."&amp; mergeValue(B25)&amp;"."&amp; mergeValue(C25)&amp;"."&amp; mergeValue(D25)&amp;"."&amp; mergeValue(E25)&amp;"."&amp; mergeValue(F25)</f>
        <v>1.1.1.1.1.1</v>
      </c>
      <c r="M25" s="523" t="s">
        <v>9</v>
      </c>
      <c r="N25" s="613"/>
      <c r="O25" s="1318"/>
      <c r="P25" s="1319"/>
      <c r="Q25" s="1319"/>
      <c r="R25" s="1319"/>
      <c r="S25" s="1319"/>
      <c r="T25" s="1319"/>
      <c r="U25" s="1319"/>
      <c r="V25" s="1320"/>
      <c r="W25" s="1122" t="s">
        <v>719</v>
      </c>
      <c r="Y25" s="556"/>
      <c r="Z25" s="556" t="str">
        <f t="shared" si="0"/>
        <v>Группа потребителей</v>
      </c>
      <c r="AA25" s="556"/>
      <c r="AB25" s="556"/>
      <c r="AC25" s="556"/>
      <c r="AI25" s="552"/>
      <c r="AJ25" s="552"/>
    </row>
    <row r="26" spans="1:36" ht="122.1" customHeight="1">
      <c r="A26" s="1315"/>
      <c r="B26" s="1315"/>
      <c r="C26" s="1315"/>
      <c r="D26" s="1315"/>
      <c r="E26" s="1315"/>
      <c r="F26" s="1315"/>
      <c r="G26" s="829">
        <v>1</v>
      </c>
      <c r="H26" s="829"/>
      <c r="I26" s="1315"/>
      <c r="J26" s="1315"/>
      <c r="K26" s="837">
        <v>1</v>
      </c>
      <c r="L26" s="560" t="str">
        <f>mergeValue(A26) &amp;"."&amp; mergeValue(B26)&amp;"."&amp; mergeValue(C26)&amp;"."&amp; mergeValue(D26)&amp;"."&amp; mergeValue(E26)&amp;"."&amp; mergeValue(F26)&amp;"."&amp; mergeValue(G26)</f>
        <v>1.1.1.1.1.1.1</v>
      </c>
      <c r="M26" s="1081"/>
      <c r="N26" s="613"/>
      <c r="O26" s="530"/>
      <c r="P26" s="530"/>
      <c r="Q26" s="1033"/>
      <c r="R26" s="1310"/>
      <c r="S26" s="1311" t="s">
        <v>82</v>
      </c>
      <c r="T26" s="1310"/>
      <c r="U26" s="1311" t="s">
        <v>83</v>
      </c>
      <c r="V26" s="530"/>
      <c r="W26" s="1285" t="s">
        <v>720</v>
      </c>
      <c r="X26" s="552" t="str">
        <f>strCheckDate(O27:V27)</f>
        <v/>
      </c>
      <c r="Y26" s="556"/>
      <c r="Z26" s="556" t="str">
        <f t="shared" si="0"/>
        <v/>
      </c>
      <c r="AA26" s="556"/>
      <c r="AB26" s="556"/>
      <c r="AC26" s="556"/>
      <c r="AI26" s="552"/>
      <c r="AJ26" s="552"/>
    </row>
    <row r="27" spans="1:36" ht="11.25" hidden="1">
      <c r="A27" s="1315"/>
      <c r="B27" s="1315"/>
      <c r="C27" s="1315"/>
      <c r="D27" s="1315"/>
      <c r="E27" s="1315"/>
      <c r="F27" s="1315"/>
      <c r="G27" s="829"/>
      <c r="H27" s="829"/>
      <c r="I27" s="1315"/>
      <c r="J27" s="1315"/>
      <c r="K27" s="837"/>
      <c r="L27" s="567"/>
      <c r="M27" s="613"/>
      <c r="N27" s="613"/>
      <c r="O27" s="530"/>
      <c r="P27" s="530"/>
      <c r="Q27" s="551" t="str">
        <f>R26 &amp; "-" &amp; T26</f>
        <v>-</v>
      </c>
      <c r="R27" s="1310"/>
      <c r="S27" s="1311"/>
      <c r="T27" s="1310"/>
      <c r="U27" s="1311"/>
      <c r="V27" s="530"/>
      <c r="W27" s="1286"/>
      <c r="Y27" s="556"/>
      <c r="Z27" s="556" t="str">
        <f t="shared" si="0"/>
        <v/>
      </c>
      <c r="AA27" s="556"/>
      <c r="AB27" s="556"/>
      <c r="AC27" s="556"/>
      <c r="AI27" s="552"/>
      <c r="AJ27" s="552"/>
    </row>
    <row r="28" spans="1:36" ht="15" customHeight="1">
      <c r="A28" s="1315"/>
      <c r="B28" s="1315"/>
      <c r="C28" s="1315"/>
      <c r="D28" s="1315"/>
      <c r="E28" s="1315"/>
      <c r="F28" s="1315"/>
      <c r="G28" s="831"/>
      <c r="H28" s="829"/>
      <c r="I28" s="1315"/>
      <c r="J28" s="1315"/>
      <c r="K28" s="836"/>
      <c r="L28" s="506"/>
      <c r="M28" s="525" t="s">
        <v>24</v>
      </c>
      <c r="N28" s="532"/>
      <c r="O28" s="532"/>
      <c r="P28" s="532"/>
      <c r="Q28" s="532"/>
      <c r="R28" s="532"/>
      <c r="S28" s="532"/>
      <c r="T28" s="532"/>
      <c r="U28" s="532"/>
      <c r="V28" s="528"/>
      <c r="W28" s="1287"/>
      <c r="Y28" s="556"/>
      <c r="Z28" s="556" t="str">
        <f t="shared" si="0"/>
        <v>Добавить вид теплоносителя (параметры теплоносителя)</v>
      </c>
      <c r="AA28" s="556"/>
      <c r="AB28" s="556"/>
      <c r="AC28" s="556"/>
      <c r="AI28" s="552"/>
      <c r="AJ28" s="552"/>
    </row>
    <row r="29" spans="1:36" ht="15" customHeight="1">
      <c r="A29" s="1315"/>
      <c r="B29" s="1315"/>
      <c r="C29" s="1315"/>
      <c r="D29" s="1315"/>
      <c r="E29" s="1315"/>
      <c r="F29" s="831"/>
      <c r="G29" s="831"/>
      <c r="H29" s="829"/>
      <c r="I29" s="1315"/>
      <c r="J29" s="831"/>
      <c r="K29" s="836"/>
      <c r="L29" s="506"/>
      <c r="M29" s="524" t="s">
        <v>10</v>
      </c>
      <c r="N29" s="532"/>
      <c r="O29" s="532"/>
      <c r="P29" s="532"/>
      <c r="Q29" s="532"/>
      <c r="R29" s="532"/>
      <c r="S29" s="532"/>
      <c r="T29" s="532"/>
      <c r="U29" s="531"/>
      <c r="V29" s="532"/>
      <c r="W29" s="632"/>
      <c r="Y29" s="556"/>
      <c r="Z29" s="556" t="str">
        <f t="shared" si="0"/>
        <v>Добавить группу потребителей</v>
      </c>
      <c r="AA29" s="556"/>
      <c r="AB29" s="556"/>
      <c r="AC29" s="556"/>
      <c r="AI29" s="552"/>
      <c r="AJ29" s="552"/>
    </row>
    <row r="30" spans="1:36" ht="15" customHeight="1">
      <c r="A30" s="1315"/>
      <c r="B30" s="1315"/>
      <c r="C30" s="1315"/>
      <c r="D30" s="1315"/>
      <c r="E30" s="835"/>
      <c r="F30" s="831"/>
      <c r="G30" s="831"/>
      <c r="H30" s="831"/>
      <c r="I30" s="827"/>
      <c r="J30" s="824"/>
      <c r="K30" s="834"/>
      <c r="L30" s="506"/>
      <c r="M30" s="519" t="s">
        <v>11</v>
      </c>
      <c r="N30" s="532"/>
      <c r="O30" s="532"/>
      <c r="P30" s="532"/>
      <c r="Q30" s="532"/>
      <c r="R30" s="532"/>
      <c r="S30" s="532"/>
      <c r="T30" s="532"/>
      <c r="U30" s="531"/>
      <c r="V30" s="532"/>
      <c r="W30" s="632"/>
      <c r="Y30" s="556"/>
      <c r="Z30" s="556" t="str">
        <f t="shared" si="0"/>
        <v>Добавить схему подключения</v>
      </c>
      <c r="AA30" s="556"/>
      <c r="AB30" s="556"/>
      <c r="AC30" s="556"/>
      <c r="AI30" s="552"/>
      <c r="AJ30" s="552"/>
    </row>
    <row r="31" spans="1:36" ht="15" customHeight="1">
      <c r="A31" s="1315"/>
      <c r="B31" s="1315"/>
      <c r="C31" s="1315"/>
      <c r="D31" s="835"/>
      <c r="E31" s="835"/>
      <c r="F31" s="831"/>
      <c r="G31" s="831"/>
      <c r="H31" s="831"/>
      <c r="I31" s="827"/>
      <c r="J31" s="824"/>
      <c r="K31" s="834"/>
      <c r="L31" s="506"/>
      <c r="M31" s="518" t="s">
        <v>16</v>
      </c>
      <c r="N31" s="532"/>
      <c r="O31" s="532"/>
      <c r="P31" s="532"/>
      <c r="Q31" s="532"/>
      <c r="R31" s="532"/>
      <c r="S31" s="532"/>
      <c r="T31" s="532"/>
      <c r="U31" s="531"/>
      <c r="V31" s="532"/>
      <c r="W31" s="632"/>
      <c r="Y31" s="556"/>
      <c r="Z31" s="556" t="str">
        <f t="shared" si="0"/>
        <v>Добавить источник тепловой энергии</v>
      </c>
      <c r="AA31" s="556"/>
      <c r="AB31" s="556"/>
      <c r="AC31" s="556"/>
      <c r="AI31" s="552"/>
      <c r="AJ31" s="552"/>
    </row>
    <row r="32" spans="1:36" ht="15" customHeight="1">
      <c r="A32" s="1315"/>
      <c r="B32" s="1315"/>
      <c r="C32" s="835"/>
      <c r="D32" s="835"/>
      <c r="E32" s="835"/>
      <c r="F32" s="835"/>
      <c r="G32" s="840"/>
      <c r="H32" s="827"/>
      <c r="I32" s="838"/>
      <c r="J32" s="824"/>
      <c r="K32" s="839"/>
      <c r="L32" s="506"/>
      <c r="M32" s="517" t="s">
        <v>17</v>
      </c>
      <c r="N32" s="532"/>
      <c r="O32" s="532"/>
      <c r="P32" s="532"/>
      <c r="Q32" s="532"/>
      <c r="R32" s="532"/>
      <c r="S32" s="532"/>
      <c r="T32" s="532"/>
      <c r="U32" s="531"/>
      <c r="V32" s="532"/>
      <c r="W32" s="632"/>
      <c r="Y32" s="556"/>
      <c r="Z32" s="556" t="str">
        <f t="shared" si="0"/>
        <v>Добавить наименование системы теплоснабжения</v>
      </c>
      <c r="AA32" s="556"/>
      <c r="AB32" s="556"/>
      <c r="AC32" s="556"/>
      <c r="AI32" s="552"/>
      <c r="AJ32" s="552"/>
    </row>
    <row r="33" spans="1:36" ht="15" customHeight="1">
      <c r="A33" s="1315"/>
      <c r="B33" s="835"/>
      <c r="C33" s="835"/>
      <c r="D33" s="835"/>
      <c r="E33" s="835"/>
      <c r="F33" s="835"/>
      <c r="G33" s="840"/>
      <c r="H33" s="827"/>
      <c r="I33" s="827"/>
      <c r="J33" s="824"/>
      <c r="K33" s="834"/>
      <c r="L33" s="506"/>
      <c r="M33" s="526" t="s">
        <v>18</v>
      </c>
      <c r="N33" s="532"/>
      <c r="O33" s="532"/>
      <c r="P33" s="532"/>
      <c r="Q33" s="532"/>
      <c r="R33" s="532"/>
      <c r="S33" s="532"/>
      <c r="T33" s="532"/>
      <c r="U33" s="531"/>
      <c r="V33" s="532"/>
      <c r="W33" s="632"/>
      <c r="Y33" s="556"/>
      <c r="Z33" s="556" t="str">
        <f t="shared" si="0"/>
        <v>Добавить территорию действия тарифа</v>
      </c>
      <c r="AA33" s="556"/>
      <c r="AB33" s="556"/>
      <c r="AC33" s="556"/>
      <c r="AI33" s="552"/>
      <c r="AJ33" s="552"/>
    </row>
    <row r="34" spans="1:36" s="490" customFormat="1" ht="15" customHeight="1">
      <c r="A34" s="823"/>
      <c r="B34" s="823"/>
      <c r="C34" s="823"/>
      <c r="D34" s="823"/>
      <c r="E34" s="823"/>
      <c r="F34" s="823"/>
      <c r="G34" s="823"/>
      <c r="H34" s="823"/>
      <c r="I34" s="823"/>
      <c r="J34" s="823"/>
      <c r="K34" s="823"/>
      <c r="L34" s="461"/>
      <c r="M34" s="533" t="s">
        <v>307</v>
      </c>
      <c r="N34" s="532"/>
      <c r="O34" s="532"/>
      <c r="P34" s="532"/>
      <c r="Q34" s="532"/>
      <c r="R34" s="532"/>
      <c r="S34" s="532"/>
      <c r="T34" s="532"/>
      <c r="U34" s="531"/>
      <c r="V34" s="532"/>
      <c r="W34" s="632"/>
      <c r="X34" s="554"/>
      <c r="Y34" s="554"/>
      <c r="Z34" s="554"/>
      <c r="AA34" s="554"/>
      <c r="AB34" s="554"/>
      <c r="AC34" s="554"/>
      <c r="AD34" s="554"/>
      <c r="AE34" s="554"/>
      <c r="AF34" s="554"/>
      <c r="AG34" s="554"/>
      <c r="AH34" s="554"/>
    </row>
    <row r="35" spans="1:36" ht="11.25">
      <c r="A35" s="491"/>
      <c r="B35" s="491"/>
      <c r="C35" s="491"/>
      <c r="D35" s="491"/>
      <c r="E35" s="491"/>
      <c r="F35" s="491"/>
      <c r="G35" s="491"/>
      <c r="H35" s="491"/>
      <c r="I35" s="491"/>
      <c r="J35" s="491"/>
      <c r="K35" s="491"/>
      <c r="X35" s="491"/>
      <c r="Y35" s="491"/>
      <c r="Z35" s="491"/>
      <c r="AA35" s="491"/>
      <c r="AB35" s="491"/>
      <c r="AC35" s="491"/>
      <c r="AD35" s="491"/>
      <c r="AE35" s="491"/>
      <c r="AF35" s="491"/>
      <c r="AG35" s="491"/>
      <c r="AH35" s="491"/>
    </row>
    <row r="36" spans="1:36" ht="105.75" customHeight="1">
      <c r="L36" s="1">
        <v>1</v>
      </c>
      <c r="M36" s="1278" t="s">
        <v>721</v>
      </c>
      <c r="N36" s="1278"/>
      <c r="O36" s="1278"/>
      <c r="P36" s="1278"/>
      <c r="Q36" s="1278"/>
      <c r="R36" s="1278"/>
      <c r="S36" s="1278"/>
      <c r="T36" s="1278"/>
      <c r="U36" s="1278"/>
      <c r="V36" s="1278"/>
      <c r="W36" s="1278"/>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47"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6" hidden="1" customWidth="1"/>
    <col min="2" max="4" width="3.7109375" style="757" hidden="1" customWidth="1"/>
    <col min="5" max="5" width="3.7109375" style="758" customWidth="1"/>
    <col min="6" max="6" width="9.7109375" style="749" customWidth="1"/>
    <col min="7" max="7" width="37.7109375" style="749" customWidth="1"/>
    <col min="8" max="8" width="66.85546875" style="749" customWidth="1"/>
    <col min="9" max="9" width="115.7109375" style="749" customWidth="1"/>
    <col min="10" max="11" width="10.5703125" style="757"/>
    <col min="12" max="12" width="11.140625" style="757" customWidth="1"/>
    <col min="13" max="20" width="10.5703125" style="757"/>
    <col min="21" max="16384" width="10.5703125" style="749"/>
  </cols>
  <sheetData>
    <row r="1" spans="1:20" ht="3" customHeight="1">
      <c r="A1" s="756" t="s">
        <v>48</v>
      </c>
    </row>
    <row r="2" spans="1:20" ht="22.5">
      <c r="F2" s="1279" t="s">
        <v>469</v>
      </c>
      <c r="G2" s="1280"/>
      <c r="H2" s="1281"/>
      <c r="I2" s="755"/>
    </row>
    <row r="3" spans="1:20" ht="3" customHeight="1"/>
    <row r="4" spans="1:20" s="537" customFormat="1" ht="11.25">
      <c r="A4" s="732"/>
      <c r="B4" s="732"/>
      <c r="C4" s="732"/>
      <c r="D4" s="732"/>
      <c r="F4" s="1237" t="s">
        <v>444</v>
      </c>
      <c r="G4" s="1237"/>
      <c r="H4" s="1237"/>
      <c r="I4" s="1282" t="s">
        <v>445</v>
      </c>
      <c r="J4" s="732"/>
      <c r="K4" s="732"/>
      <c r="L4" s="732"/>
      <c r="M4" s="732"/>
      <c r="N4" s="732"/>
      <c r="O4" s="732"/>
      <c r="P4" s="732"/>
      <c r="Q4" s="732"/>
      <c r="R4" s="732"/>
      <c r="S4" s="732"/>
      <c r="T4" s="732"/>
    </row>
    <row r="5" spans="1:20" s="537" customFormat="1" ht="11.25" customHeight="1">
      <c r="A5" s="732"/>
      <c r="B5" s="732"/>
      <c r="C5" s="732"/>
      <c r="D5" s="732"/>
      <c r="F5" s="737" t="s">
        <v>90</v>
      </c>
      <c r="G5" s="759" t="s">
        <v>447</v>
      </c>
      <c r="H5" s="751" t="s">
        <v>438</v>
      </c>
      <c r="I5" s="1282"/>
      <c r="J5" s="732"/>
      <c r="K5" s="732"/>
      <c r="L5" s="732"/>
      <c r="M5" s="732"/>
      <c r="N5" s="732"/>
      <c r="O5" s="732"/>
      <c r="P5" s="732"/>
      <c r="Q5" s="732"/>
      <c r="R5" s="732"/>
      <c r="S5" s="732"/>
      <c r="T5" s="732"/>
    </row>
    <row r="6" spans="1:20" s="537" customFormat="1" ht="12" customHeight="1">
      <c r="A6" s="732"/>
      <c r="B6" s="732"/>
      <c r="C6" s="732"/>
      <c r="D6" s="732"/>
      <c r="F6" s="760" t="s">
        <v>91</v>
      </c>
      <c r="G6" s="761">
        <v>2</v>
      </c>
      <c r="H6" s="762">
        <v>3</v>
      </c>
      <c r="I6" s="575">
        <v>4</v>
      </c>
      <c r="J6" s="732">
        <v>4</v>
      </c>
      <c r="K6" s="732"/>
      <c r="L6" s="732"/>
      <c r="M6" s="732"/>
      <c r="N6" s="732"/>
      <c r="O6" s="732"/>
      <c r="P6" s="732"/>
      <c r="Q6" s="732"/>
      <c r="R6" s="732"/>
      <c r="S6" s="732"/>
      <c r="T6" s="732"/>
    </row>
    <row r="7" spans="1:20" s="537" customFormat="1" ht="18.75">
      <c r="A7" s="732"/>
      <c r="B7" s="732"/>
      <c r="C7" s="732"/>
      <c r="D7" s="732"/>
      <c r="F7" s="763">
        <v>1</v>
      </c>
      <c r="G7" s="764" t="s">
        <v>470</v>
      </c>
      <c r="H7" s="754" t="str">
        <f>IF(dateCh="","",dateCh)</f>
        <v>10.08.2020</v>
      </c>
      <c r="I7" s="765" t="s">
        <v>471</v>
      </c>
      <c r="J7" s="582"/>
      <c r="K7" s="732"/>
      <c r="L7" s="732"/>
      <c r="M7" s="732"/>
      <c r="N7" s="732"/>
      <c r="O7" s="732"/>
      <c r="P7" s="732"/>
      <c r="Q7" s="732"/>
      <c r="R7" s="732"/>
      <c r="S7" s="732"/>
      <c r="T7" s="732"/>
    </row>
    <row r="8" spans="1:20" s="537" customFormat="1" ht="45">
      <c r="A8" s="1283">
        <v>1</v>
      </c>
      <c r="B8" s="732"/>
      <c r="C8" s="732"/>
      <c r="D8" s="732"/>
      <c r="F8" s="763" t="str">
        <f>"2." &amp;mergeValue(A8)</f>
        <v>2.1</v>
      </c>
      <c r="G8" s="764" t="s">
        <v>472</v>
      </c>
      <c r="H8" s="754"/>
      <c r="I8" s="765" t="s">
        <v>567</v>
      </c>
      <c r="J8" s="582"/>
      <c r="K8" s="732"/>
      <c r="L8" s="732"/>
      <c r="M8" s="732"/>
      <c r="N8" s="732"/>
      <c r="O8" s="732"/>
      <c r="P8" s="732"/>
      <c r="Q8" s="732"/>
      <c r="R8" s="732"/>
      <c r="S8" s="732"/>
      <c r="T8" s="732"/>
    </row>
    <row r="9" spans="1:20" s="537" customFormat="1" ht="22.5">
      <c r="A9" s="1283"/>
      <c r="B9" s="732"/>
      <c r="C9" s="732"/>
      <c r="D9" s="732"/>
      <c r="F9" s="763" t="str">
        <f>"3." &amp;mergeValue(A9)</f>
        <v>3.1</v>
      </c>
      <c r="G9" s="764" t="s">
        <v>473</v>
      </c>
      <c r="H9" s="754"/>
      <c r="I9" s="765" t="s">
        <v>565</v>
      </c>
      <c r="J9" s="582"/>
      <c r="K9" s="732"/>
      <c r="L9" s="732"/>
      <c r="M9" s="732"/>
      <c r="N9" s="732"/>
      <c r="O9" s="732"/>
      <c r="P9" s="732"/>
      <c r="Q9" s="732"/>
      <c r="R9" s="732"/>
      <c r="S9" s="732"/>
      <c r="T9" s="732"/>
    </row>
    <row r="10" spans="1:20" s="537" customFormat="1" ht="22.5">
      <c r="A10" s="1283"/>
      <c r="B10" s="732"/>
      <c r="C10" s="732"/>
      <c r="D10" s="732"/>
      <c r="F10" s="763" t="str">
        <f>"4."&amp;mergeValue(A10)</f>
        <v>4.1</v>
      </c>
      <c r="G10" s="764" t="s">
        <v>474</v>
      </c>
      <c r="H10" s="751" t="s">
        <v>448</v>
      </c>
      <c r="I10" s="765"/>
      <c r="J10" s="582"/>
      <c r="K10" s="732"/>
      <c r="L10" s="732"/>
      <c r="M10" s="732"/>
      <c r="N10" s="732"/>
      <c r="O10" s="732"/>
      <c r="P10" s="732"/>
      <c r="Q10" s="732"/>
      <c r="R10" s="732"/>
      <c r="S10" s="732"/>
      <c r="T10" s="732"/>
    </row>
    <row r="11" spans="1:20" s="537" customFormat="1" ht="18.75">
      <c r="A11" s="1283"/>
      <c r="B11" s="1283">
        <v>1</v>
      </c>
      <c r="C11" s="738"/>
      <c r="D11" s="738"/>
      <c r="F11" s="763" t="str">
        <f>"4."&amp;mergeValue(A11) &amp;"."&amp;mergeValue(B11)</f>
        <v>4.1.1</v>
      </c>
      <c r="G11" s="776" t="s">
        <v>569</v>
      </c>
      <c r="H11" s="754" t="str">
        <f>IF(region_name="","",region_name)</f>
        <v>г.Санкт-Петербург</v>
      </c>
      <c r="I11" s="765" t="s">
        <v>477</v>
      </c>
      <c r="J11" s="582"/>
      <c r="K11" s="732"/>
      <c r="L11" s="732"/>
      <c r="M11" s="732"/>
      <c r="N11" s="732"/>
      <c r="O11" s="732"/>
      <c r="P11" s="732"/>
      <c r="Q11" s="732"/>
      <c r="R11" s="732"/>
      <c r="S11" s="732"/>
      <c r="T11" s="732"/>
    </row>
    <row r="12" spans="1:20" s="537" customFormat="1" ht="22.5">
      <c r="A12" s="1283"/>
      <c r="B12" s="1283"/>
      <c r="C12" s="1283">
        <v>1</v>
      </c>
      <c r="D12" s="738"/>
      <c r="F12" s="763" t="str">
        <f>"4."&amp;mergeValue(A12) &amp;"."&amp;mergeValue(B12)&amp;"."&amp;mergeValue(C12)</f>
        <v>4.1.1.1</v>
      </c>
      <c r="G12" s="766" t="s">
        <v>475</v>
      </c>
      <c r="H12" s="754"/>
      <c r="I12" s="765" t="s">
        <v>478</v>
      </c>
      <c r="J12" s="582"/>
      <c r="K12" s="732"/>
      <c r="L12" s="732"/>
      <c r="M12" s="732"/>
      <c r="N12" s="732"/>
      <c r="O12" s="732"/>
      <c r="P12" s="732"/>
      <c r="Q12" s="732"/>
      <c r="R12" s="732"/>
      <c r="S12" s="732"/>
      <c r="T12" s="732"/>
    </row>
    <row r="13" spans="1:20" s="537" customFormat="1" ht="39" customHeight="1">
      <c r="A13" s="1283"/>
      <c r="B13" s="1283"/>
      <c r="C13" s="1283"/>
      <c r="D13" s="738">
        <v>1</v>
      </c>
      <c r="F13" s="763" t="str">
        <f>"4."&amp;mergeValue(A13) &amp;"."&amp;mergeValue(B13)&amp;"."&amp;mergeValue(C13)&amp;"."&amp;mergeValue(D13)</f>
        <v>4.1.1.1.1</v>
      </c>
      <c r="G13" s="767" t="s">
        <v>476</v>
      </c>
      <c r="H13" s="754"/>
      <c r="I13" s="1284" t="s">
        <v>568</v>
      </c>
      <c r="J13" s="582"/>
      <c r="K13" s="732"/>
      <c r="L13" s="732"/>
      <c r="M13" s="732"/>
      <c r="N13" s="732"/>
      <c r="O13" s="732"/>
      <c r="P13" s="732"/>
      <c r="Q13" s="732"/>
      <c r="R13" s="732"/>
      <c r="S13" s="732"/>
      <c r="T13" s="732"/>
    </row>
    <row r="14" spans="1:20" s="537" customFormat="1" ht="18.75">
      <c r="A14" s="1283"/>
      <c r="B14" s="1283"/>
      <c r="C14" s="1283"/>
      <c r="D14" s="738"/>
      <c r="F14" s="768"/>
      <c r="G14" s="720" t="s">
        <v>4</v>
      </c>
      <c r="H14" s="591"/>
      <c r="I14" s="1284"/>
      <c r="J14" s="582"/>
      <c r="K14" s="732"/>
      <c r="L14" s="732"/>
      <c r="M14" s="732"/>
      <c r="N14" s="732"/>
      <c r="O14" s="732"/>
      <c r="P14" s="732"/>
      <c r="Q14" s="732"/>
      <c r="R14" s="732"/>
      <c r="S14" s="732"/>
      <c r="T14" s="732"/>
    </row>
    <row r="15" spans="1:20" s="537" customFormat="1" ht="18.75">
      <c r="A15" s="1283"/>
      <c r="B15" s="1283"/>
      <c r="C15" s="738"/>
      <c r="D15" s="738"/>
      <c r="F15" s="601"/>
      <c r="G15" s="544" t="s">
        <v>400</v>
      </c>
      <c r="H15" s="602"/>
      <c r="I15" s="603"/>
      <c r="J15" s="582"/>
      <c r="K15" s="732"/>
      <c r="L15" s="732"/>
      <c r="M15" s="732"/>
      <c r="N15" s="732"/>
      <c r="O15" s="732"/>
      <c r="P15" s="732"/>
      <c r="Q15" s="732"/>
      <c r="R15" s="732"/>
      <c r="S15" s="732"/>
      <c r="T15" s="732"/>
    </row>
    <row r="16" spans="1:20" s="537" customFormat="1" ht="18.75">
      <c r="A16" s="1283"/>
      <c r="B16" s="732"/>
      <c r="C16" s="732"/>
      <c r="D16" s="732"/>
      <c r="F16" s="768"/>
      <c r="G16" s="694" t="s">
        <v>482</v>
      </c>
      <c r="H16" s="769"/>
      <c r="I16" s="770"/>
      <c r="J16" s="582"/>
      <c r="K16" s="732"/>
      <c r="L16" s="732"/>
      <c r="M16" s="732"/>
      <c r="N16" s="732"/>
      <c r="O16" s="732"/>
      <c r="P16" s="732"/>
      <c r="Q16" s="732"/>
      <c r="R16" s="732"/>
      <c r="S16" s="732"/>
      <c r="T16" s="732"/>
    </row>
    <row r="17" spans="1:20" s="537" customFormat="1" ht="18.75">
      <c r="A17" s="732"/>
      <c r="B17" s="732"/>
      <c r="C17" s="732"/>
      <c r="D17" s="732"/>
      <c r="F17" s="768"/>
      <c r="G17" s="697" t="s">
        <v>481</v>
      </c>
      <c r="H17" s="769"/>
      <c r="I17" s="770"/>
      <c r="J17" s="582"/>
      <c r="K17" s="732"/>
      <c r="L17" s="732"/>
      <c r="M17" s="732"/>
      <c r="N17" s="732"/>
      <c r="O17" s="732"/>
      <c r="P17" s="732"/>
      <c r="Q17" s="732"/>
      <c r="R17" s="732"/>
      <c r="S17" s="732"/>
      <c r="T17" s="732"/>
    </row>
    <row r="18" spans="1:20" s="733" customFormat="1" ht="3" customHeight="1">
      <c r="A18" s="734"/>
      <c r="B18" s="734"/>
      <c r="C18" s="734"/>
      <c r="D18" s="734"/>
      <c r="F18" s="592"/>
      <c r="G18" s="593"/>
      <c r="H18" s="594"/>
      <c r="I18" s="595"/>
      <c r="J18" s="734"/>
      <c r="K18" s="734"/>
      <c r="L18" s="734"/>
      <c r="M18" s="734"/>
      <c r="N18" s="734"/>
      <c r="O18" s="734"/>
      <c r="P18" s="734"/>
      <c r="Q18" s="734"/>
      <c r="R18" s="734"/>
      <c r="S18" s="734"/>
      <c r="T18" s="734"/>
    </row>
    <row r="19" spans="1:20" s="733" customFormat="1" ht="15" customHeight="1">
      <c r="A19" s="734"/>
      <c r="B19" s="734"/>
      <c r="C19" s="734"/>
      <c r="D19" s="734"/>
      <c r="F19" s="771"/>
      <c r="G19" s="1278" t="s">
        <v>570</v>
      </c>
      <c r="H19" s="1278"/>
      <c r="I19" s="772"/>
      <c r="J19" s="734"/>
      <c r="K19" s="734"/>
      <c r="L19" s="734"/>
      <c r="M19" s="734"/>
      <c r="N19" s="734"/>
      <c r="O19" s="734"/>
      <c r="P19" s="734"/>
      <c r="Q19" s="734"/>
      <c r="R19" s="734"/>
      <c r="S19" s="734"/>
      <c r="T19" s="73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7" hidden="1" customWidth="1"/>
    <col min="7" max="8" width="9.140625" style="756" hidden="1" customWidth="1"/>
    <col min="9" max="9" width="3.7109375" style="651" customWidth="1"/>
    <col min="10" max="11" width="3.7109375" style="758" customWidth="1"/>
    <col min="12" max="12" width="12.7109375" style="749" customWidth="1"/>
    <col min="13" max="13" width="44.7109375" style="749" customWidth="1"/>
    <col min="14" max="14" width="1.7109375" style="749" hidden="1" customWidth="1"/>
    <col min="15" max="17" width="23.7109375" style="749" hidden="1" customWidth="1"/>
    <col min="18" max="18" width="11.7109375" style="749" customWidth="1"/>
    <col min="19" max="19" width="3.7109375" style="749" customWidth="1"/>
    <col min="20" max="20" width="11.7109375" style="749" customWidth="1"/>
    <col min="21" max="21" width="8.5703125" style="749" hidden="1" customWidth="1"/>
    <col min="22" max="22" width="4.7109375" style="749" customWidth="1"/>
    <col min="23" max="23" width="115.7109375" style="749" customWidth="1"/>
    <col min="24" max="25" width="10.5703125" style="757"/>
    <col min="26" max="26" width="11.140625" style="757" customWidth="1"/>
    <col min="27" max="34" width="10.5703125" style="757"/>
    <col min="35" max="256" width="10.5703125" style="749"/>
    <col min="257" max="264" width="0" style="749" hidden="1" customWidth="1"/>
    <col min="265" max="265" width="3.7109375" style="749" customWidth="1"/>
    <col min="266" max="266" width="3.85546875" style="749" customWidth="1"/>
    <col min="267" max="267" width="3.7109375" style="749" customWidth="1"/>
    <col min="268" max="268" width="12.7109375" style="749" customWidth="1"/>
    <col min="269" max="269" width="52.7109375" style="749" customWidth="1"/>
    <col min="270" max="273" width="0" style="749" hidden="1" customWidth="1"/>
    <col min="274" max="274" width="12.28515625" style="749" customWidth="1"/>
    <col min="275" max="275" width="6.42578125" style="749" customWidth="1"/>
    <col min="276" max="276" width="12.28515625" style="749" customWidth="1"/>
    <col min="277" max="277" width="0" style="749" hidden="1" customWidth="1"/>
    <col min="278" max="278" width="3.7109375" style="749" customWidth="1"/>
    <col min="279" max="279" width="11.140625" style="749" bestFit="1" customWidth="1"/>
    <col min="280" max="281" width="10.5703125" style="749"/>
    <col min="282" max="282" width="11.140625" style="749" customWidth="1"/>
    <col min="283" max="512" width="10.5703125" style="749"/>
    <col min="513" max="520" width="0" style="749" hidden="1" customWidth="1"/>
    <col min="521" max="521" width="3.7109375" style="749" customWidth="1"/>
    <col min="522" max="522" width="3.85546875" style="749" customWidth="1"/>
    <col min="523" max="523" width="3.7109375" style="749" customWidth="1"/>
    <col min="524" max="524" width="12.7109375" style="749" customWidth="1"/>
    <col min="525" max="525" width="52.7109375" style="749" customWidth="1"/>
    <col min="526" max="529" width="0" style="749" hidden="1" customWidth="1"/>
    <col min="530" max="530" width="12.28515625" style="749" customWidth="1"/>
    <col min="531" max="531" width="6.42578125" style="749" customWidth="1"/>
    <col min="532" max="532" width="12.28515625" style="749" customWidth="1"/>
    <col min="533" max="533" width="0" style="749" hidden="1" customWidth="1"/>
    <col min="534" max="534" width="3.7109375" style="749" customWidth="1"/>
    <col min="535" max="535" width="11.140625" style="749" bestFit="1" customWidth="1"/>
    <col min="536" max="537" width="10.5703125" style="749"/>
    <col min="538" max="538" width="11.140625" style="749" customWidth="1"/>
    <col min="539" max="768" width="10.5703125" style="749"/>
    <col min="769" max="776" width="0" style="749" hidden="1" customWidth="1"/>
    <col min="777" max="777" width="3.7109375" style="749" customWidth="1"/>
    <col min="778" max="778" width="3.85546875" style="749" customWidth="1"/>
    <col min="779" max="779" width="3.7109375" style="749" customWidth="1"/>
    <col min="780" max="780" width="12.7109375" style="749" customWidth="1"/>
    <col min="781" max="781" width="52.7109375" style="749" customWidth="1"/>
    <col min="782" max="785" width="0" style="749" hidden="1" customWidth="1"/>
    <col min="786" max="786" width="12.28515625" style="749" customWidth="1"/>
    <col min="787" max="787" width="6.42578125" style="749" customWidth="1"/>
    <col min="788" max="788" width="12.28515625" style="749" customWidth="1"/>
    <col min="789" max="789" width="0" style="749" hidden="1" customWidth="1"/>
    <col min="790" max="790" width="3.7109375" style="749" customWidth="1"/>
    <col min="791" max="791" width="11.140625" style="749" bestFit="1" customWidth="1"/>
    <col min="792" max="793" width="10.5703125" style="749"/>
    <col min="794" max="794" width="11.140625" style="749" customWidth="1"/>
    <col min="795" max="1024" width="10.5703125" style="749"/>
    <col min="1025" max="1032" width="0" style="749" hidden="1" customWidth="1"/>
    <col min="1033" max="1033" width="3.7109375" style="749" customWidth="1"/>
    <col min="1034" max="1034" width="3.85546875" style="749" customWidth="1"/>
    <col min="1035" max="1035" width="3.7109375" style="749" customWidth="1"/>
    <col min="1036" max="1036" width="12.7109375" style="749" customWidth="1"/>
    <col min="1037" max="1037" width="52.7109375" style="749" customWidth="1"/>
    <col min="1038" max="1041" width="0" style="749" hidden="1" customWidth="1"/>
    <col min="1042" max="1042" width="12.28515625" style="749" customWidth="1"/>
    <col min="1043" max="1043" width="6.42578125" style="749" customWidth="1"/>
    <col min="1044" max="1044" width="12.28515625" style="749" customWidth="1"/>
    <col min="1045" max="1045" width="0" style="749" hidden="1" customWidth="1"/>
    <col min="1046" max="1046" width="3.7109375" style="749" customWidth="1"/>
    <col min="1047" max="1047" width="11.140625" style="749" bestFit="1" customWidth="1"/>
    <col min="1048" max="1049" width="10.5703125" style="749"/>
    <col min="1050" max="1050" width="11.140625" style="749" customWidth="1"/>
    <col min="1051" max="1280" width="10.5703125" style="749"/>
    <col min="1281" max="1288" width="0" style="749" hidden="1" customWidth="1"/>
    <col min="1289" max="1289" width="3.7109375" style="749" customWidth="1"/>
    <col min="1290" max="1290" width="3.85546875" style="749" customWidth="1"/>
    <col min="1291" max="1291" width="3.7109375" style="749" customWidth="1"/>
    <col min="1292" max="1292" width="12.7109375" style="749" customWidth="1"/>
    <col min="1293" max="1293" width="52.7109375" style="749" customWidth="1"/>
    <col min="1294" max="1297" width="0" style="749" hidden="1" customWidth="1"/>
    <col min="1298" max="1298" width="12.28515625" style="749" customWidth="1"/>
    <col min="1299" max="1299" width="6.42578125" style="749" customWidth="1"/>
    <col min="1300" max="1300" width="12.28515625" style="749" customWidth="1"/>
    <col min="1301" max="1301" width="0" style="749" hidden="1" customWidth="1"/>
    <col min="1302" max="1302" width="3.7109375" style="749" customWidth="1"/>
    <col min="1303" max="1303" width="11.140625" style="749" bestFit="1" customWidth="1"/>
    <col min="1304" max="1305" width="10.5703125" style="749"/>
    <col min="1306" max="1306" width="11.140625" style="749" customWidth="1"/>
    <col min="1307" max="1536" width="10.5703125" style="749"/>
    <col min="1537" max="1544" width="0" style="749" hidden="1" customWidth="1"/>
    <col min="1545" max="1545" width="3.7109375" style="749" customWidth="1"/>
    <col min="1546" max="1546" width="3.85546875" style="749" customWidth="1"/>
    <col min="1547" max="1547" width="3.7109375" style="749" customWidth="1"/>
    <col min="1548" max="1548" width="12.7109375" style="749" customWidth="1"/>
    <col min="1549" max="1549" width="52.7109375" style="749" customWidth="1"/>
    <col min="1550" max="1553" width="0" style="749" hidden="1" customWidth="1"/>
    <col min="1554" max="1554" width="12.28515625" style="749" customWidth="1"/>
    <col min="1555" max="1555" width="6.42578125" style="749" customWidth="1"/>
    <col min="1556" max="1556" width="12.28515625" style="749" customWidth="1"/>
    <col min="1557" max="1557" width="0" style="749" hidden="1" customWidth="1"/>
    <col min="1558" max="1558" width="3.7109375" style="749" customWidth="1"/>
    <col min="1559" max="1559" width="11.140625" style="749" bestFit="1" customWidth="1"/>
    <col min="1560" max="1561" width="10.5703125" style="749"/>
    <col min="1562" max="1562" width="11.140625" style="749" customWidth="1"/>
    <col min="1563" max="1792" width="10.5703125" style="749"/>
    <col min="1793" max="1800" width="0" style="749" hidden="1" customWidth="1"/>
    <col min="1801" max="1801" width="3.7109375" style="749" customWidth="1"/>
    <col min="1802" max="1802" width="3.85546875" style="749" customWidth="1"/>
    <col min="1803" max="1803" width="3.7109375" style="749" customWidth="1"/>
    <col min="1804" max="1804" width="12.7109375" style="749" customWidth="1"/>
    <col min="1805" max="1805" width="52.7109375" style="749" customWidth="1"/>
    <col min="1806" max="1809" width="0" style="749" hidden="1" customWidth="1"/>
    <col min="1810" max="1810" width="12.28515625" style="749" customWidth="1"/>
    <col min="1811" max="1811" width="6.42578125" style="749" customWidth="1"/>
    <col min="1812" max="1812" width="12.28515625" style="749" customWidth="1"/>
    <col min="1813" max="1813" width="0" style="749" hidden="1" customWidth="1"/>
    <col min="1814" max="1814" width="3.7109375" style="749" customWidth="1"/>
    <col min="1815" max="1815" width="11.140625" style="749" bestFit="1" customWidth="1"/>
    <col min="1816" max="1817" width="10.5703125" style="749"/>
    <col min="1818" max="1818" width="11.140625" style="749" customWidth="1"/>
    <col min="1819" max="2048" width="10.5703125" style="749"/>
    <col min="2049" max="2056" width="0" style="749" hidden="1" customWidth="1"/>
    <col min="2057" max="2057" width="3.7109375" style="749" customWidth="1"/>
    <col min="2058" max="2058" width="3.85546875" style="749" customWidth="1"/>
    <col min="2059" max="2059" width="3.7109375" style="749" customWidth="1"/>
    <col min="2060" max="2060" width="12.7109375" style="749" customWidth="1"/>
    <col min="2061" max="2061" width="52.7109375" style="749" customWidth="1"/>
    <col min="2062" max="2065" width="0" style="749" hidden="1" customWidth="1"/>
    <col min="2066" max="2066" width="12.28515625" style="749" customWidth="1"/>
    <col min="2067" max="2067" width="6.42578125" style="749" customWidth="1"/>
    <col min="2068" max="2068" width="12.28515625" style="749" customWidth="1"/>
    <col min="2069" max="2069" width="0" style="749" hidden="1" customWidth="1"/>
    <col min="2070" max="2070" width="3.7109375" style="749" customWidth="1"/>
    <col min="2071" max="2071" width="11.140625" style="749" bestFit="1" customWidth="1"/>
    <col min="2072" max="2073" width="10.5703125" style="749"/>
    <col min="2074" max="2074" width="11.140625" style="749" customWidth="1"/>
    <col min="2075" max="2304" width="10.5703125" style="749"/>
    <col min="2305" max="2312" width="0" style="749" hidden="1" customWidth="1"/>
    <col min="2313" max="2313" width="3.7109375" style="749" customWidth="1"/>
    <col min="2314" max="2314" width="3.85546875" style="749" customWidth="1"/>
    <col min="2315" max="2315" width="3.7109375" style="749" customWidth="1"/>
    <col min="2316" max="2316" width="12.7109375" style="749" customWidth="1"/>
    <col min="2317" max="2317" width="52.7109375" style="749" customWidth="1"/>
    <col min="2318" max="2321" width="0" style="749" hidden="1" customWidth="1"/>
    <col min="2322" max="2322" width="12.28515625" style="749" customWidth="1"/>
    <col min="2323" max="2323" width="6.42578125" style="749" customWidth="1"/>
    <col min="2324" max="2324" width="12.28515625" style="749" customWidth="1"/>
    <col min="2325" max="2325" width="0" style="749" hidden="1" customWidth="1"/>
    <col min="2326" max="2326" width="3.7109375" style="749" customWidth="1"/>
    <col min="2327" max="2327" width="11.140625" style="749" bestFit="1" customWidth="1"/>
    <col min="2328" max="2329" width="10.5703125" style="749"/>
    <col min="2330" max="2330" width="11.140625" style="749" customWidth="1"/>
    <col min="2331" max="2560" width="10.5703125" style="749"/>
    <col min="2561" max="2568" width="0" style="749" hidden="1" customWidth="1"/>
    <col min="2569" max="2569" width="3.7109375" style="749" customWidth="1"/>
    <col min="2570" max="2570" width="3.85546875" style="749" customWidth="1"/>
    <col min="2571" max="2571" width="3.7109375" style="749" customWidth="1"/>
    <col min="2572" max="2572" width="12.7109375" style="749" customWidth="1"/>
    <col min="2573" max="2573" width="52.7109375" style="749" customWidth="1"/>
    <col min="2574" max="2577" width="0" style="749" hidden="1" customWidth="1"/>
    <col min="2578" max="2578" width="12.28515625" style="749" customWidth="1"/>
    <col min="2579" max="2579" width="6.42578125" style="749" customWidth="1"/>
    <col min="2580" max="2580" width="12.28515625" style="749" customWidth="1"/>
    <col min="2581" max="2581" width="0" style="749" hidden="1" customWidth="1"/>
    <col min="2582" max="2582" width="3.7109375" style="749" customWidth="1"/>
    <col min="2583" max="2583" width="11.140625" style="749" bestFit="1" customWidth="1"/>
    <col min="2584" max="2585" width="10.5703125" style="749"/>
    <col min="2586" max="2586" width="11.140625" style="749" customWidth="1"/>
    <col min="2587" max="2816" width="10.5703125" style="749"/>
    <col min="2817" max="2824" width="0" style="749" hidden="1" customWidth="1"/>
    <col min="2825" max="2825" width="3.7109375" style="749" customWidth="1"/>
    <col min="2826" max="2826" width="3.85546875" style="749" customWidth="1"/>
    <col min="2827" max="2827" width="3.7109375" style="749" customWidth="1"/>
    <col min="2828" max="2828" width="12.7109375" style="749" customWidth="1"/>
    <col min="2829" max="2829" width="52.7109375" style="749" customWidth="1"/>
    <col min="2830" max="2833" width="0" style="749" hidden="1" customWidth="1"/>
    <col min="2834" max="2834" width="12.28515625" style="749" customWidth="1"/>
    <col min="2835" max="2835" width="6.42578125" style="749" customWidth="1"/>
    <col min="2836" max="2836" width="12.28515625" style="749" customWidth="1"/>
    <col min="2837" max="2837" width="0" style="749" hidden="1" customWidth="1"/>
    <col min="2838" max="2838" width="3.7109375" style="749" customWidth="1"/>
    <col min="2839" max="2839" width="11.140625" style="749" bestFit="1" customWidth="1"/>
    <col min="2840" max="2841" width="10.5703125" style="749"/>
    <col min="2842" max="2842" width="11.140625" style="749" customWidth="1"/>
    <col min="2843" max="3072" width="10.5703125" style="749"/>
    <col min="3073" max="3080" width="0" style="749" hidden="1" customWidth="1"/>
    <col min="3081" max="3081" width="3.7109375" style="749" customWidth="1"/>
    <col min="3082" max="3082" width="3.85546875" style="749" customWidth="1"/>
    <col min="3083" max="3083" width="3.7109375" style="749" customWidth="1"/>
    <col min="3084" max="3084" width="12.7109375" style="749" customWidth="1"/>
    <col min="3085" max="3085" width="52.7109375" style="749" customWidth="1"/>
    <col min="3086" max="3089" width="0" style="749" hidden="1" customWidth="1"/>
    <col min="3090" max="3090" width="12.28515625" style="749" customWidth="1"/>
    <col min="3091" max="3091" width="6.42578125" style="749" customWidth="1"/>
    <col min="3092" max="3092" width="12.28515625" style="749" customWidth="1"/>
    <col min="3093" max="3093" width="0" style="749" hidden="1" customWidth="1"/>
    <col min="3094" max="3094" width="3.7109375" style="749" customWidth="1"/>
    <col min="3095" max="3095" width="11.140625" style="749" bestFit="1" customWidth="1"/>
    <col min="3096" max="3097" width="10.5703125" style="749"/>
    <col min="3098" max="3098" width="11.140625" style="749" customWidth="1"/>
    <col min="3099" max="3328" width="10.5703125" style="749"/>
    <col min="3329" max="3336" width="0" style="749" hidden="1" customWidth="1"/>
    <col min="3337" max="3337" width="3.7109375" style="749" customWidth="1"/>
    <col min="3338" max="3338" width="3.85546875" style="749" customWidth="1"/>
    <col min="3339" max="3339" width="3.7109375" style="749" customWidth="1"/>
    <col min="3340" max="3340" width="12.7109375" style="749" customWidth="1"/>
    <col min="3341" max="3341" width="52.7109375" style="749" customWidth="1"/>
    <col min="3342" max="3345" width="0" style="749" hidden="1" customWidth="1"/>
    <col min="3346" max="3346" width="12.28515625" style="749" customWidth="1"/>
    <col min="3347" max="3347" width="6.42578125" style="749" customWidth="1"/>
    <col min="3348" max="3348" width="12.28515625" style="749" customWidth="1"/>
    <col min="3349" max="3349" width="0" style="749" hidden="1" customWidth="1"/>
    <col min="3350" max="3350" width="3.7109375" style="749" customWidth="1"/>
    <col min="3351" max="3351" width="11.140625" style="749" bestFit="1" customWidth="1"/>
    <col min="3352" max="3353" width="10.5703125" style="749"/>
    <col min="3354" max="3354" width="11.140625" style="749" customWidth="1"/>
    <col min="3355" max="3584" width="10.5703125" style="749"/>
    <col min="3585" max="3592" width="0" style="749" hidden="1" customWidth="1"/>
    <col min="3593" max="3593" width="3.7109375" style="749" customWidth="1"/>
    <col min="3594" max="3594" width="3.85546875" style="749" customWidth="1"/>
    <col min="3595" max="3595" width="3.7109375" style="749" customWidth="1"/>
    <col min="3596" max="3596" width="12.7109375" style="749" customWidth="1"/>
    <col min="3597" max="3597" width="52.7109375" style="749" customWidth="1"/>
    <col min="3598" max="3601" width="0" style="749" hidden="1" customWidth="1"/>
    <col min="3602" max="3602" width="12.28515625" style="749" customWidth="1"/>
    <col min="3603" max="3603" width="6.42578125" style="749" customWidth="1"/>
    <col min="3604" max="3604" width="12.28515625" style="749" customWidth="1"/>
    <col min="3605" max="3605" width="0" style="749" hidden="1" customWidth="1"/>
    <col min="3606" max="3606" width="3.7109375" style="749" customWidth="1"/>
    <col min="3607" max="3607" width="11.140625" style="749" bestFit="1" customWidth="1"/>
    <col min="3608" max="3609" width="10.5703125" style="749"/>
    <col min="3610" max="3610" width="11.140625" style="749" customWidth="1"/>
    <col min="3611" max="3840" width="10.5703125" style="749"/>
    <col min="3841" max="3848" width="0" style="749" hidden="1" customWidth="1"/>
    <col min="3849" max="3849" width="3.7109375" style="749" customWidth="1"/>
    <col min="3850" max="3850" width="3.85546875" style="749" customWidth="1"/>
    <col min="3851" max="3851" width="3.7109375" style="749" customWidth="1"/>
    <col min="3852" max="3852" width="12.7109375" style="749" customWidth="1"/>
    <col min="3853" max="3853" width="52.7109375" style="749" customWidth="1"/>
    <col min="3854" max="3857" width="0" style="749" hidden="1" customWidth="1"/>
    <col min="3858" max="3858" width="12.28515625" style="749" customWidth="1"/>
    <col min="3859" max="3859" width="6.42578125" style="749" customWidth="1"/>
    <col min="3860" max="3860" width="12.28515625" style="749" customWidth="1"/>
    <col min="3861" max="3861" width="0" style="749" hidden="1" customWidth="1"/>
    <col min="3862" max="3862" width="3.7109375" style="749" customWidth="1"/>
    <col min="3863" max="3863" width="11.140625" style="749" bestFit="1" customWidth="1"/>
    <col min="3864" max="3865" width="10.5703125" style="749"/>
    <col min="3866" max="3866" width="11.140625" style="749" customWidth="1"/>
    <col min="3867" max="4096" width="10.5703125" style="749"/>
    <col min="4097" max="4104" width="0" style="749" hidden="1" customWidth="1"/>
    <col min="4105" max="4105" width="3.7109375" style="749" customWidth="1"/>
    <col min="4106" max="4106" width="3.85546875" style="749" customWidth="1"/>
    <col min="4107" max="4107" width="3.7109375" style="749" customWidth="1"/>
    <col min="4108" max="4108" width="12.7109375" style="749" customWidth="1"/>
    <col min="4109" max="4109" width="52.7109375" style="749" customWidth="1"/>
    <col min="4110" max="4113" width="0" style="749" hidden="1" customWidth="1"/>
    <col min="4114" max="4114" width="12.28515625" style="749" customWidth="1"/>
    <col min="4115" max="4115" width="6.42578125" style="749" customWidth="1"/>
    <col min="4116" max="4116" width="12.28515625" style="749" customWidth="1"/>
    <col min="4117" max="4117" width="0" style="749" hidden="1" customWidth="1"/>
    <col min="4118" max="4118" width="3.7109375" style="749" customWidth="1"/>
    <col min="4119" max="4119" width="11.140625" style="749" bestFit="1" customWidth="1"/>
    <col min="4120" max="4121" width="10.5703125" style="749"/>
    <col min="4122" max="4122" width="11.140625" style="749" customWidth="1"/>
    <col min="4123" max="4352" width="10.5703125" style="749"/>
    <col min="4353" max="4360" width="0" style="749" hidden="1" customWidth="1"/>
    <col min="4361" max="4361" width="3.7109375" style="749" customWidth="1"/>
    <col min="4362" max="4362" width="3.85546875" style="749" customWidth="1"/>
    <col min="4363" max="4363" width="3.7109375" style="749" customWidth="1"/>
    <col min="4364" max="4364" width="12.7109375" style="749" customWidth="1"/>
    <col min="4365" max="4365" width="52.7109375" style="749" customWidth="1"/>
    <col min="4366" max="4369" width="0" style="749" hidden="1" customWidth="1"/>
    <col min="4370" max="4370" width="12.28515625" style="749" customWidth="1"/>
    <col min="4371" max="4371" width="6.42578125" style="749" customWidth="1"/>
    <col min="4372" max="4372" width="12.28515625" style="749" customWidth="1"/>
    <col min="4373" max="4373" width="0" style="749" hidden="1" customWidth="1"/>
    <col min="4374" max="4374" width="3.7109375" style="749" customWidth="1"/>
    <col min="4375" max="4375" width="11.140625" style="749" bestFit="1" customWidth="1"/>
    <col min="4376" max="4377" width="10.5703125" style="749"/>
    <col min="4378" max="4378" width="11.140625" style="749" customWidth="1"/>
    <col min="4379" max="4608" width="10.5703125" style="749"/>
    <col min="4609" max="4616" width="0" style="749" hidden="1" customWidth="1"/>
    <col min="4617" max="4617" width="3.7109375" style="749" customWidth="1"/>
    <col min="4618" max="4618" width="3.85546875" style="749" customWidth="1"/>
    <col min="4619" max="4619" width="3.7109375" style="749" customWidth="1"/>
    <col min="4620" max="4620" width="12.7109375" style="749" customWidth="1"/>
    <col min="4621" max="4621" width="52.7109375" style="749" customWidth="1"/>
    <col min="4622" max="4625" width="0" style="749" hidden="1" customWidth="1"/>
    <col min="4626" max="4626" width="12.28515625" style="749" customWidth="1"/>
    <col min="4627" max="4627" width="6.42578125" style="749" customWidth="1"/>
    <col min="4628" max="4628" width="12.28515625" style="749" customWidth="1"/>
    <col min="4629" max="4629" width="0" style="749" hidden="1" customWidth="1"/>
    <col min="4630" max="4630" width="3.7109375" style="749" customWidth="1"/>
    <col min="4631" max="4631" width="11.140625" style="749" bestFit="1" customWidth="1"/>
    <col min="4632" max="4633" width="10.5703125" style="749"/>
    <col min="4634" max="4634" width="11.140625" style="749" customWidth="1"/>
    <col min="4635" max="4864" width="10.5703125" style="749"/>
    <col min="4865" max="4872" width="0" style="749" hidden="1" customWidth="1"/>
    <col min="4873" max="4873" width="3.7109375" style="749" customWidth="1"/>
    <col min="4874" max="4874" width="3.85546875" style="749" customWidth="1"/>
    <col min="4875" max="4875" width="3.7109375" style="749" customWidth="1"/>
    <col min="4876" max="4876" width="12.7109375" style="749" customWidth="1"/>
    <col min="4877" max="4877" width="52.7109375" style="749" customWidth="1"/>
    <col min="4878" max="4881" width="0" style="749" hidden="1" customWidth="1"/>
    <col min="4882" max="4882" width="12.28515625" style="749" customWidth="1"/>
    <col min="4883" max="4883" width="6.42578125" style="749" customWidth="1"/>
    <col min="4884" max="4884" width="12.28515625" style="749" customWidth="1"/>
    <col min="4885" max="4885" width="0" style="749" hidden="1" customWidth="1"/>
    <col min="4886" max="4886" width="3.7109375" style="749" customWidth="1"/>
    <col min="4887" max="4887" width="11.140625" style="749" bestFit="1" customWidth="1"/>
    <col min="4888" max="4889" width="10.5703125" style="749"/>
    <col min="4890" max="4890" width="11.140625" style="749" customWidth="1"/>
    <col min="4891" max="5120" width="10.5703125" style="749"/>
    <col min="5121" max="5128" width="0" style="749" hidden="1" customWidth="1"/>
    <col min="5129" max="5129" width="3.7109375" style="749" customWidth="1"/>
    <col min="5130" max="5130" width="3.85546875" style="749" customWidth="1"/>
    <col min="5131" max="5131" width="3.7109375" style="749" customWidth="1"/>
    <col min="5132" max="5132" width="12.7109375" style="749" customWidth="1"/>
    <col min="5133" max="5133" width="52.7109375" style="749" customWidth="1"/>
    <col min="5134" max="5137" width="0" style="749" hidden="1" customWidth="1"/>
    <col min="5138" max="5138" width="12.28515625" style="749" customWidth="1"/>
    <col min="5139" max="5139" width="6.42578125" style="749" customWidth="1"/>
    <col min="5140" max="5140" width="12.28515625" style="749" customWidth="1"/>
    <col min="5141" max="5141" width="0" style="749" hidden="1" customWidth="1"/>
    <col min="5142" max="5142" width="3.7109375" style="749" customWidth="1"/>
    <col min="5143" max="5143" width="11.140625" style="749" bestFit="1" customWidth="1"/>
    <col min="5144" max="5145" width="10.5703125" style="749"/>
    <col min="5146" max="5146" width="11.140625" style="749" customWidth="1"/>
    <col min="5147" max="5376" width="10.5703125" style="749"/>
    <col min="5377" max="5384" width="0" style="749" hidden="1" customWidth="1"/>
    <col min="5385" max="5385" width="3.7109375" style="749" customWidth="1"/>
    <col min="5386" max="5386" width="3.85546875" style="749" customWidth="1"/>
    <col min="5387" max="5387" width="3.7109375" style="749" customWidth="1"/>
    <col min="5388" max="5388" width="12.7109375" style="749" customWidth="1"/>
    <col min="5389" max="5389" width="52.7109375" style="749" customWidth="1"/>
    <col min="5390" max="5393" width="0" style="749" hidden="1" customWidth="1"/>
    <col min="5394" max="5394" width="12.28515625" style="749" customWidth="1"/>
    <col min="5395" max="5395" width="6.42578125" style="749" customWidth="1"/>
    <col min="5396" max="5396" width="12.28515625" style="749" customWidth="1"/>
    <col min="5397" max="5397" width="0" style="749" hidden="1" customWidth="1"/>
    <col min="5398" max="5398" width="3.7109375" style="749" customWidth="1"/>
    <col min="5399" max="5399" width="11.140625" style="749" bestFit="1" customWidth="1"/>
    <col min="5400" max="5401" width="10.5703125" style="749"/>
    <col min="5402" max="5402" width="11.140625" style="749" customWidth="1"/>
    <col min="5403" max="5632" width="10.5703125" style="749"/>
    <col min="5633" max="5640" width="0" style="749" hidden="1" customWidth="1"/>
    <col min="5641" max="5641" width="3.7109375" style="749" customWidth="1"/>
    <col min="5642" max="5642" width="3.85546875" style="749" customWidth="1"/>
    <col min="5643" max="5643" width="3.7109375" style="749" customWidth="1"/>
    <col min="5644" max="5644" width="12.7109375" style="749" customWidth="1"/>
    <col min="5645" max="5645" width="52.7109375" style="749" customWidth="1"/>
    <col min="5646" max="5649" width="0" style="749" hidden="1" customWidth="1"/>
    <col min="5650" max="5650" width="12.28515625" style="749" customWidth="1"/>
    <col min="5651" max="5651" width="6.42578125" style="749" customWidth="1"/>
    <col min="5652" max="5652" width="12.28515625" style="749" customWidth="1"/>
    <col min="5653" max="5653" width="0" style="749" hidden="1" customWidth="1"/>
    <col min="5654" max="5654" width="3.7109375" style="749" customWidth="1"/>
    <col min="5655" max="5655" width="11.140625" style="749" bestFit="1" customWidth="1"/>
    <col min="5656" max="5657" width="10.5703125" style="749"/>
    <col min="5658" max="5658" width="11.140625" style="749" customWidth="1"/>
    <col min="5659" max="5888" width="10.5703125" style="749"/>
    <col min="5889" max="5896" width="0" style="749" hidden="1" customWidth="1"/>
    <col min="5897" max="5897" width="3.7109375" style="749" customWidth="1"/>
    <col min="5898" max="5898" width="3.85546875" style="749" customWidth="1"/>
    <col min="5899" max="5899" width="3.7109375" style="749" customWidth="1"/>
    <col min="5900" max="5900" width="12.7109375" style="749" customWidth="1"/>
    <col min="5901" max="5901" width="52.7109375" style="749" customWidth="1"/>
    <col min="5902" max="5905" width="0" style="749" hidden="1" customWidth="1"/>
    <col min="5906" max="5906" width="12.28515625" style="749" customWidth="1"/>
    <col min="5907" max="5907" width="6.42578125" style="749" customWidth="1"/>
    <col min="5908" max="5908" width="12.28515625" style="749" customWidth="1"/>
    <col min="5909" max="5909" width="0" style="749" hidden="1" customWidth="1"/>
    <col min="5910" max="5910" width="3.7109375" style="749" customWidth="1"/>
    <col min="5911" max="5911" width="11.140625" style="749" bestFit="1" customWidth="1"/>
    <col min="5912" max="5913" width="10.5703125" style="749"/>
    <col min="5914" max="5914" width="11.140625" style="749" customWidth="1"/>
    <col min="5915" max="6144" width="10.5703125" style="749"/>
    <col min="6145" max="6152" width="0" style="749" hidden="1" customWidth="1"/>
    <col min="6153" max="6153" width="3.7109375" style="749" customWidth="1"/>
    <col min="6154" max="6154" width="3.85546875" style="749" customWidth="1"/>
    <col min="6155" max="6155" width="3.7109375" style="749" customWidth="1"/>
    <col min="6156" max="6156" width="12.7109375" style="749" customWidth="1"/>
    <col min="6157" max="6157" width="52.7109375" style="749" customWidth="1"/>
    <col min="6158" max="6161" width="0" style="749" hidden="1" customWidth="1"/>
    <col min="6162" max="6162" width="12.28515625" style="749" customWidth="1"/>
    <col min="6163" max="6163" width="6.42578125" style="749" customWidth="1"/>
    <col min="6164" max="6164" width="12.28515625" style="749" customWidth="1"/>
    <col min="6165" max="6165" width="0" style="749" hidden="1" customWidth="1"/>
    <col min="6166" max="6166" width="3.7109375" style="749" customWidth="1"/>
    <col min="6167" max="6167" width="11.140625" style="749" bestFit="1" customWidth="1"/>
    <col min="6168" max="6169" width="10.5703125" style="749"/>
    <col min="6170" max="6170" width="11.140625" style="749" customWidth="1"/>
    <col min="6171" max="6400" width="10.5703125" style="749"/>
    <col min="6401" max="6408" width="0" style="749" hidden="1" customWidth="1"/>
    <col min="6409" max="6409" width="3.7109375" style="749" customWidth="1"/>
    <col min="6410" max="6410" width="3.85546875" style="749" customWidth="1"/>
    <col min="6411" max="6411" width="3.7109375" style="749" customWidth="1"/>
    <col min="6412" max="6412" width="12.7109375" style="749" customWidth="1"/>
    <col min="6413" max="6413" width="52.7109375" style="749" customWidth="1"/>
    <col min="6414" max="6417" width="0" style="749" hidden="1" customWidth="1"/>
    <col min="6418" max="6418" width="12.28515625" style="749" customWidth="1"/>
    <col min="6419" max="6419" width="6.42578125" style="749" customWidth="1"/>
    <col min="6420" max="6420" width="12.28515625" style="749" customWidth="1"/>
    <col min="6421" max="6421" width="0" style="749" hidden="1" customWidth="1"/>
    <col min="6422" max="6422" width="3.7109375" style="749" customWidth="1"/>
    <col min="6423" max="6423" width="11.140625" style="749" bestFit="1" customWidth="1"/>
    <col min="6424" max="6425" width="10.5703125" style="749"/>
    <col min="6426" max="6426" width="11.140625" style="749" customWidth="1"/>
    <col min="6427" max="6656" width="10.5703125" style="749"/>
    <col min="6657" max="6664" width="0" style="749" hidden="1" customWidth="1"/>
    <col min="6665" max="6665" width="3.7109375" style="749" customWidth="1"/>
    <col min="6666" max="6666" width="3.85546875" style="749" customWidth="1"/>
    <col min="6667" max="6667" width="3.7109375" style="749" customWidth="1"/>
    <col min="6668" max="6668" width="12.7109375" style="749" customWidth="1"/>
    <col min="6669" max="6669" width="52.7109375" style="749" customWidth="1"/>
    <col min="6670" max="6673" width="0" style="749" hidden="1" customWidth="1"/>
    <col min="6674" max="6674" width="12.28515625" style="749" customWidth="1"/>
    <col min="6675" max="6675" width="6.42578125" style="749" customWidth="1"/>
    <col min="6676" max="6676" width="12.28515625" style="749" customWidth="1"/>
    <col min="6677" max="6677" width="0" style="749" hidden="1" customWidth="1"/>
    <col min="6678" max="6678" width="3.7109375" style="749" customWidth="1"/>
    <col min="6679" max="6679" width="11.140625" style="749" bestFit="1" customWidth="1"/>
    <col min="6680" max="6681" width="10.5703125" style="749"/>
    <col min="6682" max="6682" width="11.140625" style="749" customWidth="1"/>
    <col min="6683" max="6912" width="10.5703125" style="749"/>
    <col min="6913" max="6920" width="0" style="749" hidden="1" customWidth="1"/>
    <col min="6921" max="6921" width="3.7109375" style="749" customWidth="1"/>
    <col min="6922" max="6922" width="3.85546875" style="749" customWidth="1"/>
    <col min="6923" max="6923" width="3.7109375" style="749" customWidth="1"/>
    <col min="6924" max="6924" width="12.7109375" style="749" customWidth="1"/>
    <col min="6925" max="6925" width="52.7109375" style="749" customWidth="1"/>
    <col min="6926" max="6929" width="0" style="749" hidden="1" customWidth="1"/>
    <col min="6930" max="6930" width="12.28515625" style="749" customWidth="1"/>
    <col min="6931" max="6931" width="6.42578125" style="749" customWidth="1"/>
    <col min="6932" max="6932" width="12.28515625" style="749" customWidth="1"/>
    <col min="6933" max="6933" width="0" style="749" hidden="1" customWidth="1"/>
    <col min="6934" max="6934" width="3.7109375" style="749" customWidth="1"/>
    <col min="6935" max="6935" width="11.140625" style="749" bestFit="1" customWidth="1"/>
    <col min="6936" max="6937" width="10.5703125" style="749"/>
    <col min="6938" max="6938" width="11.140625" style="749" customWidth="1"/>
    <col min="6939" max="7168" width="10.5703125" style="749"/>
    <col min="7169" max="7176" width="0" style="749" hidden="1" customWidth="1"/>
    <col min="7177" max="7177" width="3.7109375" style="749" customWidth="1"/>
    <col min="7178" max="7178" width="3.85546875" style="749" customWidth="1"/>
    <col min="7179" max="7179" width="3.7109375" style="749" customWidth="1"/>
    <col min="7180" max="7180" width="12.7109375" style="749" customWidth="1"/>
    <col min="7181" max="7181" width="52.7109375" style="749" customWidth="1"/>
    <col min="7182" max="7185" width="0" style="749" hidden="1" customWidth="1"/>
    <col min="7186" max="7186" width="12.28515625" style="749" customWidth="1"/>
    <col min="7187" max="7187" width="6.42578125" style="749" customWidth="1"/>
    <col min="7188" max="7188" width="12.28515625" style="749" customWidth="1"/>
    <col min="7189" max="7189" width="0" style="749" hidden="1" customWidth="1"/>
    <col min="7190" max="7190" width="3.7109375" style="749" customWidth="1"/>
    <col min="7191" max="7191" width="11.140625" style="749" bestFit="1" customWidth="1"/>
    <col min="7192" max="7193" width="10.5703125" style="749"/>
    <col min="7194" max="7194" width="11.140625" style="749" customWidth="1"/>
    <col min="7195" max="7424" width="10.5703125" style="749"/>
    <col min="7425" max="7432" width="0" style="749" hidden="1" customWidth="1"/>
    <col min="7433" max="7433" width="3.7109375" style="749" customWidth="1"/>
    <col min="7434" max="7434" width="3.85546875" style="749" customWidth="1"/>
    <col min="7435" max="7435" width="3.7109375" style="749" customWidth="1"/>
    <col min="7436" max="7436" width="12.7109375" style="749" customWidth="1"/>
    <col min="7437" max="7437" width="52.7109375" style="749" customWidth="1"/>
    <col min="7438" max="7441" width="0" style="749" hidden="1" customWidth="1"/>
    <col min="7442" max="7442" width="12.28515625" style="749" customWidth="1"/>
    <col min="7443" max="7443" width="6.42578125" style="749" customWidth="1"/>
    <col min="7444" max="7444" width="12.28515625" style="749" customWidth="1"/>
    <col min="7445" max="7445" width="0" style="749" hidden="1" customWidth="1"/>
    <col min="7446" max="7446" width="3.7109375" style="749" customWidth="1"/>
    <col min="7447" max="7447" width="11.140625" style="749" bestFit="1" customWidth="1"/>
    <col min="7448" max="7449" width="10.5703125" style="749"/>
    <col min="7450" max="7450" width="11.140625" style="749" customWidth="1"/>
    <col min="7451" max="7680" width="10.5703125" style="749"/>
    <col min="7681" max="7688" width="0" style="749" hidden="1" customWidth="1"/>
    <col min="7689" max="7689" width="3.7109375" style="749" customWidth="1"/>
    <col min="7690" max="7690" width="3.85546875" style="749" customWidth="1"/>
    <col min="7691" max="7691" width="3.7109375" style="749" customWidth="1"/>
    <col min="7692" max="7692" width="12.7109375" style="749" customWidth="1"/>
    <col min="7693" max="7693" width="52.7109375" style="749" customWidth="1"/>
    <col min="7694" max="7697" width="0" style="749" hidden="1" customWidth="1"/>
    <col min="7698" max="7698" width="12.28515625" style="749" customWidth="1"/>
    <col min="7699" max="7699" width="6.42578125" style="749" customWidth="1"/>
    <col min="7700" max="7700" width="12.28515625" style="749" customWidth="1"/>
    <col min="7701" max="7701" width="0" style="749" hidden="1" customWidth="1"/>
    <col min="7702" max="7702" width="3.7109375" style="749" customWidth="1"/>
    <col min="7703" max="7703" width="11.140625" style="749" bestFit="1" customWidth="1"/>
    <col min="7704" max="7705" width="10.5703125" style="749"/>
    <col min="7706" max="7706" width="11.140625" style="749" customWidth="1"/>
    <col min="7707" max="7936" width="10.5703125" style="749"/>
    <col min="7937" max="7944" width="0" style="749" hidden="1" customWidth="1"/>
    <col min="7945" max="7945" width="3.7109375" style="749" customWidth="1"/>
    <col min="7946" max="7946" width="3.85546875" style="749" customWidth="1"/>
    <col min="7947" max="7947" width="3.7109375" style="749" customWidth="1"/>
    <col min="7948" max="7948" width="12.7109375" style="749" customWidth="1"/>
    <col min="7949" max="7949" width="52.7109375" style="749" customWidth="1"/>
    <col min="7950" max="7953" width="0" style="749" hidden="1" customWidth="1"/>
    <col min="7954" max="7954" width="12.28515625" style="749" customWidth="1"/>
    <col min="7955" max="7955" width="6.42578125" style="749" customWidth="1"/>
    <col min="7956" max="7956" width="12.28515625" style="749" customWidth="1"/>
    <col min="7957" max="7957" width="0" style="749" hidden="1" customWidth="1"/>
    <col min="7958" max="7958" width="3.7109375" style="749" customWidth="1"/>
    <col min="7959" max="7959" width="11.140625" style="749" bestFit="1" customWidth="1"/>
    <col min="7960" max="7961" width="10.5703125" style="749"/>
    <col min="7962" max="7962" width="11.140625" style="749" customWidth="1"/>
    <col min="7963" max="8192" width="10.5703125" style="749"/>
    <col min="8193" max="8200" width="0" style="749" hidden="1" customWidth="1"/>
    <col min="8201" max="8201" width="3.7109375" style="749" customWidth="1"/>
    <col min="8202" max="8202" width="3.85546875" style="749" customWidth="1"/>
    <col min="8203" max="8203" width="3.7109375" style="749" customWidth="1"/>
    <col min="8204" max="8204" width="12.7109375" style="749" customWidth="1"/>
    <col min="8205" max="8205" width="52.7109375" style="749" customWidth="1"/>
    <col min="8206" max="8209" width="0" style="749" hidden="1" customWidth="1"/>
    <col min="8210" max="8210" width="12.28515625" style="749" customWidth="1"/>
    <col min="8211" max="8211" width="6.42578125" style="749" customWidth="1"/>
    <col min="8212" max="8212" width="12.28515625" style="749" customWidth="1"/>
    <col min="8213" max="8213" width="0" style="749" hidden="1" customWidth="1"/>
    <col min="8214" max="8214" width="3.7109375" style="749" customWidth="1"/>
    <col min="8215" max="8215" width="11.140625" style="749" bestFit="1" customWidth="1"/>
    <col min="8216" max="8217" width="10.5703125" style="749"/>
    <col min="8218" max="8218" width="11.140625" style="749" customWidth="1"/>
    <col min="8219" max="8448" width="10.5703125" style="749"/>
    <col min="8449" max="8456" width="0" style="749" hidden="1" customWidth="1"/>
    <col min="8457" max="8457" width="3.7109375" style="749" customWidth="1"/>
    <col min="8458" max="8458" width="3.85546875" style="749" customWidth="1"/>
    <col min="8459" max="8459" width="3.7109375" style="749" customWidth="1"/>
    <col min="8460" max="8460" width="12.7109375" style="749" customWidth="1"/>
    <col min="8461" max="8461" width="52.7109375" style="749" customWidth="1"/>
    <col min="8462" max="8465" width="0" style="749" hidden="1" customWidth="1"/>
    <col min="8466" max="8466" width="12.28515625" style="749" customWidth="1"/>
    <col min="8467" max="8467" width="6.42578125" style="749" customWidth="1"/>
    <col min="8468" max="8468" width="12.28515625" style="749" customWidth="1"/>
    <col min="8469" max="8469" width="0" style="749" hidden="1" customWidth="1"/>
    <col min="8470" max="8470" width="3.7109375" style="749" customWidth="1"/>
    <col min="8471" max="8471" width="11.140625" style="749" bestFit="1" customWidth="1"/>
    <col min="8472" max="8473" width="10.5703125" style="749"/>
    <col min="8474" max="8474" width="11.140625" style="749" customWidth="1"/>
    <col min="8475" max="8704" width="10.5703125" style="749"/>
    <col min="8705" max="8712" width="0" style="749" hidden="1" customWidth="1"/>
    <col min="8713" max="8713" width="3.7109375" style="749" customWidth="1"/>
    <col min="8714" max="8714" width="3.85546875" style="749" customWidth="1"/>
    <col min="8715" max="8715" width="3.7109375" style="749" customWidth="1"/>
    <col min="8716" max="8716" width="12.7109375" style="749" customWidth="1"/>
    <col min="8717" max="8717" width="52.7109375" style="749" customWidth="1"/>
    <col min="8718" max="8721" width="0" style="749" hidden="1" customWidth="1"/>
    <col min="8722" max="8722" width="12.28515625" style="749" customWidth="1"/>
    <col min="8723" max="8723" width="6.42578125" style="749" customWidth="1"/>
    <col min="8724" max="8724" width="12.28515625" style="749" customWidth="1"/>
    <col min="8725" max="8725" width="0" style="749" hidden="1" customWidth="1"/>
    <col min="8726" max="8726" width="3.7109375" style="749" customWidth="1"/>
    <col min="8727" max="8727" width="11.140625" style="749" bestFit="1" customWidth="1"/>
    <col min="8728" max="8729" width="10.5703125" style="749"/>
    <col min="8730" max="8730" width="11.140625" style="749" customWidth="1"/>
    <col min="8731" max="8960" width="10.5703125" style="749"/>
    <col min="8961" max="8968" width="0" style="749" hidden="1" customWidth="1"/>
    <col min="8969" max="8969" width="3.7109375" style="749" customWidth="1"/>
    <col min="8970" max="8970" width="3.85546875" style="749" customWidth="1"/>
    <col min="8971" max="8971" width="3.7109375" style="749" customWidth="1"/>
    <col min="8972" max="8972" width="12.7109375" style="749" customWidth="1"/>
    <col min="8973" max="8973" width="52.7109375" style="749" customWidth="1"/>
    <col min="8974" max="8977" width="0" style="749" hidden="1" customWidth="1"/>
    <col min="8978" max="8978" width="12.28515625" style="749" customWidth="1"/>
    <col min="8979" max="8979" width="6.42578125" style="749" customWidth="1"/>
    <col min="8980" max="8980" width="12.28515625" style="749" customWidth="1"/>
    <col min="8981" max="8981" width="0" style="749" hidden="1" customWidth="1"/>
    <col min="8982" max="8982" width="3.7109375" style="749" customWidth="1"/>
    <col min="8983" max="8983" width="11.140625" style="749" bestFit="1" customWidth="1"/>
    <col min="8984" max="8985" width="10.5703125" style="749"/>
    <col min="8986" max="8986" width="11.140625" style="749" customWidth="1"/>
    <col min="8987" max="9216" width="10.5703125" style="749"/>
    <col min="9217" max="9224" width="0" style="749" hidden="1" customWidth="1"/>
    <col min="9225" max="9225" width="3.7109375" style="749" customWidth="1"/>
    <col min="9226" max="9226" width="3.85546875" style="749" customWidth="1"/>
    <col min="9227" max="9227" width="3.7109375" style="749" customWidth="1"/>
    <col min="9228" max="9228" width="12.7109375" style="749" customWidth="1"/>
    <col min="9229" max="9229" width="52.7109375" style="749" customWidth="1"/>
    <col min="9230" max="9233" width="0" style="749" hidden="1" customWidth="1"/>
    <col min="9234" max="9234" width="12.28515625" style="749" customWidth="1"/>
    <col min="9235" max="9235" width="6.42578125" style="749" customWidth="1"/>
    <col min="9236" max="9236" width="12.28515625" style="749" customWidth="1"/>
    <col min="9237" max="9237" width="0" style="749" hidden="1" customWidth="1"/>
    <col min="9238" max="9238" width="3.7109375" style="749" customWidth="1"/>
    <col min="9239" max="9239" width="11.140625" style="749" bestFit="1" customWidth="1"/>
    <col min="9240" max="9241" width="10.5703125" style="749"/>
    <col min="9242" max="9242" width="11.140625" style="749" customWidth="1"/>
    <col min="9243" max="9472" width="10.5703125" style="749"/>
    <col min="9473" max="9480" width="0" style="749" hidden="1" customWidth="1"/>
    <col min="9481" max="9481" width="3.7109375" style="749" customWidth="1"/>
    <col min="9482" max="9482" width="3.85546875" style="749" customWidth="1"/>
    <col min="9483" max="9483" width="3.7109375" style="749" customWidth="1"/>
    <col min="9484" max="9484" width="12.7109375" style="749" customWidth="1"/>
    <col min="9485" max="9485" width="52.7109375" style="749" customWidth="1"/>
    <col min="9486" max="9489" width="0" style="749" hidden="1" customWidth="1"/>
    <col min="9490" max="9490" width="12.28515625" style="749" customWidth="1"/>
    <col min="9491" max="9491" width="6.42578125" style="749" customWidth="1"/>
    <col min="9492" max="9492" width="12.28515625" style="749" customWidth="1"/>
    <col min="9493" max="9493" width="0" style="749" hidden="1" customWidth="1"/>
    <col min="9494" max="9494" width="3.7109375" style="749" customWidth="1"/>
    <col min="9495" max="9495" width="11.140625" style="749" bestFit="1" customWidth="1"/>
    <col min="9496" max="9497" width="10.5703125" style="749"/>
    <col min="9498" max="9498" width="11.140625" style="749" customWidth="1"/>
    <col min="9499" max="9728" width="10.5703125" style="749"/>
    <col min="9729" max="9736" width="0" style="749" hidden="1" customWidth="1"/>
    <col min="9737" max="9737" width="3.7109375" style="749" customWidth="1"/>
    <col min="9738" max="9738" width="3.85546875" style="749" customWidth="1"/>
    <col min="9739" max="9739" width="3.7109375" style="749" customWidth="1"/>
    <col min="9740" max="9740" width="12.7109375" style="749" customWidth="1"/>
    <col min="9741" max="9741" width="52.7109375" style="749" customWidth="1"/>
    <col min="9742" max="9745" width="0" style="749" hidden="1" customWidth="1"/>
    <col min="9746" max="9746" width="12.28515625" style="749" customWidth="1"/>
    <col min="9747" max="9747" width="6.42578125" style="749" customWidth="1"/>
    <col min="9748" max="9748" width="12.28515625" style="749" customWidth="1"/>
    <col min="9749" max="9749" width="0" style="749" hidden="1" customWidth="1"/>
    <col min="9750" max="9750" width="3.7109375" style="749" customWidth="1"/>
    <col min="9751" max="9751" width="11.140625" style="749" bestFit="1" customWidth="1"/>
    <col min="9752" max="9753" width="10.5703125" style="749"/>
    <col min="9754" max="9754" width="11.140625" style="749" customWidth="1"/>
    <col min="9755" max="9984" width="10.5703125" style="749"/>
    <col min="9985" max="9992" width="0" style="749" hidden="1" customWidth="1"/>
    <col min="9993" max="9993" width="3.7109375" style="749" customWidth="1"/>
    <col min="9994" max="9994" width="3.85546875" style="749" customWidth="1"/>
    <col min="9995" max="9995" width="3.7109375" style="749" customWidth="1"/>
    <col min="9996" max="9996" width="12.7109375" style="749" customWidth="1"/>
    <col min="9997" max="9997" width="52.7109375" style="749" customWidth="1"/>
    <col min="9998" max="10001" width="0" style="749" hidden="1" customWidth="1"/>
    <col min="10002" max="10002" width="12.28515625" style="749" customWidth="1"/>
    <col min="10003" max="10003" width="6.42578125" style="749" customWidth="1"/>
    <col min="10004" max="10004" width="12.28515625" style="749" customWidth="1"/>
    <col min="10005" max="10005" width="0" style="749" hidden="1" customWidth="1"/>
    <col min="10006" max="10006" width="3.7109375" style="749" customWidth="1"/>
    <col min="10007" max="10007" width="11.140625" style="749" bestFit="1" customWidth="1"/>
    <col min="10008" max="10009" width="10.5703125" style="749"/>
    <col min="10010" max="10010" width="11.140625" style="749" customWidth="1"/>
    <col min="10011" max="10240" width="10.5703125" style="749"/>
    <col min="10241" max="10248" width="0" style="749" hidden="1" customWidth="1"/>
    <col min="10249" max="10249" width="3.7109375" style="749" customWidth="1"/>
    <col min="10250" max="10250" width="3.85546875" style="749" customWidth="1"/>
    <col min="10251" max="10251" width="3.7109375" style="749" customWidth="1"/>
    <col min="10252" max="10252" width="12.7109375" style="749" customWidth="1"/>
    <col min="10253" max="10253" width="52.7109375" style="749" customWidth="1"/>
    <col min="10254" max="10257" width="0" style="749" hidden="1" customWidth="1"/>
    <col min="10258" max="10258" width="12.28515625" style="749" customWidth="1"/>
    <col min="10259" max="10259" width="6.42578125" style="749" customWidth="1"/>
    <col min="10260" max="10260" width="12.28515625" style="749" customWidth="1"/>
    <col min="10261" max="10261" width="0" style="749" hidden="1" customWidth="1"/>
    <col min="10262" max="10262" width="3.7109375" style="749" customWidth="1"/>
    <col min="10263" max="10263" width="11.140625" style="749" bestFit="1" customWidth="1"/>
    <col min="10264" max="10265" width="10.5703125" style="749"/>
    <col min="10266" max="10266" width="11.140625" style="749" customWidth="1"/>
    <col min="10267" max="10496" width="10.5703125" style="749"/>
    <col min="10497" max="10504" width="0" style="749" hidden="1" customWidth="1"/>
    <col min="10505" max="10505" width="3.7109375" style="749" customWidth="1"/>
    <col min="10506" max="10506" width="3.85546875" style="749" customWidth="1"/>
    <col min="10507" max="10507" width="3.7109375" style="749" customWidth="1"/>
    <col min="10508" max="10508" width="12.7109375" style="749" customWidth="1"/>
    <col min="10509" max="10509" width="52.7109375" style="749" customWidth="1"/>
    <col min="10510" max="10513" width="0" style="749" hidden="1" customWidth="1"/>
    <col min="10514" max="10514" width="12.28515625" style="749" customWidth="1"/>
    <col min="10515" max="10515" width="6.42578125" style="749" customWidth="1"/>
    <col min="10516" max="10516" width="12.28515625" style="749" customWidth="1"/>
    <col min="10517" max="10517" width="0" style="749" hidden="1" customWidth="1"/>
    <col min="10518" max="10518" width="3.7109375" style="749" customWidth="1"/>
    <col min="10519" max="10519" width="11.140625" style="749" bestFit="1" customWidth="1"/>
    <col min="10520" max="10521" width="10.5703125" style="749"/>
    <col min="10522" max="10522" width="11.140625" style="749" customWidth="1"/>
    <col min="10523" max="10752" width="10.5703125" style="749"/>
    <col min="10753" max="10760" width="0" style="749" hidden="1" customWidth="1"/>
    <col min="10761" max="10761" width="3.7109375" style="749" customWidth="1"/>
    <col min="10762" max="10762" width="3.85546875" style="749" customWidth="1"/>
    <col min="10763" max="10763" width="3.7109375" style="749" customWidth="1"/>
    <col min="10764" max="10764" width="12.7109375" style="749" customWidth="1"/>
    <col min="10765" max="10765" width="52.7109375" style="749" customWidth="1"/>
    <col min="10766" max="10769" width="0" style="749" hidden="1" customWidth="1"/>
    <col min="10770" max="10770" width="12.28515625" style="749" customWidth="1"/>
    <col min="10771" max="10771" width="6.42578125" style="749" customWidth="1"/>
    <col min="10772" max="10772" width="12.28515625" style="749" customWidth="1"/>
    <col min="10773" max="10773" width="0" style="749" hidden="1" customWidth="1"/>
    <col min="10774" max="10774" width="3.7109375" style="749" customWidth="1"/>
    <col min="10775" max="10775" width="11.140625" style="749" bestFit="1" customWidth="1"/>
    <col min="10776" max="10777" width="10.5703125" style="749"/>
    <col min="10778" max="10778" width="11.140625" style="749" customWidth="1"/>
    <col min="10779" max="11008" width="10.5703125" style="749"/>
    <col min="11009" max="11016" width="0" style="749" hidden="1" customWidth="1"/>
    <col min="11017" max="11017" width="3.7109375" style="749" customWidth="1"/>
    <col min="11018" max="11018" width="3.85546875" style="749" customWidth="1"/>
    <col min="11019" max="11019" width="3.7109375" style="749" customWidth="1"/>
    <col min="11020" max="11020" width="12.7109375" style="749" customWidth="1"/>
    <col min="11021" max="11021" width="52.7109375" style="749" customWidth="1"/>
    <col min="11022" max="11025" width="0" style="749" hidden="1" customWidth="1"/>
    <col min="11026" max="11026" width="12.28515625" style="749" customWidth="1"/>
    <col min="11027" max="11027" width="6.42578125" style="749" customWidth="1"/>
    <col min="11028" max="11028" width="12.28515625" style="749" customWidth="1"/>
    <col min="11029" max="11029" width="0" style="749" hidden="1" customWidth="1"/>
    <col min="11030" max="11030" width="3.7109375" style="749" customWidth="1"/>
    <col min="11031" max="11031" width="11.140625" style="749" bestFit="1" customWidth="1"/>
    <col min="11032" max="11033" width="10.5703125" style="749"/>
    <col min="11034" max="11034" width="11.140625" style="749" customWidth="1"/>
    <col min="11035" max="11264" width="10.5703125" style="749"/>
    <col min="11265" max="11272" width="0" style="749" hidden="1" customWidth="1"/>
    <col min="11273" max="11273" width="3.7109375" style="749" customWidth="1"/>
    <col min="11274" max="11274" width="3.85546875" style="749" customWidth="1"/>
    <col min="11275" max="11275" width="3.7109375" style="749" customWidth="1"/>
    <col min="11276" max="11276" width="12.7109375" style="749" customWidth="1"/>
    <col min="11277" max="11277" width="52.7109375" style="749" customWidth="1"/>
    <col min="11278" max="11281" width="0" style="749" hidden="1" customWidth="1"/>
    <col min="11282" max="11282" width="12.28515625" style="749" customWidth="1"/>
    <col min="11283" max="11283" width="6.42578125" style="749" customWidth="1"/>
    <col min="11284" max="11284" width="12.28515625" style="749" customWidth="1"/>
    <col min="11285" max="11285" width="0" style="749" hidden="1" customWidth="1"/>
    <col min="11286" max="11286" width="3.7109375" style="749" customWidth="1"/>
    <col min="11287" max="11287" width="11.140625" style="749" bestFit="1" customWidth="1"/>
    <col min="11288" max="11289" width="10.5703125" style="749"/>
    <col min="11290" max="11290" width="11.140625" style="749" customWidth="1"/>
    <col min="11291" max="11520" width="10.5703125" style="749"/>
    <col min="11521" max="11528" width="0" style="749" hidden="1" customWidth="1"/>
    <col min="11529" max="11529" width="3.7109375" style="749" customWidth="1"/>
    <col min="11530" max="11530" width="3.85546875" style="749" customWidth="1"/>
    <col min="11531" max="11531" width="3.7109375" style="749" customWidth="1"/>
    <col min="11532" max="11532" width="12.7109375" style="749" customWidth="1"/>
    <col min="11533" max="11533" width="52.7109375" style="749" customWidth="1"/>
    <col min="11534" max="11537" width="0" style="749" hidden="1" customWidth="1"/>
    <col min="11538" max="11538" width="12.28515625" style="749" customWidth="1"/>
    <col min="11539" max="11539" width="6.42578125" style="749" customWidth="1"/>
    <col min="11540" max="11540" width="12.28515625" style="749" customWidth="1"/>
    <col min="11541" max="11541" width="0" style="749" hidden="1" customWidth="1"/>
    <col min="11542" max="11542" width="3.7109375" style="749" customWidth="1"/>
    <col min="11543" max="11543" width="11.140625" style="749" bestFit="1" customWidth="1"/>
    <col min="11544" max="11545" width="10.5703125" style="749"/>
    <col min="11546" max="11546" width="11.140625" style="749" customWidth="1"/>
    <col min="11547" max="11776" width="10.5703125" style="749"/>
    <col min="11777" max="11784" width="0" style="749" hidden="1" customWidth="1"/>
    <col min="11785" max="11785" width="3.7109375" style="749" customWidth="1"/>
    <col min="11786" max="11786" width="3.85546875" style="749" customWidth="1"/>
    <col min="11787" max="11787" width="3.7109375" style="749" customWidth="1"/>
    <col min="11788" max="11788" width="12.7109375" style="749" customWidth="1"/>
    <col min="11789" max="11789" width="52.7109375" style="749" customWidth="1"/>
    <col min="11790" max="11793" width="0" style="749" hidden="1" customWidth="1"/>
    <col min="11794" max="11794" width="12.28515625" style="749" customWidth="1"/>
    <col min="11795" max="11795" width="6.42578125" style="749" customWidth="1"/>
    <col min="11796" max="11796" width="12.28515625" style="749" customWidth="1"/>
    <col min="11797" max="11797" width="0" style="749" hidden="1" customWidth="1"/>
    <col min="11798" max="11798" width="3.7109375" style="749" customWidth="1"/>
    <col min="11799" max="11799" width="11.140625" style="749" bestFit="1" customWidth="1"/>
    <col min="11800" max="11801" width="10.5703125" style="749"/>
    <col min="11802" max="11802" width="11.140625" style="749" customWidth="1"/>
    <col min="11803" max="12032" width="10.5703125" style="749"/>
    <col min="12033" max="12040" width="0" style="749" hidden="1" customWidth="1"/>
    <col min="12041" max="12041" width="3.7109375" style="749" customWidth="1"/>
    <col min="12042" max="12042" width="3.85546875" style="749" customWidth="1"/>
    <col min="12043" max="12043" width="3.7109375" style="749" customWidth="1"/>
    <col min="12044" max="12044" width="12.7109375" style="749" customWidth="1"/>
    <col min="12045" max="12045" width="52.7109375" style="749" customWidth="1"/>
    <col min="12046" max="12049" width="0" style="749" hidden="1" customWidth="1"/>
    <col min="12050" max="12050" width="12.28515625" style="749" customWidth="1"/>
    <col min="12051" max="12051" width="6.42578125" style="749" customWidth="1"/>
    <col min="12052" max="12052" width="12.28515625" style="749" customWidth="1"/>
    <col min="12053" max="12053" width="0" style="749" hidden="1" customWidth="1"/>
    <col min="12054" max="12054" width="3.7109375" style="749" customWidth="1"/>
    <col min="12055" max="12055" width="11.140625" style="749" bestFit="1" customWidth="1"/>
    <col min="12056" max="12057" width="10.5703125" style="749"/>
    <col min="12058" max="12058" width="11.140625" style="749" customWidth="1"/>
    <col min="12059" max="12288" width="10.5703125" style="749"/>
    <col min="12289" max="12296" width="0" style="749" hidden="1" customWidth="1"/>
    <col min="12297" max="12297" width="3.7109375" style="749" customWidth="1"/>
    <col min="12298" max="12298" width="3.85546875" style="749" customWidth="1"/>
    <col min="12299" max="12299" width="3.7109375" style="749" customWidth="1"/>
    <col min="12300" max="12300" width="12.7109375" style="749" customWidth="1"/>
    <col min="12301" max="12301" width="52.7109375" style="749" customWidth="1"/>
    <col min="12302" max="12305" width="0" style="749" hidden="1" customWidth="1"/>
    <col min="12306" max="12306" width="12.28515625" style="749" customWidth="1"/>
    <col min="12307" max="12307" width="6.42578125" style="749" customWidth="1"/>
    <col min="12308" max="12308" width="12.28515625" style="749" customWidth="1"/>
    <col min="12309" max="12309" width="0" style="749" hidden="1" customWidth="1"/>
    <col min="12310" max="12310" width="3.7109375" style="749" customWidth="1"/>
    <col min="12311" max="12311" width="11.140625" style="749" bestFit="1" customWidth="1"/>
    <col min="12312" max="12313" width="10.5703125" style="749"/>
    <col min="12314" max="12314" width="11.140625" style="749" customWidth="1"/>
    <col min="12315" max="12544" width="10.5703125" style="749"/>
    <col min="12545" max="12552" width="0" style="749" hidden="1" customWidth="1"/>
    <col min="12553" max="12553" width="3.7109375" style="749" customWidth="1"/>
    <col min="12554" max="12554" width="3.85546875" style="749" customWidth="1"/>
    <col min="12555" max="12555" width="3.7109375" style="749" customWidth="1"/>
    <col min="12556" max="12556" width="12.7109375" style="749" customWidth="1"/>
    <col min="12557" max="12557" width="52.7109375" style="749" customWidth="1"/>
    <col min="12558" max="12561" width="0" style="749" hidden="1" customWidth="1"/>
    <col min="12562" max="12562" width="12.28515625" style="749" customWidth="1"/>
    <col min="12563" max="12563" width="6.42578125" style="749" customWidth="1"/>
    <col min="12564" max="12564" width="12.28515625" style="749" customWidth="1"/>
    <col min="12565" max="12565" width="0" style="749" hidden="1" customWidth="1"/>
    <col min="12566" max="12566" width="3.7109375" style="749" customWidth="1"/>
    <col min="12567" max="12567" width="11.140625" style="749" bestFit="1" customWidth="1"/>
    <col min="12568" max="12569" width="10.5703125" style="749"/>
    <col min="12570" max="12570" width="11.140625" style="749" customWidth="1"/>
    <col min="12571" max="12800" width="10.5703125" style="749"/>
    <col min="12801" max="12808" width="0" style="749" hidden="1" customWidth="1"/>
    <col min="12809" max="12809" width="3.7109375" style="749" customWidth="1"/>
    <col min="12810" max="12810" width="3.85546875" style="749" customWidth="1"/>
    <col min="12811" max="12811" width="3.7109375" style="749" customWidth="1"/>
    <col min="12812" max="12812" width="12.7109375" style="749" customWidth="1"/>
    <col min="12813" max="12813" width="52.7109375" style="749" customWidth="1"/>
    <col min="12814" max="12817" width="0" style="749" hidden="1" customWidth="1"/>
    <col min="12818" max="12818" width="12.28515625" style="749" customWidth="1"/>
    <col min="12819" max="12819" width="6.42578125" style="749" customWidth="1"/>
    <col min="12820" max="12820" width="12.28515625" style="749" customWidth="1"/>
    <col min="12821" max="12821" width="0" style="749" hidden="1" customWidth="1"/>
    <col min="12822" max="12822" width="3.7109375" style="749" customWidth="1"/>
    <col min="12823" max="12823" width="11.140625" style="749" bestFit="1" customWidth="1"/>
    <col min="12824" max="12825" width="10.5703125" style="749"/>
    <col min="12826" max="12826" width="11.140625" style="749" customWidth="1"/>
    <col min="12827" max="13056" width="10.5703125" style="749"/>
    <col min="13057" max="13064" width="0" style="749" hidden="1" customWidth="1"/>
    <col min="13065" max="13065" width="3.7109375" style="749" customWidth="1"/>
    <col min="13066" max="13066" width="3.85546875" style="749" customWidth="1"/>
    <col min="13067" max="13067" width="3.7109375" style="749" customWidth="1"/>
    <col min="13068" max="13068" width="12.7109375" style="749" customWidth="1"/>
    <col min="13069" max="13069" width="52.7109375" style="749" customWidth="1"/>
    <col min="13070" max="13073" width="0" style="749" hidden="1" customWidth="1"/>
    <col min="13074" max="13074" width="12.28515625" style="749" customWidth="1"/>
    <col min="13075" max="13075" width="6.42578125" style="749" customWidth="1"/>
    <col min="13076" max="13076" width="12.28515625" style="749" customWidth="1"/>
    <col min="13077" max="13077" width="0" style="749" hidden="1" customWidth="1"/>
    <col min="13078" max="13078" width="3.7109375" style="749" customWidth="1"/>
    <col min="13079" max="13079" width="11.140625" style="749" bestFit="1" customWidth="1"/>
    <col min="13080" max="13081" width="10.5703125" style="749"/>
    <col min="13082" max="13082" width="11.140625" style="749" customWidth="1"/>
    <col min="13083" max="13312" width="10.5703125" style="749"/>
    <col min="13313" max="13320" width="0" style="749" hidden="1" customWidth="1"/>
    <col min="13321" max="13321" width="3.7109375" style="749" customWidth="1"/>
    <col min="13322" max="13322" width="3.85546875" style="749" customWidth="1"/>
    <col min="13323" max="13323" width="3.7109375" style="749" customWidth="1"/>
    <col min="13324" max="13324" width="12.7109375" style="749" customWidth="1"/>
    <col min="13325" max="13325" width="52.7109375" style="749" customWidth="1"/>
    <col min="13326" max="13329" width="0" style="749" hidden="1" customWidth="1"/>
    <col min="13330" max="13330" width="12.28515625" style="749" customWidth="1"/>
    <col min="13331" max="13331" width="6.42578125" style="749" customWidth="1"/>
    <col min="13332" max="13332" width="12.28515625" style="749" customWidth="1"/>
    <col min="13333" max="13333" width="0" style="749" hidden="1" customWidth="1"/>
    <col min="13334" max="13334" width="3.7109375" style="749" customWidth="1"/>
    <col min="13335" max="13335" width="11.140625" style="749" bestFit="1" customWidth="1"/>
    <col min="13336" max="13337" width="10.5703125" style="749"/>
    <col min="13338" max="13338" width="11.140625" style="749" customWidth="1"/>
    <col min="13339" max="13568" width="10.5703125" style="749"/>
    <col min="13569" max="13576" width="0" style="749" hidden="1" customWidth="1"/>
    <col min="13577" max="13577" width="3.7109375" style="749" customWidth="1"/>
    <col min="13578" max="13578" width="3.85546875" style="749" customWidth="1"/>
    <col min="13579" max="13579" width="3.7109375" style="749" customWidth="1"/>
    <col min="13580" max="13580" width="12.7109375" style="749" customWidth="1"/>
    <col min="13581" max="13581" width="52.7109375" style="749" customWidth="1"/>
    <col min="13582" max="13585" width="0" style="749" hidden="1" customWidth="1"/>
    <col min="13586" max="13586" width="12.28515625" style="749" customWidth="1"/>
    <col min="13587" max="13587" width="6.42578125" style="749" customWidth="1"/>
    <col min="13588" max="13588" width="12.28515625" style="749" customWidth="1"/>
    <col min="13589" max="13589" width="0" style="749" hidden="1" customWidth="1"/>
    <col min="13590" max="13590" width="3.7109375" style="749" customWidth="1"/>
    <col min="13591" max="13591" width="11.140625" style="749" bestFit="1" customWidth="1"/>
    <col min="13592" max="13593" width="10.5703125" style="749"/>
    <col min="13594" max="13594" width="11.140625" style="749" customWidth="1"/>
    <col min="13595" max="13824" width="10.5703125" style="749"/>
    <col min="13825" max="13832" width="0" style="749" hidden="1" customWidth="1"/>
    <col min="13833" max="13833" width="3.7109375" style="749" customWidth="1"/>
    <col min="13834" max="13834" width="3.85546875" style="749" customWidth="1"/>
    <col min="13835" max="13835" width="3.7109375" style="749" customWidth="1"/>
    <col min="13836" max="13836" width="12.7109375" style="749" customWidth="1"/>
    <col min="13837" max="13837" width="52.7109375" style="749" customWidth="1"/>
    <col min="13838" max="13841" width="0" style="749" hidden="1" customWidth="1"/>
    <col min="13842" max="13842" width="12.28515625" style="749" customWidth="1"/>
    <col min="13843" max="13843" width="6.42578125" style="749" customWidth="1"/>
    <col min="13844" max="13844" width="12.28515625" style="749" customWidth="1"/>
    <col min="13845" max="13845" width="0" style="749" hidden="1" customWidth="1"/>
    <col min="13846" max="13846" width="3.7109375" style="749" customWidth="1"/>
    <col min="13847" max="13847" width="11.140625" style="749" bestFit="1" customWidth="1"/>
    <col min="13848" max="13849" width="10.5703125" style="749"/>
    <col min="13850" max="13850" width="11.140625" style="749" customWidth="1"/>
    <col min="13851" max="14080" width="10.5703125" style="749"/>
    <col min="14081" max="14088" width="0" style="749" hidden="1" customWidth="1"/>
    <col min="14089" max="14089" width="3.7109375" style="749" customWidth="1"/>
    <col min="14090" max="14090" width="3.85546875" style="749" customWidth="1"/>
    <col min="14091" max="14091" width="3.7109375" style="749" customWidth="1"/>
    <col min="14092" max="14092" width="12.7109375" style="749" customWidth="1"/>
    <col min="14093" max="14093" width="52.7109375" style="749" customWidth="1"/>
    <col min="14094" max="14097" width="0" style="749" hidden="1" customWidth="1"/>
    <col min="14098" max="14098" width="12.28515625" style="749" customWidth="1"/>
    <col min="14099" max="14099" width="6.42578125" style="749" customWidth="1"/>
    <col min="14100" max="14100" width="12.28515625" style="749" customWidth="1"/>
    <col min="14101" max="14101" width="0" style="749" hidden="1" customWidth="1"/>
    <col min="14102" max="14102" width="3.7109375" style="749" customWidth="1"/>
    <col min="14103" max="14103" width="11.140625" style="749" bestFit="1" customWidth="1"/>
    <col min="14104" max="14105" width="10.5703125" style="749"/>
    <col min="14106" max="14106" width="11.140625" style="749" customWidth="1"/>
    <col min="14107" max="14336" width="10.5703125" style="749"/>
    <col min="14337" max="14344" width="0" style="749" hidden="1" customWidth="1"/>
    <col min="14345" max="14345" width="3.7109375" style="749" customWidth="1"/>
    <col min="14346" max="14346" width="3.85546875" style="749" customWidth="1"/>
    <col min="14347" max="14347" width="3.7109375" style="749" customWidth="1"/>
    <col min="14348" max="14348" width="12.7109375" style="749" customWidth="1"/>
    <col min="14349" max="14349" width="52.7109375" style="749" customWidth="1"/>
    <col min="14350" max="14353" width="0" style="749" hidden="1" customWidth="1"/>
    <col min="14354" max="14354" width="12.28515625" style="749" customWidth="1"/>
    <col min="14355" max="14355" width="6.42578125" style="749" customWidth="1"/>
    <col min="14356" max="14356" width="12.28515625" style="749" customWidth="1"/>
    <col min="14357" max="14357" width="0" style="749" hidden="1" customWidth="1"/>
    <col min="14358" max="14358" width="3.7109375" style="749" customWidth="1"/>
    <col min="14359" max="14359" width="11.140625" style="749" bestFit="1" customWidth="1"/>
    <col min="14360" max="14361" width="10.5703125" style="749"/>
    <col min="14362" max="14362" width="11.140625" style="749" customWidth="1"/>
    <col min="14363" max="14592" width="10.5703125" style="749"/>
    <col min="14593" max="14600" width="0" style="749" hidden="1" customWidth="1"/>
    <col min="14601" max="14601" width="3.7109375" style="749" customWidth="1"/>
    <col min="14602" max="14602" width="3.85546875" style="749" customWidth="1"/>
    <col min="14603" max="14603" width="3.7109375" style="749" customWidth="1"/>
    <col min="14604" max="14604" width="12.7109375" style="749" customWidth="1"/>
    <col min="14605" max="14605" width="52.7109375" style="749" customWidth="1"/>
    <col min="14606" max="14609" width="0" style="749" hidden="1" customWidth="1"/>
    <col min="14610" max="14610" width="12.28515625" style="749" customWidth="1"/>
    <col min="14611" max="14611" width="6.42578125" style="749" customWidth="1"/>
    <col min="14612" max="14612" width="12.28515625" style="749" customWidth="1"/>
    <col min="14613" max="14613" width="0" style="749" hidden="1" customWidth="1"/>
    <col min="14614" max="14614" width="3.7109375" style="749" customWidth="1"/>
    <col min="14615" max="14615" width="11.140625" style="749" bestFit="1" customWidth="1"/>
    <col min="14616" max="14617" width="10.5703125" style="749"/>
    <col min="14618" max="14618" width="11.140625" style="749" customWidth="1"/>
    <col min="14619" max="14848" width="10.5703125" style="749"/>
    <col min="14849" max="14856" width="0" style="749" hidden="1" customWidth="1"/>
    <col min="14857" max="14857" width="3.7109375" style="749" customWidth="1"/>
    <col min="14858" max="14858" width="3.85546875" style="749" customWidth="1"/>
    <col min="14859" max="14859" width="3.7109375" style="749" customWidth="1"/>
    <col min="14860" max="14860" width="12.7109375" style="749" customWidth="1"/>
    <col min="14861" max="14861" width="52.7109375" style="749" customWidth="1"/>
    <col min="14862" max="14865" width="0" style="749" hidden="1" customWidth="1"/>
    <col min="14866" max="14866" width="12.28515625" style="749" customWidth="1"/>
    <col min="14867" max="14867" width="6.42578125" style="749" customWidth="1"/>
    <col min="14868" max="14868" width="12.28515625" style="749" customWidth="1"/>
    <col min="14869" max="14869" width="0" style="749" hidden="1" customWidth="1"/>
    <col min="14870" max="14870" width="3.7109375" style="749" customWidth="1"/>
    <col min="14871" max="14871" width="11.140625" style="749" bestFit="1" customWidth="1"/>
    <col min="14872" max="14873" width="10.5703125" style="749"/>
    <col min="14874" max="14874" width="11.140625" style="749" customWidth="1"/>
    <col min="14875" max="15104" width="10.5703125" style="749"/>
    <col min="15105" max="15112" width="0" style="749" hidden="1" customWidth="1"/>
    <col min="15113" max="15113" width="3.7109375" style="749" customWidth="1"/>
    <col min="15114" max="15114" width="3.85546875" style="749" customWidth="1"/>
    <col min="15115" max="15115" width="3.7109375" style="749" customWidth="1"/>
    <col min="15116" max="15116" width="12.7109375" style="749" customWidth="1"/>
    <col min="15117" max="15117" width="52.7109375" style="749" customWidth="1"/>
    <col min="15118" max="15121" width="0" style="749" hidden="1" customWidth="1"/>
    <col min="15122" max="15122" width="12.28515625" style="749" customWidth="1"/>
    <col min="15123" max="15123" width="6.42578125" style="749" customWidth="1"/>
    <col min="15124" max="15124" width="12.28515625" style="749" customWidth="1"/>
    <col min="15125" max="15125" width="0" style="749" hidden="1" customWidth="1"/>
    <col min="15126" max="15126" width="3.7109375" style="749" customWidth="1"/>
    <col min="15127" max="15127" width="11.140625" style="749" bestFit="1" customWidth="1"/>
    <col min="15128" max="15129" width="10.5703125" style="749"/>
    <col min="15130" max="15130" width="11.140625" style="749" customWidth="1"/>
    <col min="15131" max="15360" width="10.5703125" style="749"/>
    <col min="15361" max="15368" width="0" style="749" hidden="1" customWidth="1"/>
    <col min="15369" max="15369" width="3.7109375" style="749" customWidth="1"/>
    <col min="15370" max="15370" width="3.85546875" style="749" customWidth="1"/>
    <col min="15371" max="15371" width="3.7109375" style="749" customWidth="1"/>
    <col min="15372" max="15372" width="12.7109375" style="749" customWidth="1"/>
    <col min="15373" max="15373" width="52.7109375" style="749" customWidth="1"/>
    <col min="15374" max="15377" width="0" style="749" hidden="1" customWidth="1"/>
    <col min="15378" max="15378" width="12.28515625" style="749" customWidth="1"/>
    <col min="15379" max="15379" width="6.42578125" style="749" customWidth="1"/>
    <col min="15380" max="15380" width="12.28515625" style="749" customWidth="1"/>
    <col min="15381" max="15381" width="0" style="749" hidden="1" customWidth="1"/>
    <col min="15382" max="15382" width="3.7109375" style="749" customWidth="1"/>
    <col min="15383" max="15383" width="11.140625" style="749" bestFit="1" customWidth="1"/>
    <col min="15384" max="15385" width="10.5703125" style="749"/>
    <col min="15386" max="15386" width="11.140625" style="749" customWidth="1"/>
    <col min="15387" max="15616" width="10.5703125" style="749"/>
    <col min="15617" max="15624" width="0" style="749" hidden="1" customWidth="1"/>
    <col min="15625" max="15625" width="3.7109375" style="749" customWidth="1"/>
    <col min="15626" max="15626" width="3.85546875" style="749" customWidth="1"/>
    <col min="15627" max="15627" width="3.7109375" style="749" customWidth="1"/>
    <col min="15628" max="15628" width="12.7109375" style="749" customWidth="1"/>
    <col min="15629" max="15629" width="52.7109375" style="749" customWidth="1"/>
    <col min="15630" max="15633" width="0" style="749" hidden="1" customWidth="1"/>
    <col min="15634" max="15634" width="12.28515625" style="749" customWidth="1"/>
    <col min="15635" max="15635" width="6.42578125" style="749" customWidth="1"/>
    <col min="15636" max="15636" width="12.28515625" style="749" customWidth="1"/>
    <col min="15637" max="15637" width="0" style="749" hidden="1" customWidth="1"/>
    <col min="15638" max="15638" width="3.7109375" style="749" customWidth="1"/>
    <col min="15639" max="15639" width="11.140625" style="749" bestFit="1" customWidth="1"/>
    <col min="15640" max="15641" width="10.5703125" style="749"/>
    <col min="15642" max="15642" width="11.140625" style="749" customWidth="1"/>
    <col min="15643" max="15872" width="10.5703125" style="749"/>
    <col min="15873" max="15880" width="0" style="749" hidden="1" customWidth="1"/>
    <col min="15881" max="15881" width="3.7109375" style="749" customWidth="1"/>
    <col min="15882" max="15882" width="3.85546875" style="749" customWidth="1"/>
    <col min="15883" max="15883" width="3.7109375" style="749" customWidth="1"/>
    <col min="15884" max="15884" width="12.7109375" style="749" customWidth="1"/>
    <col min="15885" max="15885" width="52.7109375" style="749" customWidth="1"/>
    <col min="15886" max="15889" width="0" style="749" hidden="1" customWidth="1"/>
    <col min="15890" max="15890" width="12.28515625" style="749" customWidth="1"/>
    <col min="15891" max="15891" width="6.42578125" style="749" customWidth="1"/>
    <col min="15892" max="15892" width="12.28515625" style="749" customWidth="1"/>
    <col min="15893" max="15893" width="0" style="749" hidden="1" customWidth="1"/>
    <col min="15894" max="15894" width="3.7109375" style="749" customWidth="1"/>
    <col min="15895" max="15895" width="11.140625" style="749" bestFit="1" customWidth="1"/>
    <col min="15896" max="15897" width="10.5703125" style="749"/>
    <col min="15898" max="15898" width="11.140625" style="749" customWidth="1"/>
    <col min="15899" max="16128" width="10.5703125" style="749"/>
    <col min="16129" max="16136" width="0" style="749" hidden="1" customWidth="1"/>
    <col min="16137" max="16137" width="3.7109375" style="749" customWidth="1"/>
    <col min="16138" max="16138" width="3.85546875" style="749" customWidth="1"/>
    <col min="16139" max="16139" width="3.7109375" style="749" customWidth="1"/>
    <col min="16140" max="16140" width="12.7109375" style="749" customWidth="1"/>
    <col min="16141" max="16141" width="52.7109375" style="749" customWidth="1"/>
    <col min="16142" max="16145" width="0" style="749" hidden="1" customWidth="1"/>
    <col min="16146" max="16146" width="12.28515625" style="749" customWidth="1"/>
    <col min="16147" max="16147" width="6.42578125" style="749" customWidth="1"/>
    <col min="16148" max="16148" width="12.28515625" style="749" customWidth="1"/>
    <col min="16149" max="16149" width="0" style="749" hidden="1" customWidth="1"/>
    <col min="16150" max="16150" width="3.7109375" style="749" customWidth="1"/>
    <col min="16151" max="16151" width="11.140625" style="749" bestFit="1" customWidth="1"/>
    <col min="16152" max="16153" width="10.5703125" style="749"/>
    <col min="16154" max="16154" width="11.140625" style="749" customWidth="1"/>
    <col min="16155" max="16384" width="10.5703125" style="749"/>
  </cols>
  <sheetData>
    <row r="1" spans="1:34" hidden="1">
      <c r="Q1" s="729"/>
      <c r="R1" s="729"/>
    </row>
    <row r="2" spans="1:34" hidden="1">
      <c r="U2" s="729"/>
    </row>
    <row r="3" spans="1:34" hidden="1"/>
    <row r="4" spans="1:34" ht="3" customHeight="1">
      <c r="J4" s="650"/>
      <c r="K4" s="650"/>
      <c r="L4" s="715"/>
      <c r="M4" s="715"/>
      <c r="N4" s="715"/>
      <c r="O4" s="753"/>
      <c r="P4" s="753"/>
      <c r="Q4" s="753"/>
      <c r="R4" s="753"/>
      <c r="S4" s="753"/>
      <c r="T4" s="753"/>
      <c r="U4" s="753"/>
    </row>
    <row r="5" spans="1:34" ht="26.1" customHeight="1">
      <c r="J5" s="650"/>
      <c r="K5" s="650"/>
      <c r="L5" s="1312" t="s">
        <v>716</v>
      </c>
      <c r="M5" s="1312"/>
      <c r="N5" s="1312"/>
      <c r="O5" s="1312"/>
      <c r="P5" s="1312"/>
      <c r="Q5" s="1312"/>
      <c r="R5" s="1312"/>
      <c r="S5" s="1312"/>
      <c r="T5" s="1312"/>
      <c r="U5" s="631"/>
    </row>
    <row r="6" spans="1:34" ht="3" customHeight="1">
      <c r="J6" s="650"/>
      <c r="K6" s="650"/>
      <c r="L6" s="715"/>
      <c r="M6" s="715"/>
      <c r="N6" s="715"/>
      <c r="O6" s="716"/>
      <c r="P6" s="716"/>
      <c r="Q6" s="716"/>
      <c r="R6" s="716"/>
      <c r="S6" s="716"/>
      <c r="T6" s="716"/>
      <c r="U6" s="716"/>
      <c r="V6" s="753"/>
    </row>
    <row r="7" spans="1:34" ht="33.75">
      <c r="J7" s="650"/>
      <c r="K7" s="650"/>
      <c r="L7" s="715"/>
      <c r="M7" s="584" t="s">
        <v>650</v>
      </c>
      <c r="N7" s="715"/>
      <c r="O7" s="1324"/>
      <c r="P7" s="1325"/>
      <c r="Q7" s="1325"/>
      <c r="R7" s="1325"/>
      <c r="S7" s="1325"/>
      <c r="T7" s="1326"/>
      <c r="U7" s="728"/>
      <c r="V7" s="753"/>
    </row>
    <row r="8" spans="1:34" s="774" customFormat="1" ht="5.25">
      <c r="A8" s="757"/>
      <c r="B8" s="757"/>
      <c r="C8" s="757"/>
      <c r="D8" s="757"/>
      <c r="E8" s="757"/>
      <c r="F8" s="757"/>
      <c r="G8" s="756"/>
      <c r="H8" s="756"/>
      <c r="I8" s="745"/>
      <c r="J8" s="746"/>
      <c r="K8" s="746"/>
      <c r="L8" s="747"/>
      <c r="M8" s="747"/>
      <c r="N8" s="747"/>
      <c r="O8" s="777"/>
      <c r="P8" s="777"/>
      <c r="Q8" s="777"/>
      <c r="R8" s="777"/>
      <c r="S8" s="777"/>
      <c r="T8" s="777"/>
      <c r="U8" s="778"/>
      <c r="V8" s="779"/>
      <c r="X8" s="757"/>
      <c r="Y8" s="757"/>
      <c r="Z8" s="757"/>
      <c r="AA8" s="757"/>
      <c r="AB8" s="757"/>
      <c r="AC8" s="757"/>
      <c r="AD8" s="757"/>
      <c r="AE8" s="757"/>
      <c r="AF8" s="757"/>
      <c r="AG8" s="757"/>
      <c r="AH8" s="757"/>
    </row>
    <row r="9" spans="1:34" s="744" customFormat="1" ht="5.25" hidden="1">
      <c r="A9" s="1114"/>
      <c r="B9" s="1114"/>
      <c r="C9" s="1114"/>
      <c r="D9" s="1114"/>
      <c r="E9" s="1114"/>
      <c r="F9" s="1114"/>
      <c r="G9" s="1114"/>
      <c r="H9" s="1114"/>
      <c r="L9" s="1164"/>
      <c r="M9" s="1039"/>
      <c r="O9" s="1288"/>
      <c r="P9" s="1288"/>
      <c r="Q9" s="1288"/>
      <c r="R9" s="1288"/>
      <c r="S9" s="1288"/>
      <c r="T9" s="1288"/>
      <c r="U9" s="778"/>
      <c r="V9" s="778"/>
      <c r="X9" s="1114"/>
      <c r="Y9" s="1114"/>
      <c r="Z9" s="1114"/>
      <c r="AA9" s="1114"/>
      <c r="AB9" s="1114"/>
    </row>
    <row r="10" spans="1:34" s="537" customFormat="1" ht="18.75">
      <c r="A10" s="732"/>
      <c r="B10" s="732"/>
      <c r="C10" s="732"/>
      <c r="D10" s="732"/>
      <c r="E10" s="732"/>
      <c r="F10" s="732"/>
      <c r="G10" s="732"/>
      <c r="H10" s="732"/>
      <c r="L10" s="467"/>
      <c r="M10" s="584" t="str">
        <f>"Дата подачи заявления об "&amp;IF(datePr_ch="","утверждении","изменении") &amp; " тарифов"</f>
        <v>Дата подачи заявления об изменении тарифов</v>
      </c>
      <c r="N10" s="1118"/>
      <c r="O10" s="1289" t="str">
        <f>IF(datePr_ch="",IF(datePr="","",datePr),datePr_ch)</f>
        <v>10.08.2020</v>
      </c>
      <c r="P10" s="1289"/>
      <c r="Q10" s="1289"/>
      <c r="R10" s="1289"/>
      <c r="S10" s="1289"/>
      <c r="T10" s="1289"/>
      <c r="U10" s="728"/>
      <c r="V10" s="728"/>
      <c r="W10" s="487"/>
      <c r="X10" s="732"/>
      <c r="Y10" s="732"/>
      <c r="Z10" s="732"/>
      <c r="AA10" s="732"/>
      <c r="AB10" s="732"/>
      <c r="AC10" s="732"/>
      <c r="AD10" s="732"/>
      <c r="AE10" s="732"/>
      <c r="AF10" s="732"/>
      <c r="AG10" s="732"/>
      <c r="AH10" s="732"/>
    </row>
    <row r="11" spans="1:34" s="537" customFormat="1" ht="18.75">
      <c r="A11" s="732"/>
      <c r="B11" s="732"/>
      <c r="C11" s="732"/>
      <c r="D11" s="732"/>
      <c r="E11" s="732"/>
      <c r="F11" s="732"/>
      <c r="G11" s="732"/>
      <c r="H11" s="732"/>
      <c r="L11" s="722"/>
      <c r="M11" s="584" t="str">
        <f>"Номер подачи заявления об "&amp;IF(numberPr_ch="","утверждении","изменении") &amp; " тарифов"</f>
        <v>Номер подачи заявления об изменении тарифов</v>
      </c>
      <c r="N11" s="1118"/>
      <c r="O11" s="1289" t="str">
        <f>IF(numberPr_ch="",IF(numberPr="","",numberPr),numberPr_ch)</f>
        <v>01-13/36204</v>
      </c>
      <c r="P11" s="1289"/>
      <c r="Q11" s="1289"/>
      <c r="R11" s="1289"/>
      <c r="S11" s="1289"/>
      <c r="T11" s="1289"/>
      <c r="U11" s="728"/>
      <c r="V11" s="728"/>
      <c r="W11" s="487"/>
      <c r="X11" s="732"/>
      <c r="Y11" s="732"/>
      <c r="Z11" s="732"/>
      <c r="AA11" s="732"/>
      <c r="AB11" s="732"/>
      <c r="AC11" s="732"/>
      <c r="AD11" s="732"/>
      <c r="AE11" s="732"/>
      <c r="AF11" s="732"/>
      <c r="AG11" s="732"/>
      <c r="AH11" s="732"/>
    </row>
    <row r="12" spans="1:34" s="744" customFormat="1" ht="5.25" hidden="1">
      <c r="A12" s="1114"/>
      <c r="B12" s="1114"/>
      <c r="C12" s="1114"/>
      <c r="D12" s="1114"/>
      <c r="E12" s="1114"/>
      <c r="F12" s="1114"/>
      <c r="G12" s="1114"/>
      <c r="H12" s="1114"/>
      <c r="L12" s="1164"/>
      <c r="M12" s="1039"/>
      <c r="O12" s="1288"/>
      <c r="P12" s="1288"/>
      <c r="Q12" s="1288"/>
      <c r="R12" s="1288"/>
      <c r="S12" s="1288"/>
      <c r="T12" s="1288"/>
      <c r="U12" s="778"/>
      <c r="V12" s="778"/>
      <c r="X12" s="1114"/>
      <c r="Y12" s="1114"/>
      <c r="Z12" s="1114"/>
      <c r="AA12" s="1114"/>
      <c r="AB12" s="1114"/>
    </row>
    <row r="13" spans="1:34" s="537" customFormat="1" ht="11.25">
      <c r="A13" s="732"/>
      <c r="B13" s="732"/>
      <c r="C13" s="732"/>
      <c r="D13" s="732"/>
      <c r="E13" s="732"/>
      <c r="F13" s="732"/>
      <c r="G13" s="732"/>
      <c r="H13" s="732"/>
      <c r="L13" s="1313"/>
      <c r="M13" s="1313"/>
      <c r="N13" s="740"/>
      <c r="O13" s="728"/>
      <c r="P13" s="728"/>
      <c r="Q13" s="728"/>
      <c r="R13" s="728"/>
      <c r="S13" s="728"/>
      <c r="T13" s="728"/>
      <c r="U13" s="731" t="s">
        <v>370</v>
      </c>
      <c r="X13" s="732"/>
      <c r="Y13" s="732"/>
      <c r="Z13" s="732"/>
      <c r="AA13" s="732"/>
      <c r="AB13" s="732"/>
      <c r="AC13" s="732"/>
      <c r="AD13" s="732"/>
      <c r="AE13" s="732"/>
      <c r="AF13" s="732"/>
      <c r="AG13" s="732"/>
      <c r="AH13" s="732"/>
    </row>
    <row r="14" spans="1:34">
      <c r="J14" s="650"/>
      <c r="K14" s="650"/>
      <c r="L14" s="715"/>
      <c r="M14" s="715"/>
      <c r="N14" s="470"/>
      <c r="O14" s="1290"/>
      <c r="P14" s="1290"/>
      <c r="Q14" s="1290"/>
      <c r="R14" s="1290"/>
      <c r="S14" s="1290"/>
      <c r="T14" s="1290"/>
      <c r="U14" s="1290"/>
    </row>
    <row r="15" spans="1:34">
      <c r="J15" s="650"/>
      <c r="K15" s="650"/>
      <c r="L15" s="1237" t="s">
        <v>444</v>
      </c>
      <c r="M15" s="1237"/>
      <c r="N15" s="1237"/>
      <c r="O15" s="1237"/>
      <c r="P15" s="1237"/>
      <c r="Q15" s="1237"/>
      <c r="R15" s="1237"/>
      <c r="S15" s="1237"/>
      <c r="T15" s="1237"/>
      <c r="U15" s="1237"/>
      <c r="V15" s="1237"/>
      <c r="W15" s="1237" t="s">
        <v>445</v>
      </c>
    </row>
    <row r="16" spans="1:34" ht="14.25" customHeight="1">
      <c r="J16" s="650"/>
      <c r="K16" s="650"/>
      <c r="L16" s="1296" t="s">
        <v>90</v>
      </c>
      <c r="M16" s="1296" t="s">
        <v>601</v>
      </c>
      <c r="N16" s="628"/>
      <c r="O16" s="1297" t="s">
        <v>603</v>
      </c>
      <c r="P16" s="1298"/>
      <c r="Q16" s="1298"/>
      <c r="R16" s="1298"/>
      <c r="S16" s="1298"/>
      <c r="T16" s="1299"/>
      <c r="U16" s="1307" t="s">
        <v>338</v>
      </c>
      <c r="V16" s="1293" t="s">
        <v>273</v>
      </c>
      <c r="W16" s="1237"/>
    </row>
    <row r="17" spans="1:36" ht="14.25" customHeight="1">
      <c r="J17" s="650"/>
      <c r="K17" s="650"/>
      <c r="L17" s="1296"/>
      <c r="M17" s="1296"/>
      <c r="N17" s="629"/>
      <c r="O17" s="1302" t="s">
        <v>577</v>
      </c>
      <c r="P17" s="1300" t="s">
        <v>269</v>
      </c>
      <c r="Q17" s="1301"/>
      <c r="R17" s="1304" t="s">
        <v>614</v>
      </c>
      <c r="S17" s="1305"/>
      <c r="T17" s="1306"/>
      <c r="U17" s="1308"/>
      <c r="V17" s="1294"/>
      <c r="W17" s="1237"/>
    </row>
    <row r="18" spans="1:36" ht="33.75" customHeight="1">
      <c r="J18" s="650"/>
      <c r="K18" s="650"/>
      <c r="L18" s="1296"/>
      <c r="M18" s="1296"/>
      <c r="N18" s="630"/>
      <c r="O18" s="1303"/>
      <c r="P18" s="717" t="s">
        <v>578</v>
      </c>
      <c r="Q18" s="717" t="s">
        <v>6</v>
      </c>
      <c r="R18" s="741" t="s">
        <v>272</v>
      </c>
      <c r="S18" s="1291" t="s">
        <v>271</v>
      </c>
      <c r="T18" s="1292"/>
      <c r="U18" s="1309"/>
      <c r="V18" s="1295"/>
      <c r="W18" s="1237"/>
    </row>
    <row r="19" spans="1:36">
      <c r="J19" s="650"/>
      <c r="K19" s="536">
        <v>1</v>
      </c>
      <c r="L19" s="614" t="s">
        <v>91</v>
      </c>
      <c r="M19" s="614" t="s">
        <v>47</v>
      </c>
      <c r="N19" s="616" t="str">
        <f ca="1">OFFSET(N19,0,-1)</f>
        <v>2</v>
      </c>
      <c r="O19" s="739">
        <f ca="1">OFFSET(O19,0,-1)+1</f>
        <v>3</v>
      </c>
      <c r="P19" s="739">
        <f ca="1">OFFSET(P19,0,-1)+1</f>
        <v>4</v>
      </c>
      <c r="Q19" s="739">
        <f ca="1">OFFSET(Q19,0,-1)+1</f>
        <v>5</v>
      </c>
      <c r="R19" s="739">
        <f ca="1">OFFSET(R19,0,-1)+1</f>
        <v>6</v>
      </c>
      <c r="S19" s="1314">
        <f ca="1">OFFSET(S19,0,-1)+1</f>
        <v>7</v>
      </c>
      <c r="T19" s="1314"/>
      <c r="U19" s="739">
        <f ca="1">OFFSET(U19,0,-2)+1</f>
        <v>8</v>
      </c>
      <c r="V19" s="616">
        <f ca="1">OFFSET(V19,0,-1)</f>
        <v>8</v>
      </c>
      <c r="W19" s="739">
        <f ca="1">OFFSET(W19,0,-1)+1</f>
        <v>9</v>
      </c>
    </row>
    <row r="20" spans="1:36" ht="22.5">
      <c r="A20" s="1315">
        <v>1</v>
      </c>
      <c r="B20" s="829"/>
      <c r="C20" s="829"/>
      <c r="D20" s="829"/>
      <c r="E20" s="830"/>
      <c r="F20" s="831"/>
      <c r="G20" s="831"/>
      <c r="H20" s="831"/>
      <c r="I20" s="832"/>
      <c r="J20" s="827"/>
      <c r="K20" s="834"/>
      <c r="L20" s="742">
        <f>mergeValue(A20)</f>
        <v>1</v>
      </c>
      <c r="M20" s="608" t="s">
        <v>19</v>
      </c>
      <c r="N20" s="613"/>
      <c r="O20" s="1316"/>
      <c r="P20" s="1316"/>
      <c r="Q20" s="1316"/>
      <c r="R20" s="1316"/>
      <c r="S20" s="1316"/>
      <c r="T20" s="1316"/>
      <c r="U20" s="1316"/>
      <c r="V20" s="1316"/>
      <c r="W20" s="1122" t="s">
        <v>717</v>
      </c>
      <c r="Y20" s="775"/>
      <c r="Z20" s="775" t="str">
        <f t="shared" ref="Z20:Z33" si="0">IF(M20="","",M20 )</f>
        <v>Наименование тарифа</v>
      </c>
      <c r="AA20" s="775"/>
      <c r="AB20" s="775"/>
      <c r="AC20" s="775"/>
      <c r="AI20" s="757"/>
      <c r="AJ20" s="757"/>
    </row>
    <row r="21" spans="1:36" ht="22.5">
      <c r="A21" s="1315"/>
      <c r="B21" s="1315">
        <v>1</v>
      </c>
      <c r="C21" s="829"/>
      <c r="D21" s="829"/>
      <c r="E21" s="831"/>
      <c r="F21" s="831"/>
      <c r="G21" s="831"/>
      <c r="H21" s="831"/>
      <c r="I21" s="826"/>
      <c r="J21" s="825"/>
      <c r="K21" s="828"/>
      <c r="L21" s="742" t="str">
        <f>mergeValue(A21) &amp;"."&amp; mergeValue(B21)</f>
        <v>1.1</v>
      </c>
      <c r="M21" s="656" t="s">
        <v>15</v>
      </c>
      <c r="N21" s="613"/>
      <c r="O21" s="1316"/>
      <c r="P21" s="1316"/>
      <c r="Q21" s="1316"/>
      <c r="R21" s="1316"/>
      <c r="S21" s="1316"/>
      <c r="T21" s="1316"/>
      <c r="U21" s="1316"/>
      <c r="V21" s="1316"/>
      <c r="W21" s="1122" t="s">
        <v>458</v>
      </c>
      <c r="Y21" s="775"/>
      <c r="Z21" s="775" t="str">
        <f t="shared" si="0"/>
        <v>Территория действия тарифа</v>
      </c>
      <c r="AA21" s="775"/>
      <c r="AB21" s="775"/>
      <c r="AC21" s="775"/>
      <c r="AI21" s="757"/>
      <c r="AJ21" s="757"/>
    </row>
    <row r="22" spans="1:36" ht="22.5">
      <c r="A22" s="1315"/>
      <c r="B22" s="1315"/>
      <c r="C22" s="1315">
        <v>1</v>
      </c>
      <c r="D22" s="829"/>
      <c r="E22" s="831"/>
      <c r="F22" s="831"/>
      <c r="G22" s="831"/>
      <c r="H22" s="831"/>
      <c r="I22" s="833"/>
      <c r="J22" s="825"/>
      <c r="K22" s="828"/>
      <c r="L22" s="742" t="str">
        <f>mergeValue(A22) &amp;"."&amp; mergeValue(B22)&amp;"."&amp; mergeValue(C22)</f>
        <v>1.1.1</v>
      </c>
      <c r="M22" s="657" t="s">
        <v>7</v>
      </c>
      <c r="N22" s="613"/>
      <c r="O22" s="1316"/>
      <c r="P22" s="1316"/>
      <c r="Q22" s="1316"/>
      <c r="R22" s="1316"/>
      <c r="S22" s="1316"/>
      <c r="T22" s="1316"/>
      <c r="U22" s="1316"/>
      <c r="V22" s="1316"/>
      <c r="W22" s="1122" t="s">
        <v>599</v>
      </c>
      <c r="Y22" s="775"/>
      <c r="Z22" s="775" t="str">
        <f t="shared" si="0"/>
        <v xml:space="preserve">Наименование системы теплоснабжения </v>
      </c>
      <c r="AA22" s="775"/>
      <c r="AB22" s="775"/>
      <c r="AC22" s="775"/>
      <c r="AI22" s="757"/>
      <c r="AJ22" s="757"/>
    </row>
    <row r="23" spans="1:36" ht="22.5">
      <c r="A23" s="1315"/>
      <c r="B23" s="1315"/>
      <c r="C23" s="1315"/>
      <c r="D23" s="1315">
        <v>1</v>
      </c>
      <c r="E23" s="831"/>
      <c r="F23" s="831"/>
      <c r="G23" s="831"/>
      <c r="H23" s="831"/>
      <c r="I23" s="833"/>
      <c r="J23" s="825"/>
      <c r="K23" s="828"/>
      <c r="L23" s="742" t="str">
        <f>mergeValue(A23) &amp;"."&amp; mergeValue(B23)&amp;"."&amp; mergeValue(C23)&amp;"."&amp; mergeValue(D23)</f>
        <v>1.1.1.1</v>
      </c>
      <c r="M23" s="658" t="s">
        <v>21</v>
      </c>
      <c r="N23" s="613"/>
      <c r="O23" s="1316"/>
      <c r="P23" s="1316"/>
      <c r="Q23" s="1316"/>
      <c r="R23" s="1316"/>
      <c r="S23" s="1316"/>
      <c r="T23" s="1316"/>
      <c r="U23" s="1316"/>
      <c r="V23" s="1316"/>
      <c r="W23" s="1122" t="s">
        <v>600</v>
      </c>
      <c r="Y23" s="775"/>
      <c r="Z23" s="775" t="str">
        <f t="shared" si="0"/>
        <v xml:space="preserve">Источник тепловой энергии  </v>
      </c>
      <c r="AA23" s="775"/>
      <c r="AB23" s="775"/>
      <c r="AC23" s="775"/>
      <c r="AI23" s="757"/>
      <c r="AJ23" s="757"/>
    </row>
    <row r="24" spans="1:36" ht="78.75">
      <c r="A24" s="1315"/>
      <c r="B24" s="1315"/>
      <c r="C24" s="1315"/>
      <c r="D24" s="1315"/>
      <c r="E24" s="1315">
        <v>1</v>
      </c>
      <c r="F24" s="831"/>
      <c r="G24" s="831"/>
      <c r="H24" s="829">
        <v>1</v>
      </c>
      <c r="I24" s="1315">
        <v>1</v>
      </c>
      <c r="J24" s="831"/>
      <c r="K24" s="836"/>
      <c r="L24" s="742" t="str">
        <f>mergeValue(A24) &amp;"."&amp; mergeValue(B24)&amp;"."&amp; mergeValue(C24)&amp;"."&amp; mergeValue(D24)&amp;"."&amp; mergeValue(E24)</f>
        <v>1.1.1.1.1</v>
      </c>
      <c r="M24" s="522" t="s">
        <v>8</v>
      </c>
      <c r="N24" s="613"/>
      <c r="O24" s="1317"/>
      <c r="P24" s="1317"/>
      <c r="Q24" s="1317"/>
      <c r="R24" s="1317"/>
      <c r="S24" s="1317"/>
      <c r="T24" s="1317"/>
      <c r="U24" s="1317"/>
      <c r="V24" s="1317"/>
      <c r="W24" s="1122" t="s">
        <v>718</v>
      </c>
      <c r="Y24" s="775"/>
      <c r="Z24" s="775" t="str">
        <f t="shared" si="0"/>
        <v>Схема подключения теплопотребляющей установки к коллектору источника тепловой энергии</v>
      </c>
      <c r="AA24" s="775"/>
      <c r="AB24" s="775"/>
      <c r="AC24" s="775"/>
      <c r="AI24" s="757"/>
      <c r="AJ24" s="757"/>
    </row>
    <row r="25" spans="1:36" ht="33.75">
      <c r="A25" s="1315"/>
      <c r="B25" s="1315"/>
      <c r="C25" s="1315"/>
      <c r="D25" s="1315"/>
      <c r="E25" s="1315"/>
      <c r="F25" s="1315">
        <v>1</v>
      </c>
      <c r="G25" s="829"/>
      <c r="H25" s="829"/>
      <c r="I25" s="1315"/>
      <c r="J25" s="1315">
        <v>1</v>
      </c>
      <c r="K25" s="837"/>
      <c r="L25" s="742" t="str">
        <f>mergeValue(A25) &amp;"."&amp; mergeValue(B25)&amp;"."&amp; mergeValue(C25)&amp;"."&amp; mergeValue(D25)&amp;"."&amp; mergeValue(E25)&amp;"."&amp; mergeValue(F25)</f>
        <v>1.1.1.1.1.1</v>
      </c>
      <c r="M25" s="523" t="s">
        <v>9</v>
      </c>
      <c r="N25" s="613"/>
      <c r="O25" s="1317"/>
      <c r="P25" s="1317"/>
      <c r="Q25" s="1317"/>
      <c r="R25" s="1317"/>
      <c r="S25" s="1317"/>
      <c r="T25" s="1317"/>
      <c r="U25" s="1317"/>
      <c r="V25" s="1317"/>
      <c r="W25" s="1122" t="s">
        <v>719</v>
      </c>
      <c r="Y25" s="775"/>
      <c r="Z25" s="775" t="str">
        <f t="shared" si="0"/>
        <v>Группа потребителей</v>
      </c>
      <c r="AA25" s="775"/>
      <c r="AB25" s="775"/>
      <c r="AC25" s="775"/>
      <c r="AI25" s="757"/>
      <c r="AJ25" s="757"/>
    </row>
    <row r="26" spans="1:36" ht="122.1" customHeight="1">
      <c r="A26" s="1315"/>
      <c r="B26" s="1315"/>
      <c r="C26" s="1315"/>
      <c r="D26" s="1315"/>
      <c r="E26" s="1315"/>
      <c r="F26" s="1315"/>
      <c r="G26" s="829">
        <v>1</v>
      </c>
      <c r="H26" s="829"/>
      <c r="I26" s="1315"/>
      <c r="J26" s="1315"/>
      <c r="K26" s="837">
        <v>1</v>
      </c>
      <c r="L26" s="742" t="str">
        <f>mergeValue(A26) &amp;"."&amp; mergeValue(B26)&amp;"."&amp; mergeValue(C26)&amp;"."&amp; mergeValue(D26)&amp;"."&amp; mergeValue(E26)&amp;"."&amp; mergeValue(F26)&amp;"."&amp; mergeValue(G26)</f>
        <v>1.1.1.1.1.1.1</v>
      </c>
      <c r="M26" s="1081"/>
      <c r="N26" s="613"/>
      <c r="O26" s="724"/>
      <c r="P26" s="724"/>
      <c r="Q26" s="1033"/>
      <c r="R26" s="1310"/>
      <c r="S26" s="1311" t="s">
        <v>82</v>
      </c>
      <c r="T26" s="1310"/>
      <c r="U26" s="1311" t="s">
        <v>83</v>
      </c>
      <c r="V26" s="724"/>
      <c r="W26" s="1285" t="s">
        <v>720</v>
      </c>
      <c r="X26" s="757" t="str">
        <f>strCheckDate(O27:V27)</f>
        <v/>
      </c>
      <c r="Y26" s="775"/>
      <c r="Z26" s="775" t="str">
        <f t="shared" si="0"/>
        <v/>
      </c>
      <c r="AA26" s="775"/>
      <c r="AB26" s="775"/>
      <c r="AC26" s="775"/>
      <c r="AI26" s="757"/>
      <c r="AJ26" s="757"/>
    </row>
    <row r="27" spans="1:36" ht="11.25" hidden="1">
      <c r="A27" s="1315"/>
      <c r="B27" s="1315"/>
      <c r="C27" s="1315"/>
      <c r="D27" s="1315"/>
      <c r="E27" s="1315"/>
      <c r="F27" s="1315"/>
      <c r="G27" s="829"/>
      <c r="H27" s="829"/>
      <c r="I27" s="1315"/>
      <c r="J27" s="1315"/>
      <c r="K27" s="837"/>
      <c r="L27" s="750"/>
      <c r="M27" s="613"/>
      <c r="N27" s="613"/>
      <c r="O27" s="724"/>
      <c r="P27" s="724"/>
      <c r="Q27" s="730" t="str">
        <f>R26 &amp; "-" &amp; T26</f>
        <v>-</v>
      </c>
      <c r="R27" s="1310"/>
      <c r="S27" s="1311"/>
      <c r="T27" s="1310"/>
      <c r="U27" s="1311"/>
      <c r="V27" s="724"/>
      <c r="W27" s="1286"/>
      <c r="Y27" s="775"/>
      <c r="Z27" s="775" t="str">
        <f t="shared" si="0"/>
        <v/>
      </c>
      <c r="AA27" s="775"/>
      <c r="AB27" s="775"/>
      <c r="AC27" s="775"/>
      <c r="AI27" s="757"/>
      <c r="AJ27" s="757"/>
    </row>
    <row r="28" spans="1:36" ht="15" customHeight="1">
      <c r="A28" s="1315"/>
      <c r="B28" s="1315"/>
      <c r="C28" s="1315"/>
      <c r="D28" s="1315"/>
      <c r="E28" s="1315"/>
      <c r="F28" s="1315"/>
      <c r="G28" s="831"/>
      <c r="H28" s="829"/>
      <c r="I28" s="1315"/>
      <c r="J28" s="1315"/>
      <c r="K28" s="836"/>
      <c r="L28" s="652"/>
      <c r="M28" s="525" t="s">
        <v>24</v>
      </c>
      <c r="N28" s="726"/>
      <c r="O28" s="726"/>
      <c r="P28" s="726"/>
      <c r="Q28" s="726"/>
      <c r="R28" s="726"/>
      <c r="S28" s="726"/>
      <c r="T28" s="726"/>
      <c r="U28" s="726"/>
      <c r="V28" s="723"/>
      <c r="W28" s="1287"/>
      <c r="Y28" s="775"/>
      <c r="Z28" s="775" t="str">
        <f t="shared" si="0"/>
        <v>Добавить вид теплоносителя (параметры теплоносителя)</v>
      </c>
      <c r="AA28" s="775"/>
      <c r="AB28" s="775"/>
      <c r="AC28" s="775"/>
      <c r="AI28" s="757"/>
      <c r="AJ28" s="757"/>
    </row>
    <row r="29" spans="1:36" ht="15" customHeight="1">
      <c r="A29" s="1315"/>
      <c r="B29" s="1315"/>
      <c r="C29" s="1315"/>
      <c r="D29" s="1315"/>
      <c r="E29" s="1315"/>
      <c r="F29" s="831"/>
      <c r="G29" s="831"/>
      <c r="H29" s="829"/>
      <c r="I29" s="1315"/>
      <c r="J29" s="831"/>
      <c r="K29" s="836"/>
      <c r="L29" s="652"/>
      <c r="M29" s="524" t="s">
        <v>10</v>
      </c>
      <c r="N29" s="726"/>
      <c r="O29" s="726"/>
      <c r="P29" s="726"/>
      <c r="Q29" s="726"/>
      <c r="R29" s="726"/>
      <c r="S29" s="726"/>
      <c r="T29" s="726"/>
      <c r="U29" s="725"/>
      <c r="V29" s="726"/>
      <c r="W29" s="632"/>
      <c r="Y29" s="775"/>
      <c r="Z29" s="775" t="str">
        <f t="shared" si="0"/>
        <v>Добавить группу потребителей</v>
      </c>
      <c r="AA29" s="775"/>
      <c r="AB29" s="775"/>
      <c r="AC29" s="775"/>
      <c r="AI29" s="757"/>
      <c r="AJ29" s="757"/>
    </row>
    <row r="30" spans="1:36" ht="15" customHeight="1">
      <c r="A30" s="1315"/>
      <c r="B30" s="1315"/>
      <c r="C30" s="1315"/>
      <c r="D30" s="1315"/>
      <c r="E30" s="835"/>
      <c r="F30" s="831"/>
      <c r="G30" s="831"/>
      <c r="H30" s="831"/>
      <c r="I30" s="827"/>
      <c r="J30" s="824"/>
      <c r="K30" s="834"/>
      <c r="L30" s="652"/>
      <c r="M30" s="721" t="s">
        <v>11</v>
      </c>
      <c r="N30" s="726"/>
      <c r="O30" s="726"/>
      <c r="P30" s="726"/>
      <c r="Q30" s="726"/>
      <c r="R30" s="726"/>
      <c r="S30" s="726"/>
      <c r="T30" s="726"/>
      <c r="U30" s="725"/>
      <c r="V30" s="726"/>
      <c r="W30" s="632"/>
      <c r="Y30" s="775"/>
      <c r="Z30" s="775" t="str">
        <f t="shared" si="0"/>
        <v>Добавить схему подключения</v>
      </c>
      <c r="AA30" s="775"/>
      <c r="AB30" s="775"/>
      <c r="AC30" s="775"/>
      <c r="AI30" s="757"/>
      <c r="AJ30" s="757"/>
    </row>
    <row r="31" spans="1:36" ht="15" customHeight="1">
      <c r="A31" s="1315"/>
      <c r="B31" s="1315"/>
      <c r="C31" s="1315"/>
      <c r="D31" s="835"/>
      <c r="E31" s="835"/>
      <c r="F31" s="831"/>
      <c r="G31" s="831"/>
      <c r="H31" s="831"/>
      <c r="I31" s="827"/>
      <c r="J31" s="824"/>
      <c r="K31" s="834"/>
      <c r="L31" s="652"/>
      <c r="M31" s="720" t="s">
        <v>16</v>
      </c>
      <c r="N31" s="726"/>
      <c r="O31" s="726"/>
      <c r="P31" s="726"/>
      <c r="Q31" s="726"/>
      <c r="R31" s="726"/>
      <c r="S31" s="726"/>
      <c r="T31" s="726"/>
      <c r="U31" s="725"/>
      <c r="V31" s="726"/>
      <c r="W31" s="632"/>
      <c r="Y31" s="775"/>
      <c r="Z31" s="775" t="str">
        <f t="shared" si="0"/>
        <v>Добавить источник тепловой энергии</v>
      </c>
      <c r="AA31" s="775"/>
      <c r="AB31" s="775"/>
      <c r="AC31" s="775"/>
      <c r="AI31" s="757"/>
      <c r="AJ31" s="757"/>
    </row>
    <row r="32" spans="1:36" ht="15" customHeight="1">
      <c r="A32" s="1315"/>
      <c r="B32" s="1315"/>
      <c r="C32" s="835"/>
      <c r="D32" s="835"/>
      <c r="E32" s="835"/>
      <c r="F32" s="835"/>
      <c r="G32" s="840"/>
      <c r="H32" s="827"/>
      <c r="I32" s="838"/>
      <c r="J32" s="824"/>
      <c r="K32" s="839"/>
      <c r="L32" s="652"/>
      <c r="M32" s="719" t="s">
        <v>17</v>
      </c>
      <c r="N32" s="726"/>
      <c r="O32" s="726"/>
      <c r="P32" s="726"/>
      <c r="Q32" s="726"/>
      <c r="R32" s="726"/>
      <c r="S32" s="726"/>
      <c r="T32" s="726"/>
      <c r="U32" s="725"/>
      <c r="V32" s="726"/>
      <c r="W32" s="632"/>
      <c r="Y32" s="775"/>
      <c r="Z32" s="775" t="str">
        <f t="shared" si="0"/>
        <v>Добавить наименование системы теплоснабжения</v>
      </c>
      <c r="AA32" s="775"/>
      <c r="AB32" s="775"/>
      <c r="AC32" s="775"/>
      <c r="AI32" s="757"/>
      <c r="AJ32" s="757"/>
    </row>
    <row r="33" spans="1:36" ht="15" customHeight="1">
      <c r="A33" s="1315"/>
      <c r="B33" s="835"/>
      <c r="C33" s="835"/>
      <c r="D33" s="835"/>
      <c r="E33" s="835"/>
      <c r="F33" s="835"/>
      <c r="G33" s="840"/>
      <c r="H33" s="827"/>
      <c r="I33" s="827"/>
      <c r="J33" s="824"/>
      <c r="K33" s="834"/>
      <c r="L33" s="652"/>
      <c r="M33" s="694" t="s">
        <v>18</v>
      </c>
      <c r="N33" s="726"/>
      <c r="O33" s="726"/>
      <c r="P33" s="726"/>
      <c r="Q33" s="726"/>
      <c r="R33" s="726"/>
      <c r="S33" s="726"/>
      <c r="T33" s="726"/>
      <c r="U33" s="725"/>
      <c r="V33" s="726"/>
      <c r="W33" s="632"/>
      <c r="Y33" s="775"/>
      <c r="Z33" s="775" t="str">
        <f t="shared" si="0"/>
        <v>Добавить территорию действия тарифа</v>
      </c>
      <c r="AA33" s="775"/>
      <c r="AB33" s="775"/>
      <c r="AC33" s="775"/>
      <c r="AI33" s="757"/>
      <c r="AJ33" s="757"/>
    </row>
    <row r="34" spans="1:36" s="703" customFormat="1" ht="15" customHeight="1">
      <c r="A34" s="823"/>
      <c r="B34" s="823"/>
      <c r="C34" s="823"/>
      <c r="D34" s="823"/>
      <c r="E34" s="823"/>
      <c r="F34" s="823"/>
      <c r="G34" s="823"/>
      <c r="H34" s="823"/>
      <c r="I34" s="823"/>
      <c r="J34" s="823"/>
      <c r="K34" s="823"/>
      <c r="L34" s="461"/>
      <c r="M34" s="697" t="s">
        <v>307</v>
      </c>
      <c r="N34" s="726"/>
      <c r="O34" s="726"/>
      <c r="P34" s="726"/>
      <c r="Q34" s="726"/>
      <c r="R34" s="726"/>
      <c r="S34" s="726"/>
      <c r="T34" s="726"/>
      <c r="U34" s="725"/>
      <c r="V34" s="726"/>
      <c r="W34" s="632"/>
      <c r="X34" s="683"/>
      <c r="Y34" s="683"/>
      <c r="Z34" s="683"/>
      <c r="AA34" s="683"/>
      <c r="AB34" s="683"/>
      <c r="AC34" s="683"/>
      <c r="AD34" s="683"/>
      <c r="AE34" s="683"/>
      <c r="AF34" s="683"/>
      <c r="AG34" s="683"/>
      <c r="AH34" s="683"/>
    </row>
    <row r="35" spans="1:36" ht="11.25">
      <c r="A35" s="749"/>
      <c r="B35" s="749"/>
      <c r="C35" s="749"/>
      <c r="D35" s="749"/>
      <c r="E35" s="749"/>
      <c r="F35" s="749"/>
      <c r="G35" s="749"/>
      <c r="H35" s="749"/>
      <c r="I35" s="749"/>
      <c r="J35" s="749"/>
      <c r="K35" s="749"/>
      <c r="X35" s="749"/>
      <c r="Y35" s="749"/>
      <c r="Z35" s="749"/>
      <c r="AA35" s="749"/>
      <c r="AB35" s="749"/>
      <c r="AC35" s="749"/>
      <c r="AD35" s="749"/>
      <c r="AE35" s="749"/>
      <c r="AF35" s="749"/>
      <c r="AG35" s="749"/>
      <c r="AH35" s="749"/>
    </row>
    <row r="36" spans="1:36" ht="105.75" customHeight="1">
      <c r="L36" s="1">
        <v>1</v>
      </c>
      <c r="M36" s="1278" t="s">
        <v>721</v>
      </c>
      <c r="N36" s="1278"/>
      <c r="O36" s="1278"/>
      <c r="P36" s="1278"/>
      <c r="Q36" s="1278"/>
      <c r="R36" s="1278"/>
      <c r="S36" s="1278"/>
      <c r="T36" s="1278"/>
      <c r="U36" s="1278"/>
      <c r="V36" s="1278"/>
      <c r="W36" s="1278"/>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182</v>
      </c>
    </row>
    <row r="2" spans="1:20" ht="22.5">
      <c r="F2" s="1279" t="s">
        <v>469</v>
      </c>
      <c r="G2" s="1280"/>
      <c r="H2" s="1281"/>
      <c r="I2" s="607"/>
    </row>
    <row r="3" spans="1:20" ht="3" customHeight="1"/>
    <row r="4" spans="1:20" s="537" customFormat="1" ht="11.25">
      <c r="A4" s="557"/>
      <c r="B4" s="557"/>
      <c r="C4" s="557"/>
      <c r="D4" s="557"/>
      <c r="F4" s="1237" t="s">
        <v>444</v>
      </c>
      <c r="G4" s="1237"/>
      <c r="H4" s="1237"/>
      <c r="I4" s="1282"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282"/>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470</v>
      </c>
      <c r="H7" s="571" t="str">
        <f>IF(dateCh="","",dateCh)</f>
        <v>10.08.2020</v>
      </c>
      <c r="I7" s="548" t="s">
        <v>471</v>
      </c>
      <c r="J7" s="582"/>
      <c r="K7" s="557"/>
      <c r="L7" s="557"/>
      <c r="M7" s="557"/>
      <c r="N7" s="557"/>
      <c r="O7" s="557"/>
      <c r="P7" s="557"/>
      <c r="Q7" s="557"/>
      <c r="R7" s="557"/>
      <c r="S7" s="557"/>
      <c r="T7" s="557"/>
    </row>
    <row r="8" spans="1:20" s="537" customFormat="1" ht="45">
      <c r="A8" s="1283">
        <v>1</v>
      </c>
      <c r="B8" s="557"/>
      <c r="C8" s="557"/>
      <c r="D8" s="557"/>
      <c r="F8" s="583" t="str">
        <f>"2." &amp;mergeValue(A8)</f>
        <v>2.1</v>
      </c>
      <c r="G8" s="599" t="s">
        <v>472</v>
      </c>
      <c r="H8" s="571"/>
      <c r="I8" s="548" t="s">
        <v>567</v>
      </c>
      <c r="J8" s="582"/>
      <c r="K8" s="557"/>
      <c r="L8" s="557"/>
      <c r="M8" s="557"/>
      <c r="N8" s="557"/>
      <c r="O8" s="557"/>
      <c r="P8" s="557"/>
      <c r="Q8" s="557"/>
      <c r="R8" s="557"/>
      <c r="S8" s="557"/>
      <c r="T8" s="557"/>
    </row>
    <row r="9" spans="1:20" s="537" customFormat="1" ht="22.5">
      <c r="A9" s="1283"/>
      <c r="B9" s="557"/>
      <c r="C9" s="557"/>
      <c r="D9" s="557"/>
      <c r="F9" s="583" t="str">
        <f>"3." &amp;mergeValue(A9)</f>
        <v>3.1</v>
      </c>
      <c r="G9" s="599" t="s">
        <v>473</v>
      </c>
      <c r="H9" s="571"/>
      <c r="I9" s="548" t="s">
        <v>565</v>
      </c>
      <c r="J9" s="582"/>
      <c r="K9" s="557"/>
      <c r="L9" s="557"/>
      <c r="M9" s="557"/>
      <c r="N9" s="557"/>
      <c r="O9" s="557"/>
      <c r="P9" s="557"/>
      <c r="Q9" s="557"/>
      <c r="R9" s="557"/>
      <c r="S9" s="557"/>
      <c r="T9" s="557"/>
    </row>
    <row r="10" spans="1:20" s="537" customFormat="1" ht="22.5">
      <c r="A10" s="1283"/>
      <c r="B10" s="557"/>
      <c r="C10" s="557"/>
      <c r="D10" s="557"/>
      <c r="F10" s="583" t="str">
        <f>"4."&amp;mergeValue(A10)</f>
        <v>4.1</v>
      </c>
      <c r="G10" s="599" t="s">
        <v>474</v>
      </c>
      <c r="H10" s="572" t="s">
        <v>448</v>
      </c>
      <c r="I10" s="548"/>
      <c r="J10" s="582"/>
      <c r="K10" s="557"/>
      <c r="L10" s="557"/>
      <c r="M10" s="557"/>
      <c r="N10" s="557"/>
      <c r="O10" s="557"/>
      <c r="P10" s="557"/>
      <c r="Q10" s="557"/>
      <c r="R10" s="557"/>
      <c r="S10" s="557"/>
      <c r="T10" s="557"/>
    </row>
    <row r="11" spans="1:20" s="537" customFormat="1" ht="18.75">
      <c r="A11" s="1283"/>
      <c r="B11" s="1283">
        <v>1</v>
      </c>
      <c r="C11" s="590"/>
      <c r="D11" s="590"/>
      <c r="F11" s="583" t="str">
        <f>"4."&amp;mergeValue(A11) &amp;"."&amp;mergeValue(B11)</f>
        <v>4.1.1</v>
      </c>
      <c r="G11" s="578" t="s">
        <v>569</v>
      </c>
      <c r="H11" s="571" t="str">
        <f>IF(region_name="","",region_name)</f>
        <v>г.Санкт-Петербург</v>
      </c>
      <c r="I11" s="548" t="s">
        <v>477</v>
      </c>
      <c r="J11" s="582"/>
      <c r="K11" s="557"/>
      <c r="L11" s="557"/>
      <c r="M11" s="557"/>
      <c r="N11" s="557"/>
      <c r="O11" s="557"/>
      <c r="P11" s="557"/>
      <c r="Q11" s="557"/>
      <c r="R11" s="557"/>
      <c r="S11" s="557"/>
      <c r="T11" s="557"/>
    </row>
    <row r="12" spans="1:20" s="537" customFormat="1" ht="22.5">
      <c r="A12" s="1283"/>
      <c r="B12" s="1283"/>
      <c r="C12" s="1283">
        <v>1</v>
      </c>
      <c r="D12" s="590"/>
      <c r="F12" s="583" t="str">
        <f>"4."&amp;mergeValue(A12) &amp;"."&amp;mergeValue(B12)&amp;"."&amp;mergeValue(C12)</f>
        <v>4.1.1.1</v>
      </c>
      <c r="G12" s="589" t="s">
        <v>475</v>
      </c>
      <c r="H12" s="571"/>
      <c r="I12" s="548" t="s">
        <v>478</v>
      </c>
      <c r="J12" s="582"/>
      <c r="K12" s="557"/>
      <c r="L12" s="557"/>
      <c r="M12" s="557"/>
      <c r="N12" s="557"/>
      <c r="O12" s="557"/>
      <c r="P12" s="557"/>
      <c r="Q12" s="557"/>
      <c r="R12" s="557"/>
      <c r="S12" s="557"/>
      <c r="T12" s="557"/>
    </row>
    <row r="13" spans="1:20" s="537" customFormat="1" ht="39" customHeight="1">
      <c r="A13" s="1283"/>
      <c r="B13" s="1283"/>
      <c r="C13" s="1283"/>
      <c r="D13" s="590">
        <v>1</v>
      </c>
      <c r="F13" s="583" t="str">
        <f>"4."&amp;mergeValue(A13) &amp;"."&amp;mergeValue(B13)&amp;"."&amp;mergeValue(C13)&amp;"."&amp;mergeValue(D13)</f>
        <v>4.1.1.1.1</v>
      </c>
      <c r="G13" s="600" t="s">
        <v>476</v>
      </c>
      <c r="H13" s="571"/>
      <c r="I13" s="1284" t="s">
        <v>568</v>
      </c>
      <c r="J13" s="582"/>
      <c r="K13" s="557"/>
      <c r="L13" s="557"/>
      <c r="M13" s="557"/>
      <c r="N13" s="557"/>
      <c r="O13" s="557"/>
      <c r="P13" s="557"/>
      <c r="Q13" s="557"/>
      <c r="R13" s="557"/>
      <c r="S13" s="557"/>
      <c r="T13" s="557"/>
    </row>
    <row r="14" spans="1:20" s="537" customFormat="1" ht="18.75">
      <c r="A14" s="1283"/>
      <c r="B14" s="1283"/>
      <c r="C14" s="1283"/>
      <c r="D14" s="590"/>
      <c r="F14" s="586"/>
      <c r="G14" s="518" t="s">
        <v>4</v>
      </c>
      <c r="H14" s="591"/>
      <c r="I14" s="1284"/>
      <c r="J14" s="582"/>
      <c r="K14" s="557"/>
      <c r="L14" s="557"/>
      <c r="M14" s="557"/>
      <c r="N14" s="557"/>
      <c r="O14" s="557"/>
      <c r="P14" s="557"/>
      <c r="Q14" s="557"/>
      <c r="R14" s="557"/>
      <c r="S14" s="557"/>
      <c r="T14" s="557"/>
    </row>
    <row r="15" spans="1:20" s="537" customFormat="1" ht="18.75">
      <c r="A15" s="1283"/>
      <c r="B15" s="1283"/>
      <c r="C15" s="590"/>
      <c r="D15" s="590"/>
      <c r="F15" s="601"/>
      <c r="G15" s="544" t="s">
        <v>400</v>
      </c>
      <c r="H15" s="602"/>
      <c r="I15" s="603"/>
      <c r="J15" s="582"/>
      <c r="K15" s="557"/>
      <c r="L15" s="557"/>
      <c r="M15" s="557"/>
      <c r="N15" s="557"/>
      <c r="O15" s="557"/>
      <c r="P15" s="557"/>
      <c r="Q15" s="557"/>
      <c r="R15" s="557"/>
      <c r="S15" s="557"/>
      <c r="T15" s="557"/>
    </row>
    <row r="16" spans="1:20" s="537" customFormat="1" ht="18.75">
      <c r="A16" s="1283"/>
      <c r="B16" s="557"/>
      <c r="C16" s="557"/>
      <c r="D16" s="557"/>
      <c r="F16" s="586"/>
      <c r="G16" s="526" t="s">
        <v>482</v>
      </c>
      <c r="H16" s="587"/>
      <c r="I16" s="588"/>
      <c r="J16" s="582"/>
      <c r="K16" s="557"/>
      <c r="L16" s="557"/>
      <c r="M16" s="557"/>
      <c r="N16" s="557"/>
      <c r="O16" s="557"/>
      <c r="P16" s="557"/>
      <c r="Q16" s="557"/>
      <c r="R16" s="557"/>
      <c r="S16" s="557"/>
      <c r="T16" s="557"/>
    </row>
    <row r="17" spans="1:20" s="537" customFormat="1" ht="18.75">
      <c r="A17" s="557"/>
      <c r="B17" s="557"/>
      <c r="C17" s="557"/>
      <c r="D17" s="557"/>
      <c r="F17" s="586"/>
      <c r="G17" s="533" t="s">
        <v>481</v>
      </c>
      <c r="H17" s="587"/>
      <c r="I17" s="588"/>
      <c r="J17" s="582"/>
      <c r="K17" s="557"/>
      <c r="L17" s="557"/>
      <c r="M17" s="557"/>
      <c r="N17" s="557"/>
      <c r="O17" s="557"/>
      <c r="P17" s="557"/>
      <c r="Q17" s="557"/>
      <c r="R17" s="557"/>
      <c r="S17" s="557"/>
      <c r="T17" s="557"/>
    </row>
    <row r="18" spans="1:20" s="580" customFormat="1" ht="3" customHeight="1">
      <c r="A18" s="581"/>
      <c r="B18" s="581"/>
      <c r="C18" s="581"/>
      <c r="D18" s="581"/>
      <c r="F18" s="592"/>
      <c r="G18" s="593"/>
      <c r="H18" s="594"/>
      <c r="I18" s="595"/>
      <c r="J18" s="581"/>
      <c r="K18" s="581"/>
      <c r="L18" s="581"/>
      <c r="M18" s="581"/>
      <c r="N18" s="581"/>
      <c r="O18" s="581"/>
      <c r="P18" s="581"/>
      <c r="Q18" s="581"/>
      <c r="R18" s="581"/>
      <c r="S18" s="581"/>
      <c r="T18" s="581"/>
    </row>
    <row r="19" spans="1:20" s="580" customFormat="1" ht="15" customHeight="1">
      <c r="A19" s="581"/>
      <c r="B19" s="581"/>
      <c r="C19" s="581"/>
      <c r="D19" s="581"/>
      <c r="F19" s="579"/>
      <c r="G19" s="1278" t="s">
        <v>570</v>
      </c>
      <c r="H19" s="1278"/>
      <c r="I19" s="561"/>
      <c r="J19" s="581"/>
      <c r="K19" s="581"/>
      <c r="L19" s="581"/>
      <c r="M19" s="581"/>
      <c r="N19" s="581"/>
      <c r="O19" s="581"/>
      <c r="P19" s="581"/>
      <c r="Q19" s="581"/>
      <c r="R19" s="581"/>
      <c r="S19" s="581"/>
      <c r="T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8"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5" width="23.7109375" style="445" customWidth="1"/>
    <col min="16" max="17" width="1.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3" width="10.5703125" style="468"/>
    <col min="34" max="256" width="10.5703125" style="445"/>
    <col min="257" max="264" width="0" style="445" hidden="1" customWidth="1"/>
    <col min="265" max="267" width="3.7109375" style="445" customWidth="1"/>
    <col min="268" max="268" width="12.7109375" style="445" customWidth="1"/>
    <col min="269" max="269" width="51.140625" style="445" customWidth="1"/>
    <col min="270" max="270" width="0" style="445" hidden="1" customWidth="1"/>
    <col min="271" max="271" width="18.7109375" style="445" customWidth="1"/>
    <col min="272"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51.140625" style="445" customWidth="1"/>
    <col min="526" max="526" width="0" style="445" hidden="1" customWidth="1"/>
    <col min="527" max="527" width="18.7109375" style="445" customWidth="1"/>
    <col min="528"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51.140625" style="445" customWidth="1"/>
    <col min="782" max="782" width="0" style="445" hidden="1" customWidth="1"/>
    <col min="783" max="783" width="18.7109375" style="445" customWidth="1"/>
    <col min="784"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51.140625" style="445" customWidth="1"/>
    <col min="1038" max="1038" width="0" style="445" hidden="1" customWidth="1"/>
    <col min="1039" max="1039" width="18.7109375" style="445" customWidth="1"/>
    <col min="1040"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51.140625" style="445" customWidth="1"/>
    <col min="1294" max="1294" width="0" style="445" hidden="1" customWidth="1"/>
    <col min="1295" max="1295" width="18.7109375" style="445" customWidth="1"/>
    <col min="1296"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51.140625" style="445" customWidth="1"/>
    <col min="1550" max="1550" width="0" style="445" hidden="1" customWidth="1"/>
    <col min="1551" max="1551" width="18.7109375" style="445" customWidth="1"/>
    <col min="1552"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51.140625" style="445" customWidth="1"/>
    <col min="1806" max="1806" width="0" style="445" hidden="1" customWidth="1"/>
    <col min="1807" max="1807" width="18.7109375" style="445" customWidth="1"/>
    <col min="1808"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51.140625" style="445" customWidth="1"/>
    <col min="2062" max="2062" width="0" style="445" hidden="1" customWidth="1"/>
    <col min="2063" max="2063" width="18.7109375" style="445" customWidth="1"/>
    <col min="2064"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51.140625" style="445" customWidth="1"/>
    <col min="2318" max="2318" width="0" style="445" hidden="1" customWidth="1"/>
    <col min="2319" max="2319" width="18.7109375" style="445" customWidth="1"/>
    <col min="2320"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51.140625" style="445" customWidth="1"/>
    <col min="2574" max="2574" width="0" style="445" hidden="1" customWidth="1"/>
    <col min="2575" max="2575" width="18.7109375" style="445" customWidth="1"/>
    <col min="2576"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51.140625" style="445" customWidth="1"/>
    <col min="2830" max="2830" width="0" style="445" hidden="1" customWidth="1"/>
    <col min="2831" max="2831" width="18.7109375" style="445" customWidth="1"/>
    <col min="2832"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51.140625" style="445" customWidth="1"/>
    <col min="3086" max="3086" width="0" style="445" hidden="1" customWidth="1"/>
    <col min="3087" max="3087" width="18.7109375" style="445" customWidth="1"/>
    <col min="3088"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51.140625" style="445" customWidth="1"/>
    <col min="3342" max="3342" width="0" style="445" hidden="1" customWidth="1"/>
    <col min="3343" max="3343" width="18.7109375" style="445" customWidth="1"/>
    <col min="3344"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51.140625" style="445" customWidth="1"/>
    <col min="3598" max="3598" width="0" style="445" hidden="1" customWidth="1"/>
    <col min="3599" max="3599" width="18.7109375" style="445" customWidth="1"/>
    <col min="3600"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51.140625" style="445" customWidth="1"/>
    <col min="3854" max="3854" width="0" style="445" hidden="1" customWidth="1"/>
    <col min="3855" max="3855" width="18.7109375" style="445" customWidth="1"/>
    <col min="3856"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51.140625" style="445" customWidth="1"/>
    <col min="4110" max="4110" width="0" style="445" hidden="1" customWidth="1"/>
    <col min="4111" max="4111" width="18.7109375" style="445" customWidth="1"/>
    <col min="4112"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51.140625" style="445" customWidth="1"/>
    <col min="4366" max="4366" width="0" style="445" hidden="1" customWidth="1"/>
    <col min="4367" max="4367" width="18.7109375" style="445" customWidth="1"/>
    <col min="4368"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51.140625" style="445" customWidth="1"/>
    <col min="4622" max="4622" width="0" style="445" hidden="1" customWidth="1"/>
    <col min="4623" max="4623" width="18.7109375" style="445" customWidth="1"/>
    <col min="4624"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51.140625" style="445" customWidth="1"/>
    <col min="4878" max="4878" width="0" style="445" hidden="1" customWidth="1"/>
    <col min="4879" max="4879" width="18.7109375" style="445" customWidth="1"/>
    <col min="4880"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51.140625" style="445" customWidth="1"/>
    <col min="5134" max="5134" width="0" style="445" hidden="1" customWidth="1"/>
    <col min="5135" max="5135" width="18.7109375" style="445" customWidth="1"/>
    <col min="5136"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51.140625" style="445" customWidth="1"/>
    <col min="5390" max="5390" width="0" style="445" hidden="1" customWidth="1"/>
    <col min="5391" max="5391" width="18.7109375" style="445" customWidth="1"/>
    <col min="5392"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51.140625" style="445" customWidth="1"/>
    <col min="5646" max="5646" width="0" style="445" hidden="1" customWidth="1"/>
    <col min="5647" max="5647" width="18.7109375" style="445" customWidth="1"/>
    <col min="5648"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51.140625" style="445" customWidth="1"/>
    <col min="5902" max="5902" width="0" style="445" hidden="1" customWidth="1"/>
    <col min="5903" max="5903" width="18.7109375" style="445" customWidth="1"/>
    <col min="5904"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51.140625" style="445" customWidth="1"/>
    <col min="6158" max="6158" width="0" style="445" hidden="1" customWidth="1"/>
    <col min="6159" max="6159" width="18.7109375" style="445" customWidth="1"/>
    <col min="6160"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51.140625" style="445" customWidth="1"/>
    <col min="6414" max="6414" width="0" style="445" hidden="1" customWidth="1"/>
    <col min="6415" max="6415" width="18.7109375" style="445" customWidth="1"/>
    <col min="6416"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51.140625" style="445" customWidth="1"/>
    <col min="6670" max="6670" width="0" style="445" hidden="1" customWidth="1"/>
    <col min="6671" max="6671" width="18.7109375" style="445" customWidth="1"/>
    <col min="6672"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51.140625" style="445" customWidth="1"/>
    <col min="6926" max="6926" width="0" style="445" hidden="1" customWidth="1"/>
    <col min="6927" max="6927" width="18.7109375" style="445" customWidth="1"/>
    <col min="6928"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51.140625" style="445" customWidth="1"/>
    <col min="7182" max="7182" width="0" style="445" hidden="1" customWidth="1"/>
    <col min="7183" max="7183" width="18.7109375" style="445" customWidth="1"/>
    <col min="7184"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51.140625" style="445" customWidth="1"/>
    <col min="7438" max="7438" width="0" style="445" hidden="1" customWidth="1"/>
    <col min="7439" max="7439" width="18.7109375" style="445" customWidth="1"/>
    <col min="7440"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51.140625" style="445" customWidth="1"/>
    <col min="7694" max="7694" width="0" style="445" hidden="1" customWidth="1"/>
    <col min="7695" max="7695" width="18.7109375" style="445" customWidth="1"/>
    <col min="7696"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51.140625" style="445" customWidth="1"/>
    <col min="7950" max="7950" width="0" style="445" hidden="1" customWidth="1"/>
    <col min="7951" max="7951" width="18.7109375" style="445" customWidth="1"/>
    <col min="7952"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51.140625" style="445" customWidth="1"/>
    <col min="8206" max="8206" width="0" style="445" hidden="1" customWidth="1"/>
    <col min="8207" max="8207" width="18.7109375" style="445" customWidth="1"/>
    <col min="8208"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51.140625" style="445" customWidth="1"/>
    <col min="8462" max="8462" width="0" style="445" hidden="1" customWidth="1"/>
    <col min="8463" max="8463" width="18.7109375" style="445" customWidth="1"/>
    <col min="8464"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51.140625" style="445" customWidth="1"/>
    <col min="8718" max="8718" width="0" style="445" hidden="1" customWidth="1"/>
    <col min="8719" max="8719" width="18.7109375" style="445" customWidth="1"/>
    <col min="8720"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51.140625" style="445" customWidth="1"/>
    <col min="8974" max="8974" width="0" style="445" hidden="1" customWidth="1"/>
    <col min="8975" max="8975" width="18.7109375" style="445" customWidth="1"/>
    <col min="8976"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51.140625" style="445" customWidth="1"/>
    <col min="9230" max="9230" width="0" style="445" hidden="1" customWidth="1"/>
    <col min="9231" max="9231" width="18.7109375" style="445" customWidth="1"/>
    <col min="9232"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51.140625" style="445" customWidth="1"/>
    <col min="9486" max="9486" width="0" style="445" hidden="1" customWidth="1"/>
    <col min="9487" max="9487" width="18.7109375" style="445" customWidth="1"/>
    <col min="9488"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51.140625" style="445" customWidth="1"/>
    <col min="9742" max="9742" width="0" style="445" hidden="1" customWidth="1"/>
    <col min="9743" max="9743" width="18.7109375" style="445" customWidth="1"/>
    <col min="9744"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51.140625" style="445" customWidth="1"/>
    <col min="9998" max="9998" width="0" style="445" hidden="1" customWidth="1"/>
    <col min="9999" max="9999" width="18.7109375" style="445" customWidth="1"/>
    <col min="10000"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51.140625" style="445" customWidth="1"/>
    <col min="10254" max="10254" width="0" style="445" hidden="1" customWidth="1"/>
    <col min="10255" max="10255" width="18.7109375" style="445" customWidth="1"/>
    <col min="10256"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51.140625" style="445" customWidth="1"/>
    <col min="10510" max="10510" width="0" style="445" hidden="1" customWidth="1"/>
    <col min="10511" max="10511" width="18.7109375" style="445" customWidth="1"/>
    <col min="10512"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51.140625" style="445" customWidth="1"/>
    <col min="10766" max="10766" width="0" style="445" hidden="1" customWidth="1"/>
    <col min="10767" max="10767" width="18.7109375" style="445" customWidth="1"/>
    <col min="10768"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51.140625" style="445" customWidth="1"/>
    <col min="11022" max="11022" width="0" style="445" hidden="1" customWidth="1"/>
    <col min="11023" max="11023" width="18.7109375" style="445" customWidth="1"/>
    <col min="11024"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51.140625" style="445" customWidth="1"/>
    <col min="11278" max="11278" width="0" style="445" hidden="1" customWidth="1"/>
    <col min="11279" max="11279" width="18.7109375" style="445" customWidth="1"/>
    <col min="11280"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51.140625" style="445" customWidth="1"/>
    <col min="11534" max="11534" width="0" style="445" hidden="1" customWidth="1"/>
    <col min="11535" max="11535" width="18.7109375" style="445" customWidth="1"/>
    <col min="11536"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51.140625" style="445" customWidth="1"/>
    <col min="11790" max="11790" width="0" style="445" hidden="1" customWidth="1"/>
    <col min="11791" max="11791" width="18.7109375" style="445" customWidth="1"/>
    <col min="11792"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51.140625" style="445" customWidth="1"/>
    <col min="12046" max="12046" width="0" style="445" hidden="1" customWidth="1"/>
    <col min="12047" max="12047" width="18.7109375" style="445" customWidth="1"/>
    <col min="12048"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51.140625" style="445" customWidth="1"/>
    <col min="12302" max="12302" width="0" style="445" hidden="1" customWidth="1"/>
    <col min="12303" max="12303" width="18.7109375" style="445" customWidth="1"/>
    <col min="12304"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51.140625" style="445" customWidth="1"/>
    <col min="12558" max="12558" width="0" style="445" hidden="1" customWidth="1"/>
    <col min="12559" max="12559" width="18.7109375" style="445" customWidth="1"/>
    <col min="12560"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51.140625" style="445" customWidth="1"/>
    <col min="12814" max="12814" width="0" style="445" hidden="1" customWidth="1"/>
    <col min="12815" max="12815" width="18.7109375" style="445" customWidth="1"/>
    <col min="12816"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51.140625" style="445" customWidth="1"/>
    <col min="13070" max="13070" width="0" style="445" hidden="1" customWidth="1"/>
    <col min="13071" max="13071" width="18.7109375" style="445" customWidth="1"/>
    <col min="13072"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51.140625" style="445" customWidth="1"/>
    <col min="13326" max="13326" width="0" style="445" hidden="1" customWidth="1"/>
    <col min="13327" max="13327" width="18.7109375" style="445" customWidth="1"/>
    <col min="13328"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51.140625" style="445" customWidth="1"/>
    <col min="13582" max="13582" width="0" style="445" hidden="1" customWidth="1"/>
    <col min="13583" max="13583" width="18.7109375" style="445" customWidth="1"/>
    <col min="13584"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51.140625" style="445" customWidth="1"/>
    <col min="13838" max="13838" width="0" style="445" hidden="1" customWidth="1"/>
    <col min="13839" max="13839" width="18.7109375" style="445" customWidth="1"/>
    <col min="13840"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51.140625" style="445" customWidth="1"/>
    <col min="14094" max="14094" width="0" style="445" hidden="1" customWidth="1"/>
    <col min="14095" max="14095" width="18.7109375" style="445" customWidth="1"/>
    <col min="14096"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51.140625" style="445" customWidth="1"/>
    <col min="14350" max="14350" width="0" style="445" hidden="1" customWidth="1"/>
    <col min="14351" max="14351" width="18.7109375" style="445" customWidth="1"/>
    <col min="14352"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51.140625" style="445" customWidth="1"/>
    <col min="14606" max="14606" width="0" style="445" hidden="1" customWidth="1"/>
    <col min="14607" max="14607" width="18.7109375" style="445" customWidth="1"/>
    <col min="14608"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51.140625" style="445" customWidth="1"/>
    <col min="14862" max="14862" width="0" style="445" hidden="1" customWidth="1"/>
    <col min="14863" max="14863" width="18.7109375" style="445" customWidth="1"/>
    <col min="14864"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51.140625" style="445" customWidth="1"/>
    <col min="15118" max="15118" width="0" style="445" hidden="1" customWidth="1"/>
    <col min="15119" max="15119" width="18.7109375" style="445" customWidth="1"/>
    <col min="15120"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51.140625" style="445" customWidth="1"/>
    <col min="15374" max="15374" width="0" style="445" hidden="1" customWidth="1"/>
    <col min="15375" max="15375" width="18.7109375" style="445" customWidth="1"/>
    <col min="15376"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51.140625" style="445" customWidth="1"/>
    <col min="15630" max="15630" width="0" style="445" hidden="1" customWidth="1"/>
    <col min="15631" max="15631" width="18.7109375" style="445" customWidth="1"/>
    <col min="15632"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51.140625" style="445" customWidth="1"/>
    <col min="15886" max="15886" width="0" style="445" hidden="1" customWidth="1"/>
    <col min="15887" max="15887" width="18.7109375" style="445" customWidth="1"/>
    <col min="15888"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51.140625" style="445" customWidth="1"/>
    <col min="16142" max="16142" width="0" style="445" hidden="1" customWidth="1"/>
    <col min="16143" max="16143" width="18.7109375" style="445" customWidth="1"/>
    <col min="16144"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46"/>
    </row>
    <row r="5" spans="1:33" ht="26.1" customHeight="1">
      <c r="J5" s="450"/>
      <c r="K5" s="450"/>
      <c r="L5" s="1312" t="s">
        <v>716</v>
      </c>
      <c r="M5" s="1312"/>
      <c r="N5" s="1312"/>
      <c r="O5" s="1312"/>
      <c r="P5" s="1312"/>
      <c r="Q5" s="1312"/>
      <c r="R5" s="1312"/>
      <c r="S5" s="1312"/>
      <c r="T5" s="1312"/>
      <c r="U5" s="465"/>
    </row>
    <row r="6" spans="1:33" ht="3" customHeight="1">
      <c r="J6" s="450"/>
      <c r="K6" s="450"/>
      <c r="L6" s="446"/>
      <c r="M6" s="446"/>
      <c r="N6" s="446"/>
      <c r="O6" s="449"/>
      <c r="P6" s="449"/>
      <c r="Q6" s="449"/>
      <c r="R6" s="449"/>
      <c r="S6" s="449"/>
      <c r="T6" s="449"/>
      <c r="U6" s="446"/>
    </row>
    <row r="7" spans="1:33" s="744" customFormat="1" ht="5.25" hidden="1">
      <c r="A7" s="1114"/>
      <c r="B7" s="1114"/>
      <c r="C7" s="1114"/>
      <c r="D7" s="1114"/>
      <c r="E7" s="1114"/>
      <c r="F7" s="1114"/>
      <c r="G7" s="1114"/>
      <c r="H7" s="1114"/>
      <c r="L7" s="1164"/>
      <c r="M7" s="1039"/>
      <c r="O7" s="1288"/>
      <c r="P7" s="1288"/>
      <c r="Q7" s="1288"/>
      <c r="R7" s="1288"/>
      <c r="S7" s="1288"/>
      <c r="T7" s="1288"/>
      <c r="U7" s="778"/>
      <c r="V7" s="778"/>
      <c r="X7" s="1114"/>
      <c r="Y7" s="1114"/>
      <c r="Z7" s="1114"/>
      <c r="AA7" s="1114"/>
      <c r="AB7" s="1114"/>
    </row>
    <row r="8" spans="1:33" s="460" customFormat="1" ht="18.75">
      <c r="A8" s="479"/>
      <c r="B8" s="479"/>
      <c r="C8" s="479"/>
      <c r="D8" s="479"/>
      <c r="E8" s="479"/>
      <c r="F8" s="479"/>
      <c r="G8" s="479"/>
      <c r="H8" s="479"/>
      <c r="L8" s="467"/>
      <c r="M8" s="584" t="str">
        <f>"Дата подачи заявления об "&amp;IF(datePr_ch="","утверждении","изменении") &amp; " тарифов"</f>
        <v>Дата подачи заявления об изменении тарифов</v>
      </c>
      <c r="N8" s="1118"/>
      <c r="O8" s="1289" t="str">
        <f>IF(datePr_ch="",IF(datePr="","",datePr),datePr_ch)</f>
        <v>10.08.2020</v>
      </c>
      <c r="P8" s="1289"/>
      <c r="Q8" s="1289"/>
      <c r="R8" s="1289"/>
      <c r="S8" s="1289"/>
      <c r="T8" s="1289"/>
      <c r="U8" s="549"/>
      <c r="V8" s="549"/>
      <c r="W8" s="487"/>
      <c r="X8" s="473"/>
      <c r="Y8" s="473"/>
      <c r="Z8" s="473"/>
      <c r="AA8" s="473"/>
      <c r="AB8" s="473"/>
      <c r="AC8" s="473"/>
      <c r="AD8" s="473"/>
      <c r="AE8" s="473"/>
      <c r="AF8" s="473"/>
      <c r="AG8" s="473"/>
    </row>
    <row r="9" spans="1:33" s="460" customFormat="1" ht="18.75">
      <c r="A9" s="479"/>
      <c r="B9" s="479"/>
      <c r="C9" s="479"/>
      <c r="D9" s="479"/>
      <c r="E9" s="479"/>
      <c r="F9" s="479"/>
      <c r="G9" s="479"/>
      <c r="H9" s="479"/>
      <c r="L9" s="145"/>
      <c r="M9" s="584" t="str">
        <f>"Номер подачи заявления об "&amp;IF(numberPr_ch="","утверждении","изменении") &amp; " тарифов"</f>
        <v>Номер подачи заявления об изменении тарифов</v>
      </c>
      <c r="N9" s="1118"/>
      <c r="O9" s="1289" t="str">
        <f>IF(numberPr_ch="",IF(numberPr="","",numberPr),numberPr_ch)</f>
        <v>01-13/36204</v>
      </c>
      <c r="P9" s="1289"/>
      <c r="Q9" s="1289"/>
      <c r="R9" s="1289"/>
      <c r="S9" s="1289"/>
      <c r="T9" s="1289"/>
      <c r="U9" s="549"/>
      <c r="V9" s="549"/>
      <c r="W9" s="487"/>
      <c r="X9" s="473"/>
      <c r="Y9" s="473"/>
      <c r="Z9" s="473"/>
      <c r="AA9" s="473"/>
      <c r="AB9" s="473"/>
      <c r="AC9" s="473"/>
      <c r="AD9" s="473"/>
      <c r="AE9" s="473"/>
      <c r="AF9" s="473"/>
      <c r="AG9" s="473"/>
    </row>
    <row r="10" spans="1:33" s="744" customFormat="1" ht="5.25" hidden="1">
      <c r="A10" s="1114"/>
      <c r="B10" s="1114"/>
      <c r="C10" s="1114"/>
      <c r="D10" s="1114"/>
      <c r="E10" s="1114"/>
      <c r="F10" s="1114"/>
      <c r="G10" s="1114"/>
      <c r="H10" s="1114"/>
      <c r="L10" s="1164"/>
      <c r="M10" s="1039"/>
      <c r="O10" s="1288"/>
      <c r="P10" s="1288"/>
      <c r="Q10" s="1288"/>
      <c r="R10" s="1288"/>
      <c r="S10" s="1288"/>
      <c r="T10" s="1288"/>
      <c r="U10" s="778"/>
      <c r="V10" s="778"/>
      <c r="X10" s="1114"/>
      <c r="Y10" s="1114"/>
      <c r="Z10" s="1114"/>
      <c r="AA10" s="1114"/>
      <c r="AB10" s="1114"/>
    </row>
    <row r="11" spans="1:33" s="460" customFormat="1" ht="11.25" hidden="1">
      <c r="A11" s="479"/>
      <c r="B11" s="479"/>
      <c r="C11" s="479"/>
      <c r="D11" s="479"/>
      <c r="E11" s="479"/>
      <c r="F11" s="479"/>
      <c r="G11" s="479"/>
      <c r="H11" s="479"/>
      <c r="L11" s="145"/>
      <c r="M11" s="145"/>
      <c r="N11" s="457"/>
      <c r="O11" s="466"/>
      <c r="P11" s="466"/>
      <c r="Q11" s="466"/>
      <c r="R11" s="466"/>
      <c r="S11" s="466"/>
      <c r="T11" s="466"/>
      <c r="U11" s="471" t="s">
        <v>370</v>
      </c>
      <c r="X11" s="473"/>
      <c r="Y11" s="473"/>
      <c r="Z11" s="473"/>
      <c r="AA11" s="473"/>
      <c r="AB11" s="473"/>
      <c r="AC11" s="473"/>
      <c r="AD11" s="473"/>
      <c r="AE11" s="473"/>
      <c r="AF11" s="473"/>
      <c r="AG11" s="473"/>
    </row>
    <row r="12" spans="1:33" ht="15" customHeight="1">
      <c r="H12" s="478" t="s">
        <v>91</v>
      </c>
      <c r="J12" s="450"/>
      <c r="K12" s="450"/>
      <c r="L12" s="446"/>
      <c r="M12" s="446"/>
      <c r="N12" s="446"/>
      <c r="O12" s="1330"/>
      <c r="P12" s="1330"/>
      <c r="Q12" s="1330"/>
      <c r="R12" s="1330"/>
      <c r="S12" s="1330"/>
      <c r="T12" s="1330"/>
      <c r="U12" s="1330"/>
    </row>
    <row r="13" spans="1:33">
      <c r="J13" s="450"/>
      <c r="K13" s="450"/>
      <c r="L13" s="1237" t="s">
        <v>444</v>
      </c>
      <c r="M13" s="1237"/>
      <c r="N13" s="1237"/>
      <c r="O13" s="1237"/>
      <c r="P13" s="1237"/>
      <c r="Q13" s="1237"/>
      <c r="R13" s="1237"/>
      <c r="S13" s="1237"/>
      <c r="T13" s="1237"/>
      <c r="U13" s="1237"/>
      <c r="V13" s="1237"/>
      <c r="W13" s="1237" t="s">
        <v>445</v>
      </c>
    </row>
    <row r="14" spans="1:33" ht="14.25" customHeight="1">
      <c r="J14" s="450"/>
      <c r="K14" s="450"/>
      <c r="L14" s="1296" t="s">
        <v>90</v>
      </c>
      <c r="M14" s="1296" t="s">
        <v>601</v>
      </c>
      <c r="N14" s="443"/>
      <c r="O14" s="1297" t="s">
        <v>603</v>
      </c>
      <c r="P14" s="1298"/>
      <c r="Q14" s="1298"/>
      <c r="R14" s="1298"/>
      <c r="S14" s="1298"/>
      <c r="T14" s="1299"/>
      <c r="U14" s="1307" t="s">
        <v>338</v>
      </c>
      <c r="V14" s="1329" t="s">
        <v>273</v>
      </c>
      <c r="W14" s="1237"/>
    </row>
    <row r="15" spans="1:33" ht="14.25" customHeight="1">
      <c r="J15" s="450"/>
      <c r="K15" s="450"/>
      <c r="L15" s="1296"/>
      <c r="M15" s="1296"/>
      <c r="N15" s="442"/>
      <c r="O15" s="1302" t="s">
        <v>602</v>
      </c>
      <c r="P15" s="622"/>
      <c r="Q15" s="622"/>
      <c r="R15" s="1305" t="s">
        <v>614</v>
      </c>
      <c r="S15" s="1305"/>
      <c r="T15" s="1306"/>
      <c r="U15" s="1308"/>
      <c r="V15" s="1329"/>
      <c r="W15" s="1237"/>
    </row>
    <row r="16" spans="1:33" ht="30.75" customHeight="1">
      <c r="J16" s="450"/>
      <c r="K16" s="450"/>
      <c r="L16" s="1296"/>
      <c r="M16" s="1296"/>
      <c r="N16" s="441"/>
      <c r="O16" s="1303"/>
      <c r="P16" s="620"/>
      <c r="Q16" s="621"/>
      <c r="R16" s="504" t="s">
        <v>272</v>
      </c>
      <c r="S16" s="1291" t="s">
        <v>271</v>
      </c>
      <c r="T16" s="1292"/>
      <c r="U16" s="1309"/>
      <c r="V16" s="1329"/>
      <c r="W16" s="1237"/>
    </row>
    <row r="17" spans="1:33">
      <c r="J17" s="450"/>
      <c r="K17" s="458">
        <v>1</v>
      </c>
      <c r="L17" s="604" t="s">
        <v>91</v>
      </c>
      <c r="M17" s="604" t="s">
        <v>47</v>
      </c>
      <c r="N17" s="477" t="s">
        <v>47</v>
      </c>
      <c r="O17" s="605">
        <f ca="1">OFFSET(O17,0,-1)+1</f>
        <v>3</v>
      </c>
      <c r="P17" s="606">
        <f ca="1">OFFSET(P17,0,-1)</f>
        <v>3</v>
      </c>
      <c r="Q17" s="606">
        <f ca="1">OFFSET(Q17,0,-1)</f>
        <v>3</v>
      </c>
      <c r="R17" s="605">
        <f ca="1">OFFSET(R17,0,-1)+1</f>
        <v>4</v>
      </c>
      <c r="S17" s="1327">
        <f ca="1">OFFSET(S17,0,-1)+1</f>
        <v>5</v>
      </c>
      <c r="T17" s="1327"/>
      <c r="U17" s="605">
        <f ca="1">OFFSET(U17,0,-2)+1</f>
        <v>6</v>
      </c>
      <c r="V17" s="606">
        <f ca="1">OFFSET(V17,0,-1)</f>
        <v>6</v>
      </c>
      <c r="W17" s="605">
        <f ca="1">OFFSET(W17,0,-1)+1</f>
        <v>7</v>
      </c>
    </row>
    <row r="18" spans="1:33" ht="22.5">
      <c r="A18" s="1315">
        <v>1</v>
      </c>
      <c r="B18" s="847"/>
      <c r="C18" s="847"/>
      <c r="D18" s="847"/>
      <c r="E18" s="848"/>
      <c r="F18" s="849"/>
      <c r="G18" s="849"/>
      <c r="H18" s="849"/>
      <c r="I18" s="850"/>
      <c r="J18" s="845"/>
      <c r="K18" s="852"/>
      <c r="L18" s="560">
        <f>mergeValue(A18)</f>
        <v>1</v>
      </c>
      <c r="M18" s="608" t="s">
        <v>19</v>
      </c>
      <c r="N18" s="547"/>
      <c r="O18" s="1328"/>
      <c r="P18" s="1328"/>
      <c r="Q18" s="1328"/>
      <c r="R18" s="1328"/>
      <c r="S18" s="1328"/>
      <c r="T18" s="1328"/>
      <c r="U18" s="1328"/>
      <c r="V18" s="1328"/>
      <c r="W18" s="1122" t="s">
        <v>717</v>
      </c>
    </row>
    <row r="19" spans="1:33" ht="22.5">
      <c r="A19" s="1315"/>
      <c r="B19" s="1315">
        <v>1</v>
      </c>
      <c r="C19" s="847"/>
      <c r="D19" s="847"/>
      <c r="E19" s="849"/>
      <c r="F19" s="849"/>
      <c r="G19" s="849"/>
      <c r="H19" s="849"/>
      <c r="I19" s="844"/>
      <c r="J19" s="843"/>
      <c r="K19" s="846"/>
      <c r="L19" s="560" t="str">
        <f>mergeValue(A19) &amp;"."&amp; mergeValue(B19)</f>
        <v>1.1</v>
      </c>
      <c r="M19" s="514" t="s">
        <v>15</v>
      </c>
      <c r="N19" s="547"/>
      <c r="O19" s="1328"/>
      <c r="P19" s="1328"/>
      <c r="Q19" s="1328"/>
      <c r="R19" s="1328"/>
      <c r="S19" s="1328"/>
      <c r="T19" s="1328"/>
      <c r="U19" s="1328"/>
      <c r="V19" s="1328"/>
      <c r="W19" s="1122" t="s">
        <v>458</v>
      </c>
    </row>
    <row r="20" spans="1:33" ht="22.5">
      <c r="A20" s="1315"/>
      <c r="B20" s="1315"/>
      <c r="C20" s="1315">
        <v>1</v>
      </c>
      <c r="D20" s="847"/>
      <c r="E20" s="849"/>
      <c r="F20" s="849"/>
      <c r="G20" s="849"/>
      <c r="H20" s="849"/>
      <c r="I20" s="851"/>
      <c r="J20" s="843"/>
      <c r="K20" s="846"/>
      <c r="L20" s="560" t="str">
        <f>mergeValue(A20) &amp;"."&amp; mergeValue(B20)&amp;"."&amp; mergeValue(C20)</f>
        <v>1.1.1</v>
      </c>
      <c r="M20" s="515" t="s">
        <v>7</v>
      </c>
      <c r="N20" s="547"/>
      <c r="O20" s="1328"/>
      <c r="P20" s="1328"/>
      <c r="Q20" s="1328"/>
      <c r="R20" s="1328"/>
      <c r="S20" s="1328"/>
      <c r="T20" s="1328"/>
      <c r="U20" s="1328"/>
      <c r="V20" s="1328"/>
      <c r="W20" s="1122" t="s">
        <v>599</v>
      </c>
    </row>
    <row r="21" spans="1:33" ht="22.5">
      <c r="A21" s="1315"/>
      <c r="B21" s="1315"/>
      <c r="C21" s="1315"/>
      <c r="D21" s="1315">
        <v>1</v>
      </c>
      <c r="E21" s="849"/>
      <c r="F21" s="849"/>
      <c r="G21" s="849"/>
      <c r="H21" s="849"/>
      <c r="I21" s="851"/>
      <c r="J21" s="843"/>
      <c r="K21" s="846"/>
      <c r="L21" s="560" t="str">
        <f>mergeValue(A21) &amp;"."&amp; mergeValue(B21)&amp;"."&amp; mergeValue(C21)&amp;"."&amp; mergeValue(D21)</f>
        <v>1.1.1.1</v>
      </c>
      <c r="M21" s="516" t="s">
        <v>21</v>
      </c>
      <c r="N21" s="547"/>
      <c r="O21" s="1328"/>
      <c r="P21" s="1328"/>
      <c r="Q21" s="1328"/>
      <c r="R21" s="1328"/>
      <c r="S21" s="1328"/>
      <c r="T21" s="1328"/>
      <c r="U21" s="1328"/>
      <c r="V21" s="1328"/>
      <c r="W21" s="1122" t="s">
        <v>600</v>
      </c>
    </row>
    <row r="22" spans="1:33" ht="78.75">
      <c r="A22" s="1315"/>
      <c r="B22" s="1315"/>
      <c r="C22" s="1315"/>
      <c r="D22" s="1315"/>
      <c r="E22" s="1315">
        <v>1</v>
      </c>
      <c r="F22" s="849"/>
      <c r="G22" s="849"/>
      <c r="H22" s="847">
        <v>1</v>
      </c>
      <c r="I22" s="1315">
        <v>1</v>
      </c>
      <c r="J22" s="849"/>
      <c r="K22" s="854"/>
      <c r="L22" s="560" t="str">
        <f>mergeValue(A22) &amp;"."&amp; mergeValue(B22)&amp;"."&amp; mergeValue(C22)&amp;"."&amp; mergeValue(D22)&amp;"."&amp; mergeValue(E22)</f>
        <v>1.1.1.1.1</v>
      </c>
      <c r="M22" s="522" t="s">
        <v>8</v>
      </c>
      <c r="N22" s="548"/>
      <c r="O22" s="1317"/>
      <c r="P22" s="1317"/>
      <c r="Q22" s="1317"/>
      <c r="R22" s="1317"/>
      <c r="S22" s="1317"/>
      <c r="T22" s="1317"/>
      <c r="U22" s="1317"/>
      <c r="V22" s="1317"/>
      <c r="W22" s="1122" t="s">
        <v>718</v>
      </c>
    </row>
    <row r="23" spans="1:33" ht="33.75">
      <c r="A23" s="1315"/>
      <c r="B23" s="1315"/>
      <c r="C23" s="1315"/>
      <c r="D23" s="1315"/>
      <c r="E23" s="1315"/>
      <c r="F23" s="1315">
        <v>1</v>
      </c>
      <c r="G23" s="847"/>
      <c r="H23" s="847"/>
      <c r="I23" s="1315"/>
      <c r="J23" s="1315">
        <v>1</v>
      </c>
      <c r="K23" s="855"/>
      <c r="L23" s="560" t="str">
        <f>mergeValue(A23) &amp;"."&amp; mergeValue(B23)&amp;"."&amp; mergeValue(C23)&amp;"."&amp; mergeValue(D23)&amp;"."&amp; mergeValue(E23)&amp;"."&amp; mergeValue(F23)</f>
        <v>1.1.1.1.1.1</v>
      </c>
      <c r="M23" s="523" t="s">
        <v>9</v>
      </c>
      <c r="N23" s="548"/>
      <c r="O23" s="1318"/>
      <c r="P23" s="1319"/>
      <c r="Q23" s="1319"/>
      <c r="R23" s="1319"/>
      <c r="S23" s="1319"/>
      <c r="T23" s="1319"/>
      <c r="U23" s="1319"/>
      <c r="V23" s="1320"/>
      <c r="W23" s="1122" t="s">
        <v>719</v>
      </c>
      <c r="Y23" s="472" t="str">
        <f>strCheckUnique(Z23:Z26)</f>
        <v/>
      </c>
      <c r="AA23" s="472" t="str">
        <f>IF(O23="","",O23 &amp; ":_")</f>
        <v/>
      </c>
    </row>
    <row r="24" spans="1:33" ht="122.1" customHeight="1">
      <c r="A24" s="1315"/>
      <c r="B24" s="1315"/>
      <c r="C24" s="1315"/>
      <c r="D24" s="1315"/>
      <c r="E24" s="1315"/>
      <c r="F24" s="1315"/>
      <c r="G24" s="847">
        <v>1</v>
      </c>
      <c r="H24" s="847"/>
      <c r="I24" s="1315"/>
      <c r="J24" s="1315"/>
      <c r="K24" s="855">
        <v>1</v>
      </c>
      <c r="L24" s="560" t="str">
        <f>mergeValue(A24) &amp;"."&amp; mergeValue(B24)&amp;"."&amp; mergeValue(C24)&amp;"."&amp; mergeValue(D24)&amp;"."&amp; mergeValue(E24)&amp;"."&amp; mergeValue(F24)&amp;"."&amp; mergeValue(G24)</f>
        <v>1.1.1.1.1.1.1</v>
      </c>
      <c r="M24" s="1081"/>
      <c r="N24" s="553"/>
      <c r="O24" s="1096"/>
      <c r="P24" s="530"/>
      <c r="Q24" s="530"/>
      <c r="R24" s="1321"/>
      <c r="S24" s="1311" t="s">
        <v>82</v>
      </c>
      <c r="T24" s="1321"/>
      <c r="U24" s="1311" t="s">
        <v>83</v>
      </c>
      <c r="V24" s="545"/>
      <c r="W24" s="1285" t="s">
        <v>720</v>
      </c>
      <c r="X24" s="468" t="str">
        <f>strCheckDate(O25:V25)</f>
        <v/>
      </c>
      <c r="Y24" s="472"/>
      <c r="Z24" s="472" t="str">
        <f>IF(M24="","",M24 )</f>
        <v/>
      </c>
      <c r="AA24" s="472"/>
      <c r="AB24" s="472"/>
      <c r="AC24" s="472"/>
    </row>
    <row r="25" spans="1:33" ht="11.25" hidden="1">
      <c r="A25" s="1315"/>
      <c r="B25" s="1315"/>
      <c r="C25" s="1315"/>
      <c r="D25" s="1315"/>
      <c r="E25" s="1315"/>
      <c r="F25" s="1315"/>
      <c r="G25" s="847"/>
      <c r="H25" s="847"/>
      <c r="I25" s="1315"/>
      <c r="J25" s="1315"/>
      <c r="K25" s="855"/>
      <c r="L25" s="567"/>
      <c r="M25" s="613"/>
      <c r="N25" s="553"/>
      <c r="O25" s="551"/>
      <c r="P25" s="530"/>
      <c r="Q25" s="551" t="str">
        <f>R24 &amp; "-" &amp; T24</f>
        <v>-</v>
      </c>
      <c r="R25" s="1310"/>
      <c r="S25" s="1311"/>
      <c r="T25" s="1310"/>
      <c r="U25" s="1311"/>
      <c r="V25" s="545"/>
      <c r="W25" s="1286"/>
    </row>
    <row r="26" spans="1:33" s="444" customFormat="1" ht="15" customHeight="1">
      <c r="A26" s="1315"/>
      <c r="B26" s="1315"/>
      <c r="C26" s="1315"/>
      <c r="D26" s="1315"/>
      <c r="E26" s="1315"/>
      <c r="F26" s="1315"/>
      <c r="G26" s="849"/>
      <c r="H26" s="847"/>
      <c r="I26" s="1315"/>
      <c r="J26" s="1315"/>
      <c r="K26" s="854"/>
      <c r="L26" s="506"/>
      <c r="M26" s="525" t="s">
        <v>24</v>
      </c>
      <c r="N26" s="519"/>
      <c r="O26" s="513"/>
      <c r="P26" s="513"/>
      <c r="Q26" s="513"/>
      <c r="R26" s="540"/>
      <c r="S26" s="532"/>
      <c r="T26" s="531"/>
      <c r="U26" s="519"/>
      <c r="V26" s="528"/>
      <c r="W26" s="1287"/>
      <c r="X26" s="469"/>
      <c r="Y26" s="469"/>
      <c r="Z26" s="469"/>
      <c r="AA26" s="469"/>
      <c r="AB26" s="469"/>
      <c r="AC26" s="469"/>
      <c r="AD26" s="469"/>
      <c r="AE26" s="469"/>
      <c r="AF26" s="469"/>
      <c r="AG26" s="469"/>
    </row>
    <row r="27" spans="1:33" s="444" customFormat="1" ht="15" customHeight="1">
      <c r="A27" s="1315"/>
      <c r="B27" s="1315"/>
      <c r="C27" s="1315"/>
      <c r="D27" s="1315"/>
      <c r="E27" s="1315"/>
      <c r="F27" s="849"/>
      <c r="G27" s="849"/>
      <c r="H27" s="847"/>
      <c r="I27" s="1315"/>
      <c r="J27" s="849"/>
      <c r="K27" s="854"/>
      <c r="L27" s="506"/>
      <c r="M27" s="524" t="s">
        <v>10</v>
      </c>
      <c r="N27" s="518"/>
      <c r="O27" s="513"/>
      <c r="P27" s="513"/>
      <c r="Q27" s="513"/>
      <c r="R27" s="540"/>
      <c r="S27" s="532"/>
      <c r="T27" s="531"/>
      <c r="U27" s="518"/>
      <c r="V27" s="532"/>
      <c r="W27" s="528"/>
      <c r="X27" s="469"/>
      <c r="Y27" s="469"/>
      <c r="Z27" s="469"/>
      <c r="AA27" s="469"/>
      <c r="AB27" s="469"/>
      <c r="AC27" s="469"/>
      <c r="AD27" s="469"/>
      <c r="AE27" s="469"/>
      <c r="AF27" s="469"/>
      <c r="AG27" s="469"/>
    </row>
    <row r="28" spans="1:33" s="444" customFormat="1" ht="15" customHeight="1">
      <c r="A28" s="1315"/>
      <c r="B28" s="1315"/>
      <c r="C28" s="1315"/>
      <c r="D28" s="1315"/>
      <c r="E28" s="853"/>
      <c r="F28" s="849"/>
      <c r="G28" s="849"/>
      <c r="H28" s="849"/>
      <c r="I28" s="845"/>
      <c r="J28" s="842"/>
      <c r="K28" s="852"/>
      <c r="L28" s="506"/>
      <c r="M28" s="519" t="s">
        <v>11</v>
      </c>
      <c r="N28" s="517"/>
      <c r="O28" s="513"/>
      <c r="P28" s="513"/>
      <c r="Q28" s="513"/>
      <c r="R28" s="540"/>
      <c r="S28" s="532"/>
      <c r="T28" s="531"/>
      <c r="U28" s="517"/>
      <c r="V28" s="532"/>
      <c r="W28" s="528"/>
      <c r="X28" s="469"/>
      <c r="Y28" s="469"/>
      <c r="Z28" s="469"/>
      <c r="AA28" s="469"/>
      <c r="AB28" s="469"/>
      <c r="AC28" s="469"/>
      <c r="AD28" s="469"/>
      <c r="AE28" s="469"/>
      <c r="AF28" s="469"/>
      <c r="AG28" s="469"/>
    </row>
    <row r="29" spans="1:33" s="444" customFormat="1" ht="15" customHeight="1">
      <c r="A29" s="1315"/>
      <c r="B29" s="1315"/>
      <c r="C29" s="1315"/>
      <c r="D29" s="853"/>
      <c r="E29" s="853"/>
      <c r="F29" s="849"/>
      <c r="G29" s="849"/>
      <c r="H29" s="849"/>
      <c r="I29" s="845"/>
      <c r="J29" s="842"/>
      <c r="K29" s="852"/>
      <c r="L29" s="506"/>
      <c r="M29" s="518" t="s">
        <v>16</v>
      </c>
      <c r="N29" s="517"/>
      <c r="O29" s="513"/>
      <c r="P29" s="513"/>
      <c r="Q29" s="513"/>
      <c r="R29" s="540"/>
      <c r="S29" s="532"/>
      <c r="T29" s="531"/>
      <c r="U29" s="517"/>
      <c r="V29" s="532"/>
      <c r="W29" s="528"/>
      <c r="X29" s="469"/>
      <c r="Y29" s="469"/>
      <c r="Z29" s="469"/>
      <c r="AA29" s="469"/>
      <c r="AB29" s="469"/>
      <c r="AC29" s="469"/>
      <c r="AD29" s="469"/>
      <c r="AE29" s="469"/>
      <c r="AF29" s="469"/>
      <c r="AG29" s="469"/>
    </row>
    <row r="30" spans="1:33" s="444" customFormat="1" ht="15" customHeight="1">
      <c r="A30" s="1315"/>
      <c r="B30" s="1315"/>
      <c r="C30" s="853"/>
      <c r="D30" s="853"/>
      <c r="E30" s="853"/>
      <c r="F30" s="853"/>
      <c r="G30" s="858"/>
      <c r="H30" s="845"/>
      <c r="I30" s="856"/>
      <c r="J30" s="842"/>
      <c r="K30" s="857"/>
      <c r="L30" s="506"/>
      <c r="M30" s="517" t="s">
        <v>17</v>
      </c>
      <c r="N30" s="517"/>
      <c r="O30" s="513"/>
      <c r="P30" s="513"/>
      <c r="Q30" s="513"/>
      <c r="R30" s="540"/>
      <c r="S30" s="532"/>
      <c r="T30" s="531"/>
      <c r="U30" s="517"/>
      <c r="V30" s="532"/>
      <c r="W30" s="528"/>
      <c r="X30" s="469"/>
      <c r="Y30" s="469"/>
      <c r="Z30" s="469"/>
      <c r="AA30" s="469"/>
      <c r="AB30" s="469"/>
      <c r="AC30" s="469"/>
      <c r="AD30" s="469"/>
      <c r="AE30" s="469"/>
      <c r="AF30" s="469"/>
      <c r="AG30" s="469"/>
    </row>
    <row r="31" spans="1:33" s="444" customFormat="1" ht="15" customHeight="1">
      <c r="A31" s="1315"/>
      <c r="B31" s="853"/>
      <c r="C31" s="853"/>
      <c r="D31" s="853"/>
      <c r="E31" s="853"/>
      <c r="F31" s="853"/>
      <c r="G31" s="858"/>
      <c r="H31" s="845"/>
      <c r="I31" s="845"/>
      <c r="J31" s="842"/>
      <c r="K31" s="852"/>
      <c r="L31" s="506"/>
      <c r="M31" s="526" t="s">
        <v>18</v>
      </c>
      <c r="N31" s="517"/>
      <c r="O31" s="513"/>
      <c r="P31" s="513"/>
      <c r="Q31" s="513"/>
      <c r="R31" s="540"/>
      <c r="S31" s="532"/>
      <c r="T31" s="531"/>
      <c r="U31" s="517"/>
      <c r="V31" s="532"/>
      <c r="W31" s="528"/>
      <c r="X31" s="469"/>
      <c r="Y31" s="469"/>
      <c r="Z31" s="469"/>
      <c r="AA31" s="469"/>
      <c r="AB31" s="469"/>
      <c r="AC31" s="469"/>
      <c r="AD31" s="469"/>
      <c r="AE31" s="469"/>
      <c r="AF31" s="469"/>
      <c r="AG31" s="469"/>
    </row>
    <row r="32" spans="1:33" s="444" customFormat="1" ht="15" customHeight="1">
      <c r="A32" s="841"/>
      <c r="B32" s="841"/>
      <c r="C32" s="841"/>
      <c r="D32" s="841"/>
      <c r="E32" s="841"/>
      <c r="F32" s="841"/>
      <c r="G32" s="841"/>
      <c r="H32" s="841"/>
      <c r="I32" s="841"/>
      <c r="J32" s="841"/>
      <c r="K32" s="841"/>
      <c r="L32" s="506"/>
      <c r="M32" s="533" t="s">
        <v>307</v>
      </c>
      <c r="N32" s="517"/>
      <c r="O32" s="513"/>
      <c r="P32" s="513"/>
      <c r="Q32" s="513"/>
      <c r="R32" s="540"/>
      <c r="S32" s="532"/>
      <c r="T32" s="531"/>
      <c r="U32" s="517"/>
      <c r="V32" s="532"/>
      <c r="W32" s="528"/>
      <c r="X32" s="469"/>
      <c r="Y32" s="469"/>
      <c r="Z32" s="469"/>
      <c r="AA32" s="469"/>
      <c r="AB32" s="469"/>
      <c r="AC32" s="469"/>
      <c r="AD32" s="469"/>
      <c r="AE32" s="469"/>
      <c r="AF32" s="469"/>
      <c r="AG32" s="469"/>
    </row>
    <row r="33" spans="12:23" ht="3" customHeight="1">
      <c r="L33" s="454"/>
      <c r="M33" s="454"/>
      <c r="N33" s="454"/>
      <c r="O33" s="454"/>
      <c r="P33" s="454"/>
      <c r="Q33" s="454"/>
      <c r="R33" s="454"/>
      <c r="S33" s="454"/>
      <c r="T33" s="454"/>
      <c r="U33" s="454"/>
    </row>
    <row r="34" spans="12:23" ht="133.5" customHeight="1">
      <c r="L34" s="1">
        <v>1</v>
      </c>
      <c r="M34" s="1278" t="s">
        <v>721</v>
      </c>
      <c r="N34" s="1278"/>
      <c r="O34" s="1278"/>
      <c r="P34" s="1278"/>
      <c r="Q34" s="1278"/>
      <c r="R34" s="1278"/>
      <c r="S34" s="1278"/>
      <c r="T34" s="1278"/>
      <c r="U34" s="1278"/>
      <c r="V34" s="1278"/>
      <c r="W34" s="1278"/>
    </row>
  </sheetData>
  <sheetProtection password="FA9C" sheet="1" objects="1" scenarios="1" formatColumns="0" formatRows="0"/>
  <dataConsolidate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43"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49</v>
      </c>
    </row>
    <row r="2" spans="1:20" ht="22.5">
      <c r="F2" s="1279" t="s">
        <v>469</v>
      </c>
      <c r="G2" s="1280"/>
      <c r="H2" s="1281"/>
      <c r="I2" s="607"/>
    </row>
    <row r="3" spans="1:20" ht="3" customHeight="1"/>
    <row r="4" spans="1:20" s="537" customFormat="1" ht="11.25">
      <c r="A4" s="557"/>
      <c r="B4" s="557"/>
      <c r="C4" s="557"/>
      <c r="D4" s="557"/>
      <c r="F4" s="1237" t="s">
        <v>444</v>
      </c>
      <c r="G4" s="1237"/>
      <c r="H4" s="1237"/>
      <c r="I4" s="1282"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282"/>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470</v>
      </c>
      <c r="H7" s="571" t="str">
        <f>IF(dateCh="","",dateCh)</f>
        <v>10.08.2020</v>
      </c>
      <c r="I7" s="548" t="s">
        <v>471</v>
      </c>
      <c r="J7" s="582"/>
      <c r="K7" s="557"/>
      <c r="L7" s="557"/>
      <c r="M7" s="557"/>
      <c r="N7" s="557"/>
      <c r="O7" s="557"/>
      <c r="P7" s="557"/>
      <c r="Q7" s="557"/>
      <c r="R7" s="557"/>
      <c r="S7" s="557"/>
      <c r="T7" s="557"/>
    </row>
    <row r="8" spans="1:20" s="537" customFormat="1" ht="45">
      <c r="A8" s="1283">
        <v>1</v>
      </c>
      <c r="B8" s="557"/>
      <c r="C8" s="557"/>
      <c r="D8" s="557"/>
      <c r="F8" s="583" t="str">
        <f>"2." &amp;mergeValue(A8)</f>
        <v>2.1</v>
      </c>
      <c r="G8" s="599" t="s">
        <v>472</v>
      </c>
      <c r="H8" s="571" t="str">
        <f>IF('Перечень тарифов'!R26="","наименование отсутствует","" &amp; 'Перечень тарифов'!R26 &amp; "")</f>
        <v>наименование отсутствует</v>
      </c>
      <c r="I8" s="548" t="s">
        <v>567</v>
      </c>
      <c r="J8" s="582"/>
      <c r="K8" s="557"/>
      <c r="L8" s="557"/>
      <c r="M8" s="557"/>
      <c r="N8" s="557"/>
      <c r="O8" s="557"/>
      <c r="P8" s="557"/>
      <c r="Q8" s="557"/>
      <c r="R8" s="557"/>
      <c r="S8" s="557"/>
      <c r="T8" s="557"/>
    </row>
    <row r="9" spans="1:20" s="537" customFormat="1" ht="33.75">
      <c r="A9" s="1283"/>
      <c r="B9" s="557"/>
      <c r="C9" s="557"/>
      <c r="D9" s="557"/>
      <c r="F9" s="583" t="str">
        <f>"3." &amp;mergeValue(A9)</f>
        <v>3.1</v>
      </c>
      <c r="G9" s="599" t="s">
        <v>473</v>
      </c>
      <c r="H9" s="571"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548" t="s">
        <v>565</v>
      </c>
      <c r="J9" s="582"/>
      <c r="K9" s="557"/>
      <c r="L9" s="557"/>
      <c r="M9" s="557"/>
      <c r="N9" s="557"/>
      <c r="O9" s="557"/>
      <c r="P9" s="557"/>
      <c r="Q9" s="557"/>
      <c r="R9" s="557"/>
      <c r="S9" s="557"/>
      <c r="T9" s="557"/>
    </row>
    <row r="10" spans="1:20" s="537" customFormat="1" ht="22.5">
      <c r="A10" s="1283"/>
      <c r="B10" s="557"/>
      <c r="C10" s="557"/>
      <c r="D10" s="557"/>
      <c r="F10" s="583" t="str">
        <f>"4."&amp;mergeValue(A10)</f>
        <v>4.1</v>
      </c>
      <c r="G10" s="599" t="s">
        <v>474</v>
      </c>
      <c r="H10" s="572" t="s">
        <v>448</v>
      </c>
      <c r="I10" s="548"/>
      <c r="J10" s="582"/>
      <c r="K10" s="557"/>
      <c r="L10" s="557"/>
      <c r="M10" s="557"/>
      <c r="N10" s="557"/>
      <c r="O10" s="557"/>
      <c r="P10" s="557"/>
      <c r="Q10" s="557"/>
      <c r="R10" s="557"/>
      <c r="S10" s="557"/>
      <c r="T10" s="557"/>
    </row>
    <row r="11" spans="1:20" s="537" customFormat="1" ht="18.75">
      <c r="A11" s="1283"/>
      <c r="B11" s="1283">
        <v>1</v>
      </c>
      <c r="C11" s="590"/>
      <c r="D11" s="590"/>
      <c r="F11" s="583" t="str">
        <f>"4."&amp;mergeValue(A11) &amp;"."&amp;mergeValue(B11)</f>
        <v>4.1.1</v>
      </c>
      <c r="G11" s="578" t="s">
        <v>569</v>
      </c>
      <c r="H11" s="571" t="str">
        <f>IF(region_name="","",region_name)</f>
        <v>г.Санкт-Петербург</v>
      </c>
      <c r="I11" s="548" t="s">
        <v>477</v>
      </c>
      <c r="J11" s="582"/>
      <c r="K11" s="557"/>
      <c r="L11" s="557"/>
      <c r="M11" s="557"/>
      <c r="N11" s="557"/>
      <c r="O11" s="557"/>
      <c r="P11" s="557"/>
      <c r="Q11" s="557"/>
      <c r="R11" s="557"/>
      <c r="S11" s="557"/>
      <c r="T11" s="557"/>
    </row>
    <row r="12" spans="1:20" s="537" customFormat="1" ht="22.5">
      <c r="A12" s="1283"/>
      <c r="B12" s="1283"/>
      <c r="C12" s="1283">
        <v>1</v>
      </c>
      <c r="D12" s="590"/>
      <c r="F12" s="583" t="str">
        <f>"4."&amp;mergeValue(A12) &amp;"."&amp;mergeValue(B12)&amp;"."&amp;mergeValue(C12)</f>
        <v>4.1.1.1</v>
      </c>
      <c r="G12" s="589" t="s">
        <v>475</v>
      </c>
      <c r="H12" s="571" t="str">
        <f>IF(Территории!H13="","","" &amp; Территории!H13 &amp; "")</f>
        <v>город Санкт-Петербург</v>
      </c>
      <c r="I12" s="548" t="s">
        <v>478</v>
      </c>
      <c r="J12" s="582"/>
      <c r="K12" s="557"/>
      <c r="L12" s="557"/>
      <c r="M12" s="557"/>
      <c r="N12" s="557"/>
      <c r="O12" s="557"/>
      <c r="P12" s="557"/>
      <c r="Q12" s="557"/>
      <c r="R12" s="557"/>
      <c r="S12" s="557"/>
      <c r="T12" s="557"/>
    </row>
    <row r="13" spans="1:20" s="537" customFormat="1" ht="56.25">
      <c r="A13" s="1283"/>
      <c r="B13" s="1283"/>
      <c r="C13" s="1283"/>
      <c r="D13" s="590">
        <v>1</v>
      </c>
      <c r="F13" s="583" t="str">
        <f>"4."&amp;mergeValue(A13) &amp;"."&amp;mergeValue(B13)&amp;"."&amp;mergeValue(C13)&amp;"."&amp;mergeValue(D13)</f>
        <v>4.1.1.1.1</v>
      </c>
      <c r="G13" s="600" t="s">
        <v>476</v>
      </c>
      <c r="H13" s="571" t="str">
        <f>IF(Территории!R14="","","" &amp; Территории!R14 &amp; "")</f>
        <v>город Санкт-Петербург (40000000)</v>
      </c>
      <c r="I13" s="1176" t="s">
        <v>568</v>
      </c>
      <c r="J13" s="582"/>
      <c r="K13" s="557"/>
      <c r="L13" s="557"/>
      <c r="M13" s="557"/>
      <c r="N13" s="557"/>
      <c r="O13" s="557"/>
      <c r="P13" s="557"/>
      <c r="Q13" s="557"/>
      <c r="R13" s="557"/>
      <c r="S13" s="557"/>
      <c r="T13" s="557"/>
    </row>
    <row r="14" spans="1:20" s="580" customFormat="1" ht="3" customHeight="1">
      <c r="A14" s="581"/>
      <c r="B14" s="581"/>
      <c r="C14" s="581"/>
      <c r="D14" s="581"/>
      <c r="F14" s="592"/>
      <c r="G14" s="593"/>
      <c r="H14" s="594"/>
      <c r="I14" s="595"/>
      <c r="J14" s="581"/>
      <c r="K14" s="581"/>
      <c r="L14" s="581"/>
      <c r="M14" s="581"/>
      <c r="N14" s="581"/>
      <c r="O14" s="581"/>
      <c r="P14" s="581"/>
      <c r="Q14" s="581"/>
      <c r="R14" s="581"/>
      <c r="S14" s="581"/>
      <c r="T14" s="581"/>
    </row>
    <row r="15" spans="1:20" s="580" customFormat="1" ht="15" customHeight="1">
      <c r="A15" s="581"/>
      <c r="B15" s="581"/>
      <c r="C15" s="581"/>
      <c r="D15" s="581"/>
      <c r="F15" s="579"/>
      <c r="G15" s="1278" t="s">
        <v>570</v>
      </c>
      <c r="H15" s="1278"/>
      <c r="I15" s="561"/>
      <c r="J15" s="581"/>
      <c r="K15" s="581"/>
      <c r="L15" s="581"/>
      <c r="M15" s="581"/>
      <c r="N15" s="581"/>
      <c r="O15" s="581"/>
      <c r="P15" s="581"/>
      <c r="Q15" s="581"/>
      <c r="R15" s="581"/>
      <c r="S15" s="581"/>
      <c r="T15" s="58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237</v>
      </c>
    </row>
    <row r="2" spans="1:27" ht="16.5" customHeight="1">
      <c r="B2" s="1204" t="str">
        <f>"Код отчёта: " &amp; GetCode()</f>
        <v>Код отчёта: FAS.JKH.OPEN.INFO.REQUEST.WARM</v>
      </c>
      <c r="C2" s="1204"/>
      <c r="D2" s="1204"/>
      <c r="E2" s="1204"/>
      <c r="F2" s="1204"/>
      <c r="G2" s="1204"/>
      <c r="Q2" s="223"/>
      <c r="R2" s="223"/>
      <c r="S2" s="223"/>
      <c r="T2" s="223"/>
      <c r="U2" s="223"/>
      <c r="V2" s="223"/>
      <c r="W2" s="223"/>
    </row>
    <row r="3" spans="1:27" ht="18" customHeight="1">
      <c r="B3" s="1205" t="str">
        <f>"Версия " &amp; GetVersion()</f>
        <v>Версия 1.0.2</v>
      </c>
      <c r="C3" s="1205"/>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9" t="s">
        <v>675</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6" t="s">
        <v>566</v>
      </c>
      <c r="F7" s="1206"/>
      <c r="G7" s="1206"/>
      <c r="H7" s="1206"/>
      <c r="I7" s="1206"/>
      <c r="J7" s="1206"/>
      <c r="K7" s="1206"/>
      <c r="L7" s="1206"/>
      <c r="M7" s="1206"/>
      <c r="N7" s="1206"/>
      <c r="O7" s="1206"/>
      <c r="P7" s="1206"/>
      <c r="Q7" s="1206"/>
      <c r="R7" s="1206"/>
      <c r="S7" s="1206"/>
      <c r="T7" s="1206"/>
      <c r="U7" s="1206"/>
      <c r="V7" s="1206"/>
      <c r="W7" s="1206"/>
      <c r="X7" s="1206"/>
      <c r="Y7" s="56"/>
    </row>
    <row r="8" spans="1:27" ht="15" customHeight="1">
      <c r="A8" s="40"/>
      <c r="B8" s="75"/>
      <c r="C8" s="74"/>
      <c r="D8" s="57"/>
      <c r="E8" s="1206"/>
      <c r="F8" s="1206"/>
      <c r="G8" s="1206"/>
      <c r="H8" s="1206"/>
      <c r="I8" s="1206"/>
      <c r="J8" s="1206"/>
      <c r="K8" s="1206"/>
      <c r="L8" s="1206"/>
      <c r="M8" s="1206"/>
      <c r="N8" s="1206"/>
      <c r="O8" s="1206"/>
      <c r="P8" s="1206"/>
      <c r="Q8" s="1206"/>
      <c r="R8" s="1206"/>
      <c r="S8" s="1206"/>
      <c r="T8" s="1206"/>
      <c r="U8" s="1206"/>
      <c r="V8" s="1206"/>
      <c r="W8" s="1206"/>
      <c r="X8" s="1206"/>
      <c r="Y8" s="56"/>
    </row>
    <row r="9" spans="1:27" ht="15" customHeight="1">
      <c r="A9" s="40"/>
      <c r="B9" s="75"/>
      <c r="C9" s="74"/>
      <c r="D9" s="57"/>
      <c r="E9" s="1206"/>
      <c r="F9" s="1206"/>
      <c r="G9" s="1206"/>
      <c r="H9" s="1206"/>
      <c r="I9" s="1206"/>
      <c r="J9" s="1206"/>
      <c r="K9" s="1206"/>
      <c r="L9" s="1206"/>
      <c r="M9" s="1206"/>
      <c r="N9" s="1206"/>
      <c r="O9" s="1206"/>
      <c r="P9" s="1206"/>
      <c r="Q9" s="1206"/>
      <c r="R9" s="1206"/>
      <c r="S9" s="1206"/>
      <c r="T9" s="1206"/>
      <c r="U9" s="1206"/>
      <c r="V9" s="1206"/>
      <c r="W9" s="1206"/>
      <c r="X9" s="1206"/>
      <c r="Y9" s="56"/>
    </row>
    <row r="10" spans="1:27" ht="10.5" customHeight="1">
      <c r="A10" s="40"/>
      <c r="B10" s="75"/>
      <c r="C10" s="74"/>
      <c r="D10" s="57"/>
      <c r="E10" s="1206"/>
      <c r="F10" s="1206"/>
      <c r="G10" s="1206"/>
      <c r="H10" s="1206"/>
      <c r="I10" s="1206"/>
      <c r="J10" s="1206"/>
      <c r="K10" s="1206"/>
      <c r="L10" s="1206"/>
      <c r="M10" s="1206"/>
      <c r="N10" s="1206"/>
      <c r="O10" s="1206"/>
      <c r="P10" s="1206"/>
      <c r="Q10" s="1206"/>
      <c r="R10" s="1206"/>
      <c r="S10" s="1206"/>
      <c r="T10" s="1206"/>
      <c r="U10" s="1206"/>
      <c r="V10" s="1206"/>
      <c r="W10" s="1206"/>
      <c r="X10" s="1206"/>
      <c r="Y10" s="56"/>
    </row>
    <row r="11" spans="1:27" ht="27" customHeight="1">
      <c r="A11" s="40"/>
      <c r="B11" s="75"/>
      <c r="C11" s="74"/>
      <c r="D11" s="57"/>
      <c r="E11" s="1206"/>
      <c r="F11" s="1206"/>
      <c r="G11" s="1206"/>
      <c r="H11" s="1206"/>
      <c r="I11" s="1206"/>
      <c r="J11" s="1206"/>
      <c r="K11" s="1206"/>
      <c r="L11" s="1206"/>
      <c r="M11" s="1206"/>
      <c r="N11" s="1206"/>
      <c r="O11" s="1206"/>
      <c r="P11" s="1206"/>
      <c r="Q11" s="1206"/>
      <c r="R11" s="1206"/>
      <c r="S11" s="1206"/>
      <c r="T11" s="1206"/>
      <c r="U11" s="1206"/>
      <c r="V11" s="1206"/>
      <c r="W11" s="1206"/>
      <c r="X11" s="1206"/>
      <c r="Y11" s="56"/>
    </row>
    <row r="12" spans="1:27" ht="12" customHeight="1">
      <c r="A12" s="40"/>
      <c r="B12" s="75"/>
      <c r="C12" s="74"/>
      <c r="D12" s="57"/>
      <c r="E12" s="1206"/>
      <c r="F12" s="1206"/>
      <c r="G12" s="1206"/>
      <c r="H12" s="1206"/>
      <c r="I12" s="1206"/>
      <c r="J12" s="1206"/>
      <c r="K12" s="1206"/>
      <c r="L12" s="1206"/>
      <c r="M12" s="1206"/>
      <c r="N12" s="1206"/>
      <c r="O12" s="1206"/>
      <c r="P12" s="1206"/>
      <c r="Q12" s="1206"/>
      <c r="R12" s="1206"/>
      <c r="S12" s="1206"/>
      <c r="T12" s="1206"/>
      <c r="U12" s="1206"/>
      <c r="V12" s="1206"/>
      <c r="W12" s="1206"/>
      <c r="X12" s="1206"/>
      <c r="Y12" s="56"/>
    </row>
    <row r="13" spans="1:27" ht="38.25" customHeight="1">
      <c r="A13" s="40"/>
      <c r="B13" s="75"/>
      <c r="C13" s="74"/>
      <c r="D13" s="57"/>
      <c r="E13" s="1206"/>
      <c r="F13" s="1206"/>
      <c r="G13" s="1206"/>
      <c r="H13" s="1206"/>
      <c r="I13" s="1206"/>
      <c r="J13" s="1206"/>
      <c r="K13" s="1206"/>
      <c r="L13" s="1206"/>
      <c r="M13" s="1206"/>
      <c r="N13" s="1206"/>
      <c r="O13" s="1206"/>
      <c r="P13" s="1206"/>
      <c r="Q13" s="1206"/>
      <c r="R13" s="1206"/>
      <c r="S13" s="1206"/>
      <c r="T13" s="1206"/>
      <c r="U13" s="1206"/>
      <c r="V13" s="1206"/>
      <c r="W13" s="1206"/>
      <c r="X13" s="1206"/>
      <c r="Y13" s="70"/>
    </row>
    <row r="14" spans="1:27" ht="15" customHeight="1">
      <c r="A14" s="40"/>
      <c r="B14" s="75"/>
      <c r="C14" s="74"/>
      <c r="D14" s="57"/>
      <c r="E14" s="1206"/>
      <c r="F14" s="1206"/>
      <c r="G14" s="1206"/>
      <c r="H14" s="1206"/>
      <c r="I14" s="1206"/>
      <c r="J14" s="1206"/>
      <c r="K14" s="1206"/>
      <c r="L14" s="1206"/>
      <c r="M14" s="1206"/>
      <c r="N14" s="1206"/>
      <c r="O14" s="1206"/>
      <c r="P14" s="1206"/>
      <c r="Q14" s="1206"/>
      <c r="R14" s="1206"/>
      <c r="S14" s="1206"/>
      <c r="T14" s="1206"/>
      <c r="U14" s="1206"/>
      <c r="V14" s="1206"/>
      <c r="W14" s="1206"/>
      <c r="X14" s="1206"/>
      <c r="Y14" s="56"/>
    </row>
    <row r="15" spans="1:27" ht="15">
      <c r="A15" s="40"/>
      <c r="B15" s="75"/>
      <c r="C15" s="74"/>
      <c r="D15" s="57"/>
      <c r="E15" s="1206"/>
      <c r="F15" s="1206"/>
      <c r="G15" s="1206"/>
      <c r="H15" s="1206"/>
      <c r="I15" s="1206"/>
      <c r="J15" s="1206"/>
      <c r="K15" s="1206"/>
      <c r="L15" s="1206"/>
      <c r="M15" s="1206"/>
      <c r="N15" s="1206"/>
      <c r="O15" s="1206"/>
      <c r="P15" s="1206"/>
      <c r="Q15" s="1206"/>
      <c r="R15" s="1206"/>
      <c r="S15" s="1206"/>
      <c r="T15" s="1206"/>
      <c r="U15" s="1206"/>
      <c r="V15" s="1206"/>
      <c r="W15" s="1206"/>
      <c r="X15" s="1206"/>
      <c r="Y15" s="56"/>
    </row>
    <row r="16" spans="1:27" ht="15">
      <c r="A16" s="40"/>
      <c r="B16" s="75"/>
      <c r="C16" s="74"/>
      <c r="D16" s="57"/>
      <c r="E16" s="1206"/>
      <c r="F16" s="1206"/>
      <c r="G16" s="1206"/>
      <c r="H16" s="1206"/>
      <c r="I16" s="1206"/>
      <c r="J16" s="1206"/>
      <c r="K16" s="1206"/>
      <c r="L16" s="1206"/>
      <c r="M16" s="1206"/>
      <c r="N16" s="1206"/>
      <c r="O16" s="1206"/>
      <c r="P16" s="1206"/>
      <c r="Q16" s="1206"/>
      <c r="R16" s="1206"/>
      <c r="S16" s="1206"/>
      <c r="T16" s="1206"/>
      <c r="U16" s="1206"/>
      <c r="V16" s="1206"/>
      <c r="W16" s="1206"/>
      <c r="X16" s="1206"/>
      <c r="Y16" s="56"/>
    </row>
    <row r="17" spans="1:25" ht="15" customHeight="1">
      <c r="A17" s="40"/>
      <c r="B17" s="75"/>
      <c r="C17" s="74"/>
      <c r="D17" s="57"/>
      <c r="E17" s="1206"/>
      <c r="F17" s="1206"/>
      <c r="G17" s="1206"/>
      <c r="H17" s="1206"/>
      <c r="I17" s="1206"/>
      <c r="J17" s="1206"/>
      <c r="K17" s="1206"/>
      <c r="L17" s="1206"/>
      <c r="M17" s="1206"/>
      <c r="N17" s="1206"/>
      <c r="O17" s="1206"/>
      <c r="P17" s="1206"/>
      <c r="Q17" s="1206"/>
      <c r="R17" s="1206"/>
      <c r="S17" s="1206"/>
      <c r="T17" s="1206"/>
      <c r="U17" s="1206"/>
      <c r="V17" s="1206"/>
      <c r="W17" s="1206"/>
      <c r="X17" s="1206"/>
      <c r="Y17" s="56"/>
    </row>
    <row r="18" spans="1:25" ht="15">
      <c r="A18" s="40"/>
      <c r="B18" s="75"/>
      <c r="C18" s="74"/>
      <c r="D18" s="57"/>
      <c r="E18" s="1206"/>
      <c r="F18" s="1206"/>
      <c r="G18" s="1206"/>
      <c r="H18" s="1206"/>
      <c r="I18" s="1206"/>
      <c r="J18" s="1206"/>
      <c r="K18" s="1206"/>
      <c r="L18" s="1206"/>
      <c r="M18" s="1206"/>
      <c r="N18" s="1206"/>
      <c r="O18" s="1206"/>
      <c r="P18" s="1206"/>
      <c r="Q18" s="1206"/>
      <c r="R18" s="1206"/>
      <c r="S18" s="1206"/>
      <c r="T18" s="1206"/>
      <c r="U18" s="1206"/>
      <c r="V18" s="1206"/>
      <c r="W18" s="1206"/>
      <c r="X18" s="1206"/>
      <c r="Y18" s="56"/>
    </row>
    <row r="19" spans="1:25" ht="59.25" customHeight="1">
      <c r="A19" s="40"/>
      <c r="B19" s="75"/>
      <c r="C19" s="74"/>
      <c r="D19" s="63"/>
      <c r="E19" s="1206"/>
      <c r="F19" s="1206"/>
      <c r="G19" s="1206"/>
      <c r="H19" s="1206"/>
      <c r="I19" s="1206"/>
      <c r="J19" s="1206"/>
      <c r="K19" s="1206"/>
      <c r="L19" s="1206"/>
      <c r="M19" s="1206"/>
      <c r="N19" s="1206"/>
      <c r="O19" s="1206"/>
      <c r="P19" s="1206"/>
      <c r="Q19" s="1206"/>
      <c r="R19" s="1206"/>
      <c r="S19" s="1206"/>
      <c r="T19" s="1206"/>
      <c r="U19" s="1206"/>
      <c r="V19" s="1206"/>
      <c r="W19" s="1206"/>
      <c r="X19" s="1206"/>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235</v>
      </c>
      <c r="F21" s="1212" t="s">
        <v>252</v>
      </c>
      <c r="G21" s="1213"/>
      <c r="H21" s="1213"/>
      <c r="I21" s="1213"/>
      <c r="J21" s="1213"/>
      <c r="K21" s="1213"/>
      <c r="L21" s="1213"/>
      <c r="M21" s="1213"/>
      <c r="N21" s="57"/>
      <c r="O21" s="68" t="s">
        <v>235</v>
      </c>
      <c r="P21" s="1214" t="s">
        <v>236</v>
      </c>
      <c r="Q21" s="1215"/>
      <c r="R21" s="1215"/>
      <c r="S21" s="1215"/>
      <c r="T21" s="1215"/>
      <c r="U21" s="1215"/>
      <c r="V21" s="1215"/>
      <c r="W21" s="1215"/>
      <c r="X21" s="1215"/>
      <c r="Y21" s="56"/>
    </row>
    <row r="22" spans="1:25" ht="14.25" hidden="1" customHeight="1">
      <c r="A22" s="40"/>
      <c r="B22" s="75"/>
      <c r="C22" s="74"/>
      <c r="D22" s="58"/>
      <c r="E22" s="89" t="s">
        <v>235</v>
      </c>
      <c r="F22" s="1212" t="s">
        <v>238</v>
      </c>
      <c r="G22" s="1213"/>
      <c r="H22" s="1213"/>
      <c r="I22" s="1213"/>
      <c r="J22" s="1213"/>
      <c r="K22" s="1213"/>
      <c r="L22" s="1213"/>
      <c r="M22" s="1213"/>
      <c r="N22" s="57"/>
      <c r="O22" s="71" t="s">
        <v>235</v>
      </c>
      <c r="P22" s="1214" t="s">
        <v>564</v>
      </c>
      <c r="Q22" s="1215"/>
      <c r="R22" s="1215"/>
      <c r="S22" s="1215"/>
      <c r="T22" s="1215"/>
      <c r="U22" s="1215"/>
      <c r="V22" s="1215"/>
      <c r="W22" s="1215"/>
      <c r="X22" s="1215"/>
      <c r="Y22" s="56"/>
    </row>
    <row r="23" spans="1:25" ht="27" hidden="1" customHeight="1">
      <c r="A23" s="40"/>
      <c r="B23" s="75"/>
      <c r="C23" s="74"/>
      <c r="D23" s="58"/>
      <c r="E23" s="57"/>
      <c r="F23" s="57"/>
      <c r="G23" s="57"/>
      <c r="H23" s="57"/>
      <c r="I23" s="57"/>
      <c r="J23" s="57"/>
      <c r="K23" s="57"/>
      <c r="L23" s="57"/>
      <c r="M23" s="57"/>
      <c r="N23" s="57"/>
      <c r="O23" s="57"/>
      <c r="P23" s="1207"/>
      <c r="Q23" s="1207"/>
      <c r="R23" s="1207"/>
      <c r="S23" s="1207"/>
      <c r="T23" s="1207"/>
      <c r="U23" s="1207"/>
      <c r="V23" s="1207"/>
      <c r="W23" s="1207"/>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1" t="s">
        <v>391</v>
      </c>
      <c r="F35" s="1211"/>
      <c r="G35" s="1211"/>
      <c r="H35" s="1211"/>
      <c r="I35" s="1211"/>
      <c r="J35" s="1211"/>
      <c r="K35" s="1211"/>
      <c r="L35" s="1211"/>
      <c r="M35" s="1211"/>
      <c r="N35" s="1211"/>
      <c r="O35" s="1211"/>
      <c r="P35" s="1211"/>
      <c r="Q35" s="1211"/>
      <c r="R35" s="1211"/>
      <c r="S35" s="1211"/>
      <c r="T35" s="1211"/>
      <c r="U35" s="1211"/>
      <c r="V35" s="1211"/>
      <c r="W35" s="1211"/>
      <c r="X35" s="1211"/>
      <c r="Y35" s="56"/>
    </row>
    <row r="36" spans="1:25" ht="38.25" hidden="1" customHeight="1">
      <c r="A36" s="40"/>
      <c r="B36" s="75"/>
      <c r="C36" s="74"/>
      <c r="D36" s="58"/>
      <c r="E36" s="1211"/>
      <c r="F36" s="1211"/>
      <c r="G36" s="1211"/>
      <c r="H36" s="1211"/>
      <c r="I36" s="1211"/>
      <c r="J36" s="1211"/>
      <c r="K36" s="1211"/>
      <c r="L36" s="1211"/>
      <c r="M36" s="1211"/>
      <c r="N36" s="1211"/>
      <c r="O36" s="1211"/>
      <c r="P36" s="1211"/>
      <c r="Q36" s="1211"/>
      <c r="R36" s="1211"/>
      <c r="S36" s="1211"/>
      <c r="T36" s="1211"/>
      <c r="U36" s="1211"/>
      <c r="V36" s="1211"/>
      <c r="W36" s="1211"/>
      <c r="X36" s="1211"/>
      <c r="Y36" s="56"/>
    </row>
    <row r="37" spans="1:25" ht="9.75" hidden="1" customHeight="1">
      <c r="A37" s="40"/>
      <c r="B37" s="75"/>
      <c r="C37" s="74"/>
      <c r="D37" s="58"/>
      <c r="E37" s="1211"/>
      <c r="F37" s="1211"/>
      <c r="G37" s="1211"/>
      <c r="H37" s="1211"/>
      <c r="I37" s="1211"/>
      <c r="J37" s="1211"/>
      <c r="K37" s="1211"/>
      <c r="L37" s="1211"/>
      <c r="M37" s="1211"/>
      <c r="N37" s="1211"/>
      <c r="O37" s="1211"/>
      <c r="P37" s="1211"/>
      <c r="Q37" s="1211"/>
      <c r="R37" s="1211"/>
      <c r="S37" s="1211"/>
      <c r="T37" s="1211"/>
      <c r="U37" s="1211"/>
      <c r="V37" s="1211"/>
      <c r="W37" s="1211"/>
      <c r="X37" s="1211"/>
      <c r="Y37" s="56"/>
    </row>
    <row r="38" spans="1:25" ht="51" hidden="1" customHeight="1">
      <c r="A38" s="40"/>
      <c r="B38" s="75"/>
      <c r="C38" s="74"/>
      <c r="D38" s="58"/>
      <c r="E38" s="1211"/>
      <c r="F38" s="1211"/>
      <c r="G38" s="1211"/>
      <c r="H38" s="1211"/>
      <c r="I38" s="1211"/>
      <c r="J38" s="1211"/>
      <c r="K38" s="1211"/>
      <c r="L38" s="1211"/>
      <c r="M38" s="1211"/>
      <c r="N38" s="1211"/>
      <c r="O38" s="1211"/>
      <c r="P38" s="1211"/>
      <c r="Q38" s="1211"/>
      <c r="R38" s="1211"/>
      <c r="S38" s="1211"/>
      <c r="T38" s="1211"/>
      <c r="U38" s="1211"/>
      <c r="V38" s="1211"/>
      <c r="W38" s="1211"/>
      <c r="X38" s="1211"/>
      <c r="Y38" s="56"/>
    </row>
    <row r="39" spans="1:25" ht="15" hidden="1" customHeight="1">
      <c r="A39" s="40"/>
      <c r="B39" s="75"/>
      <c r="C39" s="74"/>
      <c r="D39" s="58"/>
      <c r="E39" s="1211"/>
      <c r="F39" s="1211"/>
      <c r="G39" s="1211"/>
      <c r="H39" s="1211"/>
      <c r="I39" s="1211"/>
      <c r="J39" s="1211"/>
      <c r="K39" s="1211"/>
      <c r="L39" s="1211"/>
      <c r="M39" s="1211"/>
      <c r="N39" s="1211"/>
      <c r="O39" s="1211"/>
      <c r="P39" s="1211"/>
      <c r="Q39" s="1211"/>
      <c r="R39" s="1211"/>
      <c r="S39" s="1211"/>
      <c r="T39" s="1211"/>
      <c r="U39" s="1211"/>
      <c r="V39" s="1211"/>
      <c r="W39" s="1211"/>
      <c r="X39" s="1211"/>
      <c r="Y39" s="56"/>
    </row>
    <row r="40" spans="1:25" ht="12" hidden="1" customHeight="1">
      <c r="A40" s="40"/>
      <c r="B40" s="75"/>
      <c r="C40" s="74"/>
      <c r="D40" s="58"/>
      <c r="E40" s="1216"/>
      <c r="F40" s="1217"/>
      <c r="G40" s="1217"/>
      <c r="H40" s="1217"/>
      <c r="I40" s="1217"/>
      <c r="J40" s="1217"/>
      <c r="K40" s="1217"/>
      <c r="L40" s="1217"/>
      <c r="M40" s="1217"/>
      <c r="N40" s="1217"/>
      <c r="O40" s="1217"/>
      <c r="P40" s="1217"/>
      <c r="Q40" s="1217"/>
      <c r="R40" s="1217"/>
      <c r="S40" s="1217"/>
      <c r="T40" s="1217"/>
      <c r="U40" s="1217"/>
      <c r="V40" s="1217"/>
      <c r="W40" s="1217"/>
      <c r="X40" s="1217"/>
      <c r="Y40" s="56"/>
    </row>
    <row r="41" spans="1:25" ht="38.25" hidden="1" customHeight="1">
      <c r="A41" s="40"/>
      <c r="B41" s="75"/>
      <c r="C41" s="74"/>
      <c r="D41" s="58"/>
      <c r="E41" s="1211"/>
      <c r="F41" s="1211"/>
      <c r="G41" s="1211"/>
      <c r="H41" s="1211"/>
      <c r="I41" s="1211"/>
      <c r="J41" s="1211"/>
      <c r="K41" s="1211"/>
      <c r="L41" s="1211"/>
      <c r="M41" s="1211"/>
      <c r="N41" s="1211"/>
      <c r="O41" s="1211"/>
      <c r="P41" s="1211"/>
      <c r="Q41" s="1211"/>
      <c r="R41" s="1211"/>
      <c r="S41" s="1211"/>
      <c r="T41" s="1211"/>
      <c r="U41" s="1211"/>
      <c r="V41" s="1211"/>
      <c r="W41" s="1211"/>
      <c r="X41" s="1211"/>
      <c r="Y41" s="56"/>
    </row>
    <row r="42" spans="1:25" ht="15" hidden="1">
      <c r="A42" s="40"/>
      <c r="B42" s="75"/>
      <c r="C42" s="74"/>
      <c r="D42" s="58"/>
      <c r="E42" s="1211"/>
      <c r="F42" s="1211"/>
      <c r="G42" s="1211"/>
      <c r="H42" s="1211"/>
      <c r="I42" s="1211"/>
      <c r="J42" s="1211"/>
      <c r="K42" s="1211"/>
      <c r="L42" s="1211"/>
      <c r="M42" s="1211"/>
      <c r="N42" s="1211"/>
      <c r="O42" s="1211"/>
      <c r="P42" s="1211"/>
      <c r="Q42" s="1211"/>
      <c r="R42" s="1211"/>
      <c r="S42" s="1211"/>
      <c r="T42" s="1211"/>
      <c r="U42" s="1211"/>
      <c r="V42" s="1211"/>
      <c r="W42" s="1211"/>
      <c r="X42" s="1211"/>
      <c r="Y42" s="56"/>
    </row>
    <row r="43" spans="1:25" ht="15" hidden="1">
      <c r="A43" s="40"/>
      <c r="B43" s="75"/>
      <c r="C43" s="74"/>
      <c r="D43" s="58"/>
      <c r="E43" s="1211"/>
      <c r="F43" s="1211"/>
      <c r="G43" s="1211"/>
      <c r="H43" s="1211"/>
      <c r="I43" s="1211"/>
      <c r="J43" s="1211"/>
      <c r="K43" s="1211"/>
      <c r="L43" s="1211"/>
      <c r="M43" s="1211"/>
      <c r="N43" s="1211"/>
      <c r="O43" s="1211"/>
      <c r="P43" s="1211"/>
      <c r="Q43" s="1211"/>
      <c r="R43" s="1211"/>
      <c r="S43" s="1211"/>
      <c r="T43" s="1211"/>
      <c r="U43" s="1211"/>
      <c r="V43" s="1211"/>
      <c r="W43" s="1211"/>
      <c r="X43" s="1211"/>
      <c r="Y43" s="56"/>
    </row>
    <row r="44" spans="1:25" ht="33.75" hidden="1" customHeight="1">
      <c r="A44" s="40"/>
      <c r="B44" s="75"/>
      <c r="C44" s="74"/>
      <c r="D44" s="63"/>
      <c r="E44" s="1211"/>
      <c r="F44" s="1211"/>
      <c r="G44" s="1211"/>
      <c r="H44" s="1211"/>
      <c r="I44" s="1211"/>
      <c r="J44" s="1211"/>
      <c r="K44" s="1211"/>
      <c r="L44" s="1211"/>
      <c r="M44" s="1211"/>
      <c r="N44" s="1211"/>
      <c r="O44" s="1211"/>
      <c r="P44" s="1211"/>
      <c r="Q44" s="1211"/>
      <c r="R44" s="1211"/>
      <c r="S44" s="1211"/>
      <c r="T44" s="1211"/>
      <c r="U44" s="1211"/>
      <c r="V44" s="1211"/>
      <c r="W44" s="1211"/>
      <c r="X44" s="1211"/>
      <c r="Y44" s="56"/>
    </row>
    <row r="45" spans="1:25" ht="15" hidden="1">
      <c r="A45" s="40"/>
      <c r="B45" s="75"/>
      <c r="C45" s="74"/>
      <c r="D45" s="63"/>
      <c r="E45" s="1211"/>
      <c r="F45" s="1211"/>
      <c r="G45" s="1211"/>
      <c r="H45" s="1211"/>
      <c r="I45" s="1211"/>
      <c r="J45" s="1211"/>
      <c r="K45" s="1211"/>
      <c r="L45" s="1211"/>
      <c r="M45" s="1211"/>
      <c r="N45" s="1211"/>
      <c r="O45" s="1211"/>
      <c r="P45" s="1211"/>
      <c r="Q45" s="1211"/>
      <c r="R45" s="1211"/>
      <c r="S45" s="1211"/>
      <c r="T45" s="1211"/>
      <c r="U45" s="1211"/>
      <c r="V45" s="1211"/>
      <c r="W45" s="1211"/>
      <c r="X45" s="1211"/>
      <c r="Y45" s="56"/>
    </row>
    <row r="46" spans="1:25" ht="24" hidden="1" customHeight="1">
      <c r="A46" s="40"/>
      <c r="B46" s="75"/>
      <c r="C46" s="74"/>
      <c r="D46" s="58"/>
      <c r="E46" s="1222" t="s">
        <v>234</v>
      </c>
      <c r="F46" s="1222"/>
      <c r="G46" s="1222"/>
      <c r="H46" s="1222"/>
      <c r="I46" s="1222"/>
      <c r="J46" s="1222"/>
      <c r="K46" s="1222"/>
      <c r="L46" s="1222"/>
      <c r="M46" s="1222"/>
      <c r="N46" s="1222"/>
      <c r="O46" s="1222"/>
      <c r="P46" s="1222"/>
      <c r="Q46" s="1222"/>
      <c r="R46" s="1222"/>
      <c r="S46" s="1222"/>
      <c r="T46" s="1222"/>
      <c r="U46" s="1222"/>
      <c r="V46" s="1222"/>
      <c r="W46" s="1222"/>
      <c r="X46" s="1222"/>
      <c r="Y46" s="56"/>
    </row>
    <row r="47" spans="1:25" ht="37.5" hidden="1" customHeight="1">
      <c r="A47" s="40"/>
      <c r="B47" s="75"/>
      <c r="C47" s="74"/>
      <c r="D47" s="58"/>
      <c r="E47" s="1222"/>
      <c r="F47" s="1222"/>
      <c r="G47" s="1222"/>
      <c r="H47" s="1222"/>
      <c r="I47" s="1222"/>
      <c r="J47" s="1222"/>
      <c r="K47" s="1222"/>
      <c r="L47" s="1222"/>
      <c r="M47" s="1222"/>
      <c r="N47" s="1222"/>
      <c r="O47" s="1222"/>
      <c r="P47" s="1222"/>
      <c r="Q47" s="1222"/>
      <c r="R47" s="1222"/>
      <c r="S47" s="1222"/>
      <c r="T47" s="1222"/>
      <c r="U47" s="1222"/>
      <c r="V47" s="1222"/>
      <c r="W47" s="1222"/>
      <c r="X47" s="1222"/>
      <c r="Y47" s="56"/>
    </row>
    <row r="48" spans="1:25" ht="24" hidden="1" customHeight="1">
      <c r="A48" s="40"/>
      <c r="B48" s="75"/>
      <c r="C48" s="74"/>
      <c r="D48" s="58"/>
      <c r="E48" s="1222"/>
      <c r="F48" s="1222"/>
      <c r="G48" s="1222"/>
      <c r="H48" s="1222"/>
      <c r="I48" s="1222"/>
      <c r="J48" s="1222"/>
      <c r="K48" s="1222"/>
      <c r="L48" s="1222"/>
      <c r="M48" s="1222"/>
      <c r="N48" s="1222"/>
      <c r="O48" s="1222"/>
      <c r="P48" s="1222"/>
      <c r="Q48" s="1222"/>
      <c r="R48" s="1222"/>
      <c r="S48" s="1222"/>
      <c r="T48" s="1222"/>
      <c r="U48" s="1222"/>
      <c r="V48" s="1222"/>
      <c r="W48" s="1222"/>
      <c r="X48" s="1222"/>
      <c r="Y48" s="56"/>
    </row>
    <row r="49" spans="1:25" ht="51" hidden="1" customHeight="1">
      <c r="A49" s="40"/>
      <c r="B49" s="75"/>
      <c r="C49" s="74"/>
      <c r="D49" s="58"/>
      <c r="E49" s="1222"/>
      <c r="F49" s="1222"/>
      <c r="G49" s="1222"/>
      <c r="H49" s="1222"/>
      <c r="I49" s="1222"/>
      <c r="J49" s="1222"/>
      <c r="K49" s="1222"/>
      <c r="L49" s="1222"/>
      <c r="M49" s="1222"/>
      <c r="N49" s="1222"/>
      <c r="O49" s="1222"/>
      <c r="P49" s="1222"/>
      <c r="Q49" s="1222"/>
      <c r="R49" s="1222"/>
      <c r="S49" s="1222"/>
      <c r="T49" s="1222"/>
      <c r="U49" s="1222"/>
      <c r="V49" s="1222"/>
      <c r="W49" s="1222"/>
      <c r="X49" s="1222"/>
      <c r="Y49" s="56"/>
    </row>
    <row r="50" spans="1:25" ht="15" hidden="1">
      <c r="A50" s="40"/>
      <c r="B50" s="75"/>
      <c r="C50" s="74"/>
      <c r="D50" s="58"/>
      <c r="E50" s="1222"/>
      <c r="F50" s="1222"/>
      <c r="G50" s="1222"/>
      <c r="H50" s="1222"/>
      <c r="I50" s="1222"/>
      <c r="J50" s="1222"/>
      <c r="K50" s="1222"/>
      <c r="L50" s="1222"/>
      <c r="M50" s="1222"/>
      <c r="N50" s="1222"/>
      <c r="O50" s="1222"/>
      <c r="P50" s="1222"/>
      <c r="Q50" s="1222"/>
      <c r="R50" s="1222"/>
      <c r="S50" s="1222"/>
      <c r="T50" s="1222"/>
      <c r="U50" s="1222"/>
      <c r="V50" s="1222"/>
      <c r="W50" s="1222"/>
      <c r="X50" s="1222"/>
      <c r="Y50" s="56"/>
    </row>
    <row r="51" spans="1:25" ht="15" hidden="1">
      <c r="A51" s="40"/>
      <c r="B51" s="75"/>
      <c r="C51" s="74"/>
      <c r="D51" s="58"/>
      <c r="E51" s="1222"/>
      <c r="F51" s="1222"/>
      <c r="G51" s="1222"/>
      <c r="H51" s="1222"/>
      <c r="I51" s="1222"/>
      <c r="J51" s="1222"/>
      <c r="K51" s="1222"/>
      <c r="L51" s="1222"/>
      <c r="M51" s="1222"/>
      <c r="N51" s="1222"/>
      <c r="O51" s="1222"/>
      <c r="P51" s="1222"/>
      <c r="Q51" s="1222"/>
      <c r="R51" s="1222"/>
      <c r="S51" s="1222"/>
      <c r="T51" s="1222"/>
      <c r="U51" s="1222"/>
      <c r="V51" s="1222"/>
      <c r="W51" s="1222"/>
      <c r="X51" s="1222"/>
      <c r="Y51" s="56"/>
    </row>
    <row r="52" spans="1:25" ht="15" hidden="1">
      <c r="A52" s="40"/>
      <c r="B52" s="75"/>
      <c r="C52" s="74"/>
      <c r="D52" s="58"/>
      <c r="E52" s="1222"/>
      <c r="F52" s="1222"/>
      <c r="G52" s="1222"/>
      <c r="H52" s="1222"/>
      <c r="I52" s="1222"/>
      <c r="J52" s="1222"/>
      <c r="K52" s="1222"/>
      <c r="L52" s="1222"/>
      <c r="M52" s="1222"/>
      <c r="N52" s="1222"/>
      <c r="O52" s="1222"/>
      <c r="P52" s="1222"/>
      <c r="Q52" s="1222"/>
      <c r="R52" s="1222"/>
      <c r="S52" s="1222"/>
      <c r="T52" s="1222"/>
      <c r="U52" s="1222"/>
      <c r="V52" s="1222"/>
      <c r="W52" s="1222"/>
      <c r="X52" s="1222"/>
      <c r="Y52" s="56"/>
    </row>
    <row r="53" spans="1:25" ht="15" hidden="1">
      <c r="A53" s="40"/>
      <c r="B53" s="75"/>
      <c r="C53" s="74"/>
      <c r="D53" s="58"/>
      <c r="E53" s="1222"/>
      <c r="F53" s="1222"/>
      <c r="G53" s="1222"/>
      <c r="H53" s="1222"/>
      <c r="I53" s="1222"/>
      <c r="J53" s="1222"/>
      <c r="K53" s="1222"/>
      <c r="L53" s="1222"/>
      <c r="M53" s="1222"/>
      <c r="N53" s="1222"/>
      <c r="O53" s="1222"/>
      <c r="P53" s="1222"/>
      <c r="Q53" s="1222"/>
      <c r="R53" s="1222"/>
      <c r="S53" s="1222"/>
      <c r="T53" s="1222"/>
      <c r="U53" s="1222"/>
      <c r="V53" s="1222"/>
      <c r="W53" s="1222"/>
      <c r="X53" s="1222"/>
      <c r="Y53" s="56"/>
    </row>
    <row r="54" spans="1:25" ht="15" hidden="1">
      <c r="A54" s="40"/>
      <c r="B54" s="75"/>
      <c r="C54" s="74"/>
      <c r="D54" s="58"/>
      <c r="E54" s="1222"/>
      <c r="F54" s="1222"/>
      <c r="G54" s="1222"/>
      <c r="H54" s="1222"/>
      <c r="I54" s="1222"/>
      <c r="J54" s="1222"/>
      <c r="K54" s="1222"/>
      <c r="L54" s="1222"/>
      <c r="M54" s="1222"/>
      <c r="N54" s="1222"/>
      <c r="O54" s="1222"/>
      <c r="P54" s="1222"/>
      <c r="Q54" s="1222"/>
      <c r="R54" s="1222"/>
      <c r="S54" s="1222"/>
      <c r="T54" s="1222"/>
      <c r="U54" s="1222"/>
      <c r="V54" s="1222"/>
      <c r="W54" s="1222"/>
      <c r="X54" s="1222"/>
      <c r="Y54" s="56"/>
    </row>
    <row r="55" spans="1:25" ht="15" hidden="1">
      <c r="A55" s="40"/>
      <c r="B55" s="75"/>
      <c r="C55" s="74"/>
      <c r="D55" s="58"/>
      <c r="E55" s="1222"/>
      <c r="F55" s="1222"/>
      <c r="G55" s="1222"/>
      <c r="H55" s="1222"/>
      <c r="I55" s="1222"/>
      <c r="J55" s="1222"/>
      <c r="K55" s="1222"/>
      <c r="L55" s="1222"/>
      <c r="M55" s="1222"/>
      <c r="N55" s="1222"/>
      <c r="O55" s="1222"/>
      <c r="P55" s="1222"/>
      <c r="Q55" s="1222"/>
      <c r="R55" s="1222"/>
      <c r="S55" s="1222"/>
      <c r="T55" s="1222"/>
      <c r="U55" s="1222"/>
      <c r="V55" s="1222"/>
      <c r="W55" s="1222"/>
      <c r="X55" s="1222"/>
      <c r="Y55" s="56"/>
    </row>
    <row r="56" spans="1:25" ht="25.5" hidden="1" customHeight="1">
      <c r="A56" s="40"/>
      <c r="B56" s="75"/>
      <c r="C56" s="74"/>
      <c r="D56" s="63"/>
      <c r="E56" s="1222"/>
      <c r="F56" s="1222"/>
      <c r="G56" s="1222"/>
      <c r="H56" s="1222"/>
      <c r="I56" s="1222"/>
      <c r="J56" s="1222"/>
      <c r="K56" s="1222"/>
      <c r="L56" s="1222"/>
      <c r="M56" s="1222"/>
      <c r="N56" s="1222"/>
      <c r="O56" s="1222"/>
      <c r="P56" s="1222"/>
      <c r="Q56" s="1222"/>
      <c r="R56" s="1222"/>
      <c r="S56" s="1222"/>
      <c r="T56" s="1222"/>
      <c r="U56" s="1222"/>
      <c r="V56" s="1222"/>
      <c r="W56" s="1222"/>
      <c r="X56" s="1222"/>
      <c r="Y56" s="56"/>
    </row>
    <row r="57" spans="1:25" ht="15" hidden="1">
      <c r="A57" s="40"/>
      <c r="B57" s="75"/>
      <c r="C57" s="74"/>
      <c r="D57" s="63"/>
      <c r="E57" s="1222"/>
      <c r="F57" s="1222"/>
      <c r="G57" s="1222"/>
      <c r="H57" s="1222"/>
      <c r="I57" s="1222"/>
      <c r="J57" s="1222"/>
      <c r="K57" s="1222"/>
      <c r="L57" s="1222"/>
      <c r="M57" s="1222"/>
      <c r="N57" s="1222"/>
      <c r="O57" s="1222"/>
      <c r="P57" s="1222"/>
      <c r="Q57" s="1222"/>
      <c r="R57" s="1222"/>
      <c r="S57" s="1222"/>
      <c r="T57" s="1222"/>
      <c r="U57" s="1222"/>
      <c r="V57" s="1222"/>
      <c r="W57" s="1222"/>
      <c r="X57" s="1222"/>
      <c r="Y57" s="56"/>
    </row>
    <row r="58" spans="1:25" ht="15" hidden="1" customHeight="1">
      <c r="A58" s="40"/>
      <c r="B58" s="75"/>
      <c r="C58" s="74"/>
      <c r="D58" s="58"/>
      <c r="E58" s="1208" t="s">
        <v>392</v>
      </c>
      <c r="F58" s="1208"/>
      <c r="G58" s="1208"/>
      <c r="H58" s="1208"/>
      <c r="I58" s="1208"/>
      <c r="J58" s="1208"/>
      <c r="K58" s="1208"/>
      <c r="L58" s="1208"/>
      <c r="M58" s="1208"/>
      <c r="N58" s="1208"/>
      <c r="O58" s="1208"/>
      <c r="P58" s="1208"/>
      <c r="Q58" s="1208"/>
      <c r="R58" s="1208"/>
      <c r="S58" s="1208"/>
      <c r="T58" s="1208"/>
      <c r="U58" s="1208"/>
      <c r="V58" s="223"/>
      <c r="W58" s="223"/>
      <c r="X58" s="223"/>
      <c r="Y58" s="56"/>
    </row>
    <row r="59" spans="1:25" ht="15" hidden="1" customHeight="1">
      <c r="A59" s="40"/>
      <c r="B59" s="75"/>
      <c r="C59" s="74"/>
      <c r="D59" s="58"/>
      <c r="E59" s="1223"/>
      <c r="F59" s="1223"/>
      <c r="G59" s="1223"/>
      <c r="H59" s="1216"/>
      <c r="I59" s="1217"/>
      <c r="J59" s="1217"/>
      <c r="K59" s="1217"/>
      <c r="L59" s="1217"/>
      <c r="M59" s="1217"/>
      <c r="N59" s="1217"/>
      <c r="O59" s="1217"/>
      <c r="P59" s="1217"/>
      <c r="Q59" s="1217"/>
      <c r="R59" s="1217"/>
      <c r="S59" s="1217"/>
      <c r="T59" s="1217"/>
      <c r="U59" s="1217"/>
      <c r="V59" s="1217"/>
      <c r="W59" s="1217"/>
      <c r="X59" s="1217"/>
      <c r="Y59" s="56"/>
    </row>
    <row r="60" spans="1:25" ht="15" hidden="1" customHeight="1">
      <c r="A60" s="40"/>
      <c r="B60" s="75"/>
      <c r="C60" s="74"/>
      <c r="D60" s="58"/>
      <c r="E60" s="1219"/>
      <c r="F60" s="1219"/>
      <c r="G60" s="1219"/>
      <c r="H60" s="1221"/>
      <c r="I60" s="1221"/>
      <c r="J60" s="1221"/>
      <c r="K60" s="1221"/>
      <c r="L60" s="1221"/>
      <c r="M60" s="1221"/>
      <c r="N60" s="1221"/>
      <c r="O60" s="1221"/>
      <c r="P60" s="1221"/>
      <c r="Q60" s="1221"/>
      <c r="R60" s="1221"/>
      <c r="S60" s="1221"/>
      <c r="T60" s="1221"/>
      <c r="U60" s="1221"/>
      <c r="V60" s="1221"/>
      <c r="W60" s="1221"/>
      <c r="X60" s="1221"/>
      <c r="Y60" s="56"/>
    </row>
    <row r="61" spans="1:25" ht="15" hidden="1">
      <c r="A61" s="40"/>
      <c r="B61" s="75"/>
      <c r="C61" s="74"/>
      <c r="D61" s="58"/>
      <c r="E61" s="67"/>
      <c r="F61" s="65"/>
      <c r="G61" s="66"/>
      <c r="H61" s="1221"/>
      <c r="I61" s="1221"/>
      <c r="J61" s="1221"/>
      <c r="K61" s="1221"/>
      <c r="L61" s="1221"/>
      <c r="M61" s="1221"/>
      <c r="N61" s="1221"/>
      <c r="O61" s="1221"/>
      <c r="P61" s="1221"/>
      <c r="Q61" s="1221"/>
      <c r="R61" s="1221"/>
      <c r="S61" s="1221"/>
      <c r="T61" s="1221"/>
      <c r="U61" s="1221"/>
      <c r="V61" s="1221"/>
      <c r="W61" s="1221"/>
      <c r="X61" s="1221"/>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8" t="s">
        <v>393</v>
      </c>
      <c r="F70" s="1208"/>
      <c r="G70" s="1208"/>
      <c r="H70" s="1208"/>
      <c r="I70" s="1208"/>
      <c r="J70" s="1208"/>
      <c r="K70" s="1208"/>
      <c r="L70" s="1208"/>
      <c r="M70" s="1208"/>
      <c r="N70" s="1208"/>
      <c r="O70" s="1208"/>
      <c r="P70" s="1208"/>
      <c r="Q70" s="1208"/>
      <c r="R70" s="1208"/>
      <c r="S70" s="1208"/>
      <c r="T70" s="1208"/>
      <c r="U70" s="417"/>
      <c r="V70" s="417"/>
      <c r="W70" s="417"/>
      <c r="X70" s="417"/>
      <c r="Y70" s="56"/>
    </row>
    <row r="71" spans="1:25" ht="15" hidden="1">
      <c r="A71" s="40"/>
      <c r="B71" s="75"/>
      <c r="C71" s="74"/>
      <c r="D71" s="58"/>
      <c r="E71" s="1208" t="s">
        <v>563</v>
      </c>
      <c r="F71" s="1208"/>
      <c r="G71" s="1208"/>
      <c r="H71" s="1208"/>
      <c r="I71" s="1208"/>
      <c r="J71" s="1208"/>
      <c r="K71" s="1208"/>
      <c r="L71" s="1208"/>
      <c r="M71" s="1208"/>
      <c r="N71" s="1208"/>
      <c r="O71" s="1208"/>
      <c r="P71" s="1208"/>
      <c r="Q71" s="1208"/>
      <c r="R71" s="1208"/>
      <c r="S71" s="1208"/>
      <c r="T71" s="1208"/>
      <c r="U71" s="418"/>
      <c r="V71" s="418"/>
      <c r="W71" s="418"/>
      <c r="X71" s="418"/>
      <c r="Y71" s="56"/>
    </row>
    <row r="72" spans="1:25" ht="40.5" hidden="1" customHeight="1">
      <c r="A72" s="40"/>
      <c r="B72" s="75"/>
      <c r="C72" s="74"/>
      <c r="D72" s="58"/>
      <c r="E72" s="418"/>
      <c r="F72" s="418"/>
      <c r="G72" s="418"/>
      <c r="H72" s="418"/>
      <c r="I72" s="418"/>
      <c r="J72" s="418"/>
      <c r="K72" s="418"/>
      <c r="L72" s="418"/>
      <c r="M72" s="418"/>
      <c r="N72" s="418"/>
      <c r="O72" s="418"/>
      <c r="P72" s="418"/>
      <c r="Q72" s="418"/>
      <c r="R72" s="418"/>
      <c r="S72" s="418"/>
      <c r="T72" s="418"/>
      <c r="U72" s="418"/>
      <c r="V72" s="418"/>
      <c r="W72" s="418"/>
      <c r="X72" s="418"/>
      <c r="Y72" s="56"/>
    </row>
    <row r="73" spans="1:25" ht="63" hidden="1" customHeight="1">
      <c r="A73" s="40"/>
      <c r="B73" s="75"/>
      <c r="C73" s="74"/>
      <c r="D73" s="58"/>
      <c r="E73" s="418"/>
      <c r="F73" s="418"/>
      <c r="G73" s="418"/>
      <c r="H73" s="418"/>
      <c r="I73" s="418"/>
      <c r="J73" s="418"/>
      <c r="K73" s="418"/>
      <c r="L73" s="418"/>
      <c r="M73" s="418"/>
      <c r="N73" s="418"/>
      <c r="O73" s="418"/>
      <c r="P73" s="418"/>
      <c r="Q73" s="418"/>
      <c r="R73" s="418"/>
      <c r="S73" s="418"/>
      <c r="T73" s="418"/>
      <c r="U73" s="418"/>
      <c r="V73" s="418"/>
      <c r="W73" s="418"/>
      <c r="X73" s="418"/>
      <c r="Y73" s="56"/>
    </row>
    <row r="74" spans="1:25" ht="30" hidden="1" customHeight="1">
      <c r="A74" s="40"/>
      <c r="B74" s="75"/>
      <c r="C74" s="74"/>
      <c r="D74" s="58"/>
      <c r="E74" s="418"/>
      <c r="F74" s="418"/>
      <c r="G74" s="418"/>
      <c r="H74" s="418"/>
      <c r="I74" s="418"/>
      <c r="J74" s="418"/>
      <c r="K74" s="418"/>
      <c r="L74" s="418"/>
      <c r="M74" s="418"/>
      <c r="N74" s="418"/>
      <c r="O74" s="418"/>
      <c r="P74" s="418"/>
      <c r="Q74" s="418"/>
      <c r="R74" s="418"/>
      <c r="S74" s="418"/>
      <c r="T74" s="418"/>
      <c r="U74" s="418"/>
      <c r="V74" s="418"/>
      <c r="W74" s="418"/>
      <c r="X74" s="418"/>
      <c r="Y74" s="56"/>
    </row>
    <row r="75" spans="1:25" ht="30" hidden="1" customHeight="1">
      <c r="A75" s="40"/>
      <c r="B75" s="75"/>
      <c r="C75" s="74"/>
      <c r="D75" s="58"/>
      <c r="E75" s="418"/>
      <c r="F75" s="418"/>
      <c r="G75" s="418"/>
      <c r="H75" s="418"/>
      <c r="I75" s="418"/>
      <c r="J75" s="418"/>
      <c r="K75" s="418"/>
      <c r="L75" s="418"/>
      <c r="M75" s="418"/>
      <c r="N75" s="418"/>
      <c r="O75" s="418"/>
      <c r="P75" s="418"/>
      <c r="Q75" s="418"/>
      <c r="R75" s="418"/>
      <c r="S75" s="418"/>
      <c r="T75" s="418"/>
      <c r="U75" s="418"/>
      <c r="V75" s="418"/>
      <c r="W75" s="418"/>
      <c r="X75" s="418"/>
      <c r="Y75" s="56"/>
    </row>
    <row r="76" spans="1:25" ht="15" hidden="1">
      <c r="A76" s="40"/>
      <c r="B76" s="75"/>
      <c r="C76" s="74"/>
      <c r="D76" s="58"/>
      <c r="E76" s="418"/>
      <c r="F76" s="418"/>
      <c r="G76" s="418"/>
      <c r="H76" s="418"/>
      <c r="I76" s="418"/>
      <c r="J76" s="418"/>
      <c r="K76" s="418"/>
      <c r="L76" s="418"/>
      <c r="M76" s="418"/>
      <c r="N76" s="418"/>
      <c r="O76" s="418"/>
      <c r="P76" s="418"/>
      <c r="Q76" s="418"/>
      <c r="R76" s="418"/>
      <c r="S76" s="418"/>
      <c r="T76" s="418"/>
      <c r="U76" s="418"/>
      <c r="V76" s="418"/>
      <c r="W76" s="418"/>
      <c r="X76" s="418"/>
      <c r="Y76" s="56"/>
    </row>
    <row r="77" spans="1:25" ht="15" hidden="1">
      <c r="A77" s="40"/>
      <c r="B77" s="75"/>
      <c r="C77" s="74"/>
      <c r="D77" s="58"/>
      <c r="E77" s="418"/>
      <c r="F77" s="418"/>
      <c r="G77" s="418"/>
      <c r="H77" s="418"/>
      <c r="I77" s="418"/>
      <c r="J77" s="418"/>
      <c r="K77" s="418"/>
      <c r="L77" s="418"/>
      <c r="M77" s="418"/>
      <c r="N77" s="418"/>
      <c r="O77" s="418"/>
      <c r="P77" s="418"/>
      <c r="Q77" s="418"/>
      <c r="R77" s="418"/>
      <c r="S77" s="418"/>
      <c r="T77" s="418"/>
      <c r="U77" s="418"/>
      <c r="V77" s="418"/>
      <c r="W77" s="418"/>
      <c r="X77" s="418"/>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19"/>
      <c r="F79" s="419"/>
      <c r="G79" s="419"/>
      <c r="H79" s="419"/>
      <c r="I79" s="419"/>
      <c r="J79" s="419"/>
      <c r="K79" s="419"/>
      <c r="L79" s="419"/>
      <c r="M79" s="419"/>
      <c r="N79" s="419"/>
      <c r="O79" s="419"/>
      <c r="P79" s="419"/>
      <c r="Q79" s="419"/>
      <c r="R79" s="419"/>
      <c r="S79" s="419"/>
      <c r="T79" s="419"/>
      <c r="U79" s="419"/>
      <c r="V79" s="419"/>
      <c r="W79" s="419"/>
      <c r="X79" s="419"/>
      <c r="Y79" s="56"/>
    </row>
    <row r="80" spans="1:25" ht="14.25" hidden="1" customHeight="1">
      <c r="A80" s="40"/>
      <c r="B80" s="75"/>
      <c r="C80" s="74"/>
      <c r="D80" s="58"/>
      <c r="E80" s="420"/>
      <c r="F80" s="420"/>
      <c r="G80" s="420"/>
      <c r="H80" s="420"/>
      <c r="Y80" s="56"/>
    </row>
    <row r="81" spans="1:25" ht="15" hidden="1">
      <c r="A81" s="40"/>
      <c r="B81" s="75"/>
      <c r="C81" s="74"/>
      <c r="D81" s="58"/>
      <c r="E81" s="1208" t="s">
        <v>392</v>
      </c>
      <c r="F81" s="1208"/>
      <c r="G81" s="1208"/>
      <c r="H81" s="1208"/>
      <c r="I81" s="1208"/>
      <c r="J81" s="1208"/>
      <c r="K81" s="1208"/>
      <c r="L81" s="1208"/>
      <c r="M81" s="1208"/>
      <c r="N81" s="1208"/>
      <c r="O81" s="1208"/>
      <c r="P81" s="1208"/>
      <c r="Q81" s="1208"/>
      <c r="R81" s="1208"/>
      <c r="S81" s="1208"/>
      <c r="T81" s="1208"/>
      <c r="U81" s="1208"/>
      <c r="V81" s="223"/>
      <c r="W81" s="223"/>
      <c r="X81" s="223"/>
      <c r="Y81" s="56"/>
    </row>
    <row r="82" spans="1:25" ht="15" hidden="1" customHeight="1">
      <c r="A82" s="40"/>
      <c r="B82" s="75"/>
      <c r="C82" s="74"/>
      <c r="D82" s="58"/>
      <c r="E82" s="1219"/>
      <c r="F82" s="1219"/>
      <c r="G82" s="1219"/>
      <c r="H82" s="1216"/>
      <c r="I82" s="1217"/>
      <c r="J82" s="1217"/>
      <c r="K82" s="1217"/>
      <c r="L82" s="1217"/>
      <c r="M82" s="1217"/>
      <c r="N82" s="1217"/>
      <c r="O82" s="1217"/>
      <c r="P82" s="1217"/>
      <c r="Q82" s="1217"/>
      <c r="R82" s="1217"/>
      <c r="S82" s="1217"/>
      <c r="T82" s="1217"/>
      <c r="U82" s="1217"/>
      <c r="V82" s="1217"/>
      <c r="W82" s="1217"/>
      <c r="X82" s="1217"/>
      <c r="Y82" s="56"/>
    </row>
    <row r="83" spans="1:25" ht="15" hidden="1" customHeight="1">
      <c r="A83" s="40"/>
      <c r="B83" s="75"/>
      <c r="C83" s="74"/>
      <c r="D83" s="58"/>
      <c r="Y83" s="56"/>
    </row>
    <row r="84" spans="1:25" ht="15" hidden="1" customHeight="1">
      <c r="A84" s="40"/>
      <c r="B84" s="75"/>
      <c r="C84" s="74"/>
      <c r="D84" s="58"/>
      <c r="E84" s="67"/>
      <c r="F84" s="65"/>
      <c r="G84" s="66"/>
      <c r="H84" s="1221"/>
      <c r="I84" s="1221"/>
      <c r="J84" s="1221"/>
      <c r="K84" s="1221"/>
      <c r="L84" s="1221"/>
      <c r="M84" s="1221"/>
      <c r="N84" s="1221"/>
      <c r="O84" s="1221"/>
      <c r="P84" s="1221"/>
      <c r="Q84" s="1221"/>
      <c r="R84" s="1221"/>
      <c r="S84" s="1221"/>
      <c r="T84" s="1221"/>
      <c r="U84" s="1221"/>
      <c r="V84" s="1221"/>
      <c r="W84" s="1221"/>
      <c r="X84" s="1221"/>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20" t="s">
        <v>233</v>
      </c>
      <c r="F98" s="1220"/>
      <c r="G98" s="1220"/>
      <c r="H98" s="1220"/>
      <c r="I98" s="1220"/>
      <c r="J98" s="1220"/>
      <c r="K98" s="1220"/>
      <c r="L98" s="1220"/>
      <c r="M98" s="1220"/>
      <c r="N98" s="1220"/>
      <c r="O98" s="1220"/>
      <c r="P98" s="1220"/>
      <c r="Q98" s="1220"/>
      <c r="R98" s="1220"/>
      <c r="S98" s="1220"/>
      <c r="T98" s="1220"/>
      <c r="U98" s="1220"/>
      <c r="V98" s="1220"/>
      <c r="W98" s="1220"/>
      <c r="X98" s="1220"/>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8" t="s">
        <v>232</v>
      </c>
      <c r="G100" s="1218"/>
      <c r="H100" s="1218"/>
      <c r="I100" s="1218"/>
      <c r="J100" s="1218"/>
      <c r="K100" s="1218"/>
      <c r="L100" s="1218"/>
      <c r="M100" s="1218"/>
      <c r="N100" s="1218"/>
      <c r="O100" s="1218"/>
      <c r="P100" s="1218"/>
      <c r="Q100" s="1218"/>
      <c r="R100" s="1218"/>
      <c r="S100" s="1218"/>
      <c r="T100" s="59"/>
      <c r="U100" s="57"/>
      <c r="V100" s="57"/>
      <c r="W100" s="57"/>
      <c r="X100" s="57"/>
      <c r="Y100" s="56"/>
      <c r="AA100" s="76" t="s">
        <v>230</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8" t="s">
        <v>231</v>
      </c>
      <c r="G102" s="1218"/>
      <c r="H102" s="1218"/>
      <c r="I102" s="1218"/>
      <c r="J102" s="1218"/>
      <c r="K102" s="1218"/>
      <c r="L102" s="1218"/>
      <c r="M102" s="1218"/>
      <c r="N102" s="1218"/>
      <c r="O102" s="1218"/>
      <c r="P102" s="1218"/>
      <c r="Q102" s="1218"/>
      <c r="R102" s="1218"/>
      <c r="S102" s="1218"/>
      <c r="T102" s="1218"/>
      <c r="U102" s="1218"/>
      <c r="V102" s="1218"/>
      <c r="W102" s="1218"/>
      <c r="X102" s="1218"/>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0"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X31"/>
  <sheetViews>
    <sheetView showGridLines="0" topLeftCell="I12" zoomScaleNormal="100" workbookViewId="0">
      <selection activeCell="AC24" sqref="AC24:AC25"/>
    </sheetView>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16.28515625" style="491" customWidth="1"/>
    <col min="16" max="17" width="1.7109375" style="491" hidden="1" customWidth="1"/>
    <col min="18" max="18" width="11.7109375" style="491" customWidth="1"/>
    <col min="19" max="19" width="3.7109375" style="491" customWidth="1"/>
    <col min="20" max="20" width="11.7109375" style="491" customWidth="1"/>
    <col min="21" max="21" width="8.5703125" style="491" customWidth="1"/>
    <col min="22" max="22" width="15.85546875" style="1067" customWidth="1"/>
    <col min="23" max="24" width="1.7109375" style="1067" hidden="1" customWidth="1"/>
    <col min="25" max="25" width="11.7109375" style="1067" customWidth="1"/>
    <col min="26" max="26" width="3.7109375" style="1067" customWidth="1"/>
    <col min="27" max="27" width="11.7109375" style="1067" customWidth="1"/>
    <col min="28" max="28" width="8.5703125" style="1067" customWidth="1"/>
    <col min="29" max="29" width="16.28515625" style="1067" customWidth="1"/>
    <col min="30" max="31" width="1.7109375" style="1067" hidden="1" customWidth="1"/>
    <col min="32" max="32" width="11.7109375" style="1067" customWidth="1"/>
    <col min="33" max="33" width="3.7109375" style="1067" customWidth="1"/>
    <col min="34" max="34" width="11.7109375" style="1067" customWidth="1"/>
    <col min="35" max="35" width="8.5703125" style="1067" hidden="1" customWidth="1"/>
    <col min="36" max="36" width="4.7109375" style="491" customWidth="1"/>
    <col min="37" max="37" width="115.7109375" style="491" customWidth="1"/>
    <col min="38" max="49" width="10.5703125" style="552"/>
    <col min="50" max="270" width="10.5703125" style="491"/>
    <col min="271" max="278" width="0" style="491" hidden="1" customWidth="1"/>
    <col min="279" max="281" width="3.7109375" style="491" customWidth="1"/>
    <col min="282" max="282" width="12.7109375" style="491" customWidth="1"/>
    <col min="283" max="283" width="47.42578125" style="491" customWidth="1"/>
    <col min="284" max="287" width="0" style="491" hidden="1" customWidth="1"/>
    <col min="288" max="288" width="11.7109375" style="491" customWidth="1"/>
    <col min="289" max="289" width="6.42578125" style="491" bestFit="1" customWidth="1"/>
    <col min="290" max="290" width="11.7109375" style="491" customWidth="1"/>
    <col min="291" max="291" width="0" style="491" hidden="1" customWidth="1"/>
    <col min="292" max="292" width="3.7109375" style="491" customWidth="1"/>
    <col min="293" max="293" width="11.140625" style="491" bestFit="1" customWidth="1"/>
    <col min="294" max="526" width="10.5703125" style="491"/>
    <col min="527" max="534" width="0" style="491" hidden="1" customWidth="1"/>
    <col min="535" max="537" width="3.7109375" style="491" customWidth="1"/>
    <col min="538" max="538" width="12.7109375" style="491" customWidth="1"/>
    <col min="539" max="539" width="47.42578125" style="491" customWidth="1"/>
    <col min="540" max="543" width="0" style="491" hidden="1" customWidth="1"/>
    <col min="544" max="544" width="11.7109375" style="491" customWidth="1"/>
    <col min="545" max="545" width="6.42578125" style="491" bestFit="1" customWidth="1"/>
    <col min="546" max="546" width="11.7109375" style="491" customWidth="1"/>
    <col min="547" max="547" width="0" style="491" hidden="1" customWidth="1"/>
    <col min="548" max="548" width="3.7109375" style="491" customWidth="1"/>
    <col min="549" max="549" width="11.140625" style="491" bestFit="1" customWidth="1"/>
    <col min="550" max="782" width="10.5703125" style="491"/>
    <col min="783" max="790" width="0" style="491" hidden="1" customWidth="1"/>
    <col min="791" max="793" width="3.7109375" style="491" customWidth="1"/>
    <col min="794" max="794" width="12.7109375" style="491" customWidth="1"/>
    <col min="795" max="795" width="47.42578125" style="491" customWidth="1"/>
    <col min="796" max="799" width="0" style="491" hidden="1" customWidth="1"/>
    <col min="800" max="800" width="11.7109375" style="491" customWidth="1"/>
    <col min="801" max="801" width="6.42578125" style="491" bestFit="1" customWidth="1"/>
    <col min="802" max="802" width="11.7109375" style="491" customWidth="1"/>
    <col min="803" max="803" width="0" style="491" hidden="1" customWidth="1"/>
    <col min="804" max="804" width="3.7109375" style="491" customWidth="1"/>
    <col min="805" max="805" width="11.140625" style="491" bestFit="1" customWidth="1"/>
    <col min="806" max="1038" width="10.5703125" style="491"/>
    <col min="1039" max="1046" width="0" style="491" hidden="1" customWidth="1"/>
    <col min="1047" max="1049" width="3.7109375" style="491" customWidth="1"/>
    <col min="1050" max="1050" width="12.7109375" style="491" customWidth="1"/>
    <col min="1051" max="1051" width="47.42578125" style="491" customWidth="1"/>
    <col min="1052" max="1055" width="0" style="491" hidden="1" customWidth="1"/>
    <col min="1056" max="1056" width="11.7109375" style="491" customWidth="1"/>
    <col min="1057" max="1057" width="6.42578125" style="491" bestFit="1" customWidth="1"/>
    <col min="1058" max="1058" width="11.7109375" style="491" customWidth="1"/>
    <col min="1059" max="1059" width="0" style="491" hidden="1" customWidth="1"/>
    <col min="1060" max="1060" width="3.7109375" style="491" customWidth="1"/>
    <col min="1061" max="1061" width="11.140625" style="491" bestFit="1" customWidth="1"/>
    <col min="1062" max="1294" width="10.5703125" style="491"/>
    <col min="1295" max="1302" width="0" style="491" hidden="1" customWidth="1"/>
    <col min="1303" max="1305" width="3.7109375" style="491" customWidth="1"/>
    <col min="1306" max="1306" width="12.7109375" style="491" customWidth="1"/>
    <col min="1307" max="1307" width="47.42578125" style="491" customWidth="1"/>
    <col min="1308" max="1311" width="0" style="491" hidden="1" customWidth="1"/>
    <col min="1312" max="1312" width="11.7109375" style="491" customWidth="1"/>
    <col min="1313" max="1313" width="6.42578125" style="491" bestFit="1" customWidth="1"/>
    <col min="1314" max="1314" width="11.7109375" style="491" customWidth="1"/>
    <col min="1315" max="1315" width="0" style="491" hidden="1" customWidth="1"/>
    <col min="1316" max="1316" width="3.7109375" style="491" customWidth="1"/>
    <col min="1317" max="1317" width="11.140625" style="491" bestFit="1" customWidth="1"/>
    <col min="1318" max="1550" width="10.5703125" style="491"/>
    <col min="1551" max="1558" width="0" style="491" hidden="1" customWidth="1"/>
    <col min="1559" max="1561" width="3.7109375" style="491" customWidth="1"/>
    <col min="1562" max="1562" width="12.7109375" style="491" customWidth="1"/>
    <col min="1563" max="1563" width="47.42578125" style="491" customWidth="1"/>
    <col min="1564" max="1567" width="0" style="491" hidden="1" customWidth="1"/>
    <col min="1568" max="1568" width="11.7109375" style="491" customWidth="1"/>
    <col min="1569" max="1569" width="6.42578125" style="491" bestFit="1" customWidth="1"/>
    <col min="1570" max="1570" width="11.7109375" style="491" customWidth="1"/>
    <col min="1571" max="1571" width="0" style="491" hidden="1" customWidth="1"/>
    <col min="1572" max="1572" width="3.7109375" style="491" customWidth="1"/>
    <col min="1573" max="1573" width="11.140625" style="491" bestFit="1" customWidth="1"/>
    <col min="1574" max="1806" width="10.5703125" style="491"/>
    <col min="1807" max="1814" width="0" style="491" hidden="1" customWidth="1"/>
    <col min="1815" max="1817" width="3.7109375" style="491" customWidth="1"/>
    <col min="1818" max="1818" width="12.7109375" style="491" customWidth="1"/>
    <col min="1819" max="1819" width="47.42578125" style="491" customWidth="1"/>
    <col min="1820" max="1823" width="0" style="491" hidden="1" customWidth="1"/>
    <col min="1824" max="1824" width="11.7109375" style="491" customWidth="1"/>
    <col min="1825" max="1825" width="6.42578125" style="491" bestFit="1" customWidth="1"/>
    <col min="1826" max="1826" width="11.7109375" style="491" customWidth="1"/>
    <col min="1827" max="1827" width="0" style="491" hidden="1" customWidth="1"/>
    <col min="1828" max="1828" width="3.7109375" style="491" customWidth="1"/>
    <col min="1829" max="1829" width="11.140625" style="491" bestFit="1" customWidth="1"/>
    <col min="1830" max="2062" width="10.5703125" style="491"/>
    <col min="2063" max="2070" width="0" style="491" hidden="1" customWidth="1"/>
    <col min="2071" max="2073" width="3.7109375" style="491" customWidth="1"/>
    <col min="2074" max="2074" width="12.7109375" style="491" customWidth="1"/>
    <col min="2075" max="2075" width="47.42578125" style="491" customWidth="1"/>
    <col min="2076" max="2079" width="0" style="491" hidden="1" customWidth="1"/>
    <col min="2080" max="2080" width="11.7109375" style="491" customWidth="1"/>
    <col min="2081" max="2081" width="6.42578125" style="491" bestFit="1" customWidth="1"/>
    <col min="2082" max="2082" width="11.7109375" style="491" customWidth="1"/>
    <col min="2083" max="2083" width="0" style="491" hidden="1" customWidth="1"/>
    <col min="2084" max="2084" width="3.7109375" style="491" customWidth="1"/>
    <col min="2085" max="2085" width="11.140625" style="491" bestFit="1" customWidth="1"/>
    <col min="2086" max="2318" width="10.5703125" style="491"/>
    <col min="2319" max="2326" width="0" style="491" hidden="1" customWidth="1"/>
    <col min="2327" max="2329" width="3.7109375" style="491" customWidth="1"/>
    <col min="2330" max="2330" width="12.7109375" style="491" customWidth="1"/>
    <col min="2331" max="2331" width="47.42578125" style="491" customWidth="1"/>
    <col min="2332" max="2335" width="0" style="491" hidden="1" customWidth="1"/>
    <col min="2336" max="2336" width="11.7109375" style="491" customWidth="1"/>
    <col min="2337" max="2337" width="6.42578125" style="491" bestFit="1" customWidth="1"/>
    <col min="2338" max="2338" width="11.7109375" style="491" customWidth="1"/>
    <col min="2339" max="2339" width="0" style="491" hidden="1" customWidth="1"/>
    <col min="2340" max="2340" width="3.7109375" style="491" customWidth="1"/>
    <col min="2341" max="2341" width="11.140625" style="491" bestFit="1" customWidth="1"/>
    <col min="2342" max="2574" width="10.5703125" style="491"/>
    <col min="2575" max="2582" width="0" style="491" hidden="1" customWidth="1"/>
    <col min="2583" max="2585" width="3.7109375" style="491" customWidth="1"/>
    <col min="2586" max="2586" width="12.7109375" style="491" customWidth="1"/>
    <col min="2587" max="2587" width="47.42578125" style="491" customWidth="1"/>
    <col min="2588" max="2591" width="0" style="491" hidden="1" customWidth="1"/>
    <col min="2592" max="2592" width="11.7109375" style="491" customWidth="1"/>
    <col min="2593" max="2593" width="6.42578125" style="491" bestFit="1" customWidth="1"/>
    <col min="2594" max="2594" width="11.7109375" style="491" customWidth="1"/>
    <col min="2595" max="2595" width="0" style="491" hidden="1" customWidth="1"/>
    <col min="2596" max="2596" width="3.7109375" style="491" customWidth="1"/>
    <col min="2597" max="2597" width="11.140625" style="491" bestFit="1" customWidth="1"/>
    <col min="2598" max="2830" width="10.5703125" style="491"/>
    <col min="2831" max="2838" width="0" style="491" hidden="1" customWidth="1"/>
    <col min="2839" max="2841" width="3.7109375" style="491" customWidth="1"/>
    <col min="2842" max="2842" width="12.7109375" style="491" customWidth="1"/>
    <col min="2843" max="2843" width="47.42578125" style="491" customWidth="1"/>
    <col min="2844" max="2847" width="0" style="491" hidden="1" customWidth="1"/>
    <col min="2848" max="2848" width="11.7109375" style="491" customWidth="1"/>
    <col min="2849" max="2849" width="6.42578125" style="491" bestFit="1" customWidth="1"/>
    <col min="2850" max="2850" width="11.7109375" style="491" customWidth="1"/>
    <col min="2851" max="2851" width="0" style="491" hidden="1" customWidth="1"/>
    <col min="2852" max="2852" width="3.7109375" style="491" customWidth="1"/>
    <col min="2853" max="2853" width="11.140625" style="491" bestFit="1" customWidth="1"/>
    <col min="2854" max="3086" width="10.5703125" style="491"/>
    <col min="3087" max="3094" width="0" style="491" hidden="1" customWidth="1"/>
    <col min="3095" max="3097" width="3.7109375" style="491" customWidth="1"/>
    <col min="3098" max="3098" width="12.7109375" style="491" customWidth="1"/>
    <col min="3099" max="3099" width="47.42578125" style="491" customWidth="1"/>
    <col min="3100" max="3103" width="0" style="491" hidden="1" customWidth="1"/>
    <col min="3104" max="3104" width="11.7109375" style="491" customWidth="1"/>
    <col min="3105" max="3105" width="6.42578125" style="491" bestFit="1" customWidth="1"/>
    <col min="3106" max="3106" width="11.7109375" style="491" customWidth="1"/>
    <col min="3107" max="3107" width="0" style="491" hidden="1" customWidth="1"/>
    <col min="3108" max="3108" width="3.7109375" style="491" customWidth="1"/>
    <col min="3109" max="3109" width="11.140625" style="491" bestFit="1" customWidth="1"/>
    <col min="3110" max="3342" width="10.5703125" style="491"/>
    <col min="3343" max="3350" width="0" style="491" hidden="1" customWidth="1"/>
    <col min="3351" max="3353" width="3.7109375" style="491" customWidth="1"/>
    <col min="3354" max="3354" width="12.7109375" style="491" customWidth="1"/>
    <col min="3355" max="3355" width="47.42578125" style="491" customWidth="1"/>
    <col min="3356" max="3359" width="0" style="491" hidden="1" customWidth="1"/>
    <col min="3360" max="3360" width="11.7109375" style="491" customWidth="1"/>
    <col min="3361" max="3361" width="6.42578125" style="491" bestFit="1" customWidth="1"/>
    <col min="3362" max="3362" width="11.7109375" style="491" customWidth="1"/>
    <col min="3363" max="3363" width="0" style="491" hidden="1" customWidth="1"/>
    <col min="3364" max="3364" width="3.7109375" style="491" customWidth="1"/>
    <col min="3365" max="3365" width="11.140625" style="491" bestFit="1" customWidth="1"/>
    <col min="3366" max="3598" width="10.5703125" style="491"/>
    <col min="3599" max="3606" width="0" style="491" hidden="1" customWidth="1"/>
    <col min="3607" max="3609" width="3.7109375" style="491" customWidth="1"/>
    <col min="3610" max="3610" width="12.7109375" style="491" customWidth="1"/>
    <col min="3611" max="3611" width="47.42578125" style="491" customWidth="1"/>
    <col min="3612" max="3615" width="0" style="491" hidden="1" customWidth="1"/>
    <col min="3616" max="3616" width="11.7109375" style="491" customWidth="1"/>
    <col min="3617" max="3617" width="6.42578125" style="491" bestFit="1" customWidth="1"/>
    <col min="3618" max="3618" width="11.7109375" style="491" customWidth="1"/>
    <col min="3619" max="3619" width="0" style="491" hidden="1" customWidth="1"/>
    <col min="3620" max="3620" width="3.7109375" style="491" customWidth="1"/>
    <col min="3621" max="3621" width="11.140625" style="491" bestFit="1" customWidth="1"/>
    <col min="3622" max="3854" width="10.5703125" style="491"/>
    <col min="3855" max="3862" width="0" style="491" hidden="1" customWidth="1"/>
    <col min="3863" max="3865" width="3.7109375" style="491" customWidth="1"/>
    <col min="3866" max="3866" width="12.7109375" style="491" customWidth="1"/>
    <col min="3867" max="3867" width="47.42578125" style="491" customWidth="1"/>
    <col min="3868" max="3871" width="0" style="491" hidden="1" customWidth="1"/>
    <col min="3872" max="3872" width="11.7109375" style="491" customWidth="1"/>
    <col min="3873" max="3873" width="6.42578125" style="491" bestFit="1" customWidth="1"/>
    <col min="3874" max="3874" width="11.7109375" style="491" customWidth="1"/>
    <col min="3875" max="3875" width="0" style="491" hidden="1" customWidth="1"/>
    <col min="3876" max="3876" width="3.7109375" style="491" customWidth="1"/>
    <col min="3877" max="3877" width="11.140625" style="491" bestFit="1" customWidth="1"/>
    <col min="3878" max="4110" width="10.5703125" style="491"/>
    <col min="4111" max="4118" width="0" style="491" hidden="1" customWidth="1"/>
    <col min="4119" max="4121" width="3.7109375" style="491" customWidth="1"/>
    <col min="4122" max="4122" width="12.7109375" style="491" customWidth="1"/>
    <col min="4123" max="4123" width="47.42578125" style="491" customWidth="1"/>
    <col min="4124" max="4127" width="0" style="491" hidden="1" customWidth="1"/>
    <col min="4128" max="4128" width="11.7109375" style="491" customWidth="1"/>
    <col min="4129" max="4129" width="6.42578125" style="491" bestFit="1" customWidth="1"/>
    <col min="4130" max="4130" width="11.7109375" style="491" customWidth="1"/>
    <col min="4131" max="4131" width="0" style="491" hidden="1" customWidth="1"/>
    <col min="4132" max="4132" width="3.7109375" style="491" customWidth="1"/>
    <col min="4133" max="4133" width="11.140625" style="491" bestFit="1" customWidth="1"/>
    <col min="4134" max="4366" width="10.5703125" style="491"/>
    <col min="4367" max="4374" width="0" style="491" hidden="1" customWidth="1"/>
    <col min="4375" max="4377" width="3.7109375" style="491" customWidth="1"/>
    <col min="4378" max="4378" width="12.7109375" style="491" customWidth="1"/>
    <col min="4379" max="4379" width="47.42578125" style="491" customWidth="1"/>
    <col min="4380" max="4383" width="0" style="491" hidden="1" customWidth="1"/>
    <col min="4384" max="4384" width="11.7109375" style="491" customWidth="1"/>
    <col min="4385" max="4385" width="6.42578125" style="491" bestFit="1" customWidth="1"/>
    <col min="4386" max="4386" width="11.7109375" style="491" customWidth="1"/>
    <col min="4387" max="4387" width="0" style="491" hidden="1" customWidth="1"/>
    <col min="4388" max="4388" width="3.7109375" style="491" customWidth="1"/>
    <col min="4389" max="4389" width="11.140625" style="491" bestFit="1" customWidth="1"/>
    <col min="4390" max="4622" width="10.5703125" style="491"/>
    <col min="4623" max="4630" width="0" style="491" hidden="1" customWidth="1"/>
    <col min="4631" max="4633" width="3.7109375" style="491" customWidth="1"/>
    <col min="4634" max="4634" width="12.7109375" style="491" customWidth="1"/>
    <col min="4635" max="4635" width="47.42578125" style="491" customWidth="1"/>
    <col min="4636" max="4639" width="0" style="491" hidden="1" customWidth="1"/>
    <col min="4640" max="4640" width="11.7109375" style="491" customWidth="1"/>
    <col min="4641" max="4641" width="6.42578125" style="491" bestFit="1" customWidth="1"/>
    <col min="4642" max="4642" width="11.7109375" style="491" customWidth="1"/>
    <col min="4643" max="4643" width="0" style="491" hidden="1" customWidth="1"/>
    <col min="4644" max="4644" width="3.7109375" style="491" customWidth="1"/>
    <col min="4645" max="4645" width="11.140625" style="491" bestFit="1" customWidth="1"/>
    <col min="4646" max="4878" width="10.5703125" style="491"/>
    <col min="4879" max="4886" width="0" style="491" hidden="1" customWidth="1"/>
    <col min="4887" max="4889" width="3.7109375" style="491" customWidth="1"/>
    <col min="4890" max="4890" width="12.7109375" style="491" customWidth="1"/>
    <col min="4891" max="4891" width="47.42578125" style="491" customWidth="1"/>
    <col min="4892" max="4895" width="0" style="491" hidden="1" customWidth="1"/>
    <col min="4896" max="4896" width="11.7109375" style="491" customWidth="1"/>
    <col min="4897" max="4897" width="6.42578125" style="491" bestFit="1" customWidth="1"/>
    <col min="4898" max="4898" width="11.7109375" style="491" customWidth="1"/>
    <col min="4899" max="4899" width="0" style="491" hidden="1" customWidth="1"/>
    <col min="4900" max="4900" width="3.7109375" style="491" customWidth="1"/>
    <col min="4901" max="4901" width="11.140625" style="491" bestFit="1" customWidth="1"/>
    <col min="4902" max="5134" width="10.5703125" style="491"/>
    <col min="5135" max="5142" width="0" style="491" hidden="1" customWidth="1"/>
    <col min="5143" max="5145" width="3.7109375" style="491" customWidth="1"/>
    <col min="5146" max="5146" width="12.7109375" style="491" customWidth="1"/>
    <col min="5147" max="5147" width="47.42578125" style="491" customWidth="1"/>
    <col min="5148" max="5151" width="0" style="491" hidden="1" customWidth="1"/>
    <col min="5152" max="5152" width="11.7109375" style="491" customWidth="1"/>
    <col min="5153" max="5153" width="6.42578125" style="491" bestFit="1" customWidth="1"/>
    <col min="5154" max="5154" width="11.7109375" style="491" customWidth="1"/>
    <col min="5155" max="5155" width="0" style="491" hidden="1" customWidth="1"/>
    <col min="5156" max="5156" width="3.7109375" style="491" customWidth="1"/>
    <col min="5157" max="5157" width="11.140625" style="491" bestFit="1" customWidth="1"/>
    <col min="5158" max="5390" width="10.5703125" style="491"/>
    <col min="5391" max="5398" width="0" style="491" hidden="1" customWidth="1"/>
    <col min="5399" max="5401" width="3.7109375" style="491" customWidth="1"/>
    <col min="5402" max="5402" width="12.7109375" style="491" customWidth="1"/>
    <col min="5403" max="5403" width="47.42578125" style="491" customWidth="1"/>
    <col min="5404" max="5407" width="0" style="491" hidden="1" customWidth="1"/>
    <col min="5408" max="5408" width="11.7109375" style="491" customWidth="1"/>
    <col min="5409" max="5409" width="6.42578125" style="491" bestFit="1" customWidth="1"/>
    <col min="5410" max="5410" width="11.7109375" style="491" customWidth="1"/>
    <col min="5411" max="5411" width="0" style="491" hidden="1" customWidth="1"/>
    <col min="5412" max="5412" width="3.7109375" style="491" customWidth="1"/>
    <col min="5413" max="5413" width="11.140625" style="491" bestFit="1" customWidth="1"/>
    <col min="5414" max="5646" width="10.5703125" style="491"/>
    <col min="5647" max="5654" width="0" style="491" hidden="1" customWidth="1"/>
    <col min="5655" max="5657" width="3.7109375" style="491" customWidth="1"/>
    <col min="5658" max="5658" width="12.7109375" style="491" customWidth="1"/>
    <col min="5659" max="5659" width="47.42578125" style="491" customWidth="1"/>
    <col min="5660" max="5663" width="0" style="491" hidden="1" customWidth="1"/>
    <col min="5664" max="5664" width="11.7109375" style="491" customWidth="1"/>
    <col min="5665" max="5665" width="6.42578125" style="491" bestFit="1" customWidth="1"/>
    <col min="5666" max="5666" width="11.7109375" style="491" customWidth="1"/>
    <col min="5667" max="5667" width="0" style="491" hidden="1" customWidth="1"/>
    <col min="5668" max="5668" width="3.7109375" style="491" customWidth="1"/>
    <col min="5669" max="5669" width="11.140625" style="491" bestFit="1" customWidth="1"/>
    <col min="5670" max="5902" width="10.5703125" style="491"/>
    <col min="5903" max="5910" width="0" style="491" hidden="1" customWidth="1"/>
    <col min="5911" max="5913" width="3.7109375" style="491" customWidth="1"/>
    <col min="5914" max="5914" width="12.7109375" style="491" customWidth="1"/>
    <col min="5915" max="5915" width="47.42578125" style="491" customWidth="1"/>
    <col min="5916" max="5919" width="0" style="491" hidden="1" customWidth="1"/>
    <col min="5920" max="5920" width="11.7109375" style="491" customWidth="1"/>
    <col min="5921" max="5921" width="6.42578125" style="491" bestFit="1" customWidth="1"/>
    <col min="5922" max="5922" width="11.7109375" style="491" customWidth="1"/>
    <col min="5923" max="5923" width="0" style="491" hidden="1" customWidth="1"/>
    <col min="5924" max="5924" width="3.7109375" style="491" customWidth="1"/>
    <col min="5925" max="5925" width="11.140625" style="491" bestFit="1" customWidth="1"/>
    <col min="5926" max="6158" width="10.5703125" style="491"/>
    <col min="6159" max="6166" width="0" style="491" hidden="1" customWidth="1"/>
    <col min="6167" max="6169" width="3.7109375" style="491" customWidth="1"/>
    <col min="6170" max="6170" width="12.7109375" style="491" customWidth="1"/>
    <col min="6171" max="6171" width="47.42578125" style="491" customWidth="1"/>
    <col min="6172" max="6175" width="0" style="491" hidden="1" customWidth="1"/>
    <col min="6176" max="6176" width="11.7109375" style="491" customWidth="1"/>
    <col min="6177" max="6177" width="6.42578125" style="491" bestFit="1" customWidth="1"/>
    <col min="6178" max="6178" width="11.7109375" style="491" customWidth="1"/>
    <col min="6179" max="6179" width="0" style="491" hidden="1" customWidth="1"/>
    <col min="6180" max="6180" width="3.7109375" style="491" customWidth="1"/>
    <col min="6181" max="6181" width="11.140625" style="491" bestFit="1" customWidth="1"/>
    <col min="6182" max="6414" width="10.5703125" style="491"/>
    <col min="6415" max="6422" width="0" style="491" hidden="1" customWidth="1"/>
    <col min="6423" max="6425" width="3.7109375" style="491" customWidth="1"/>
    <col min="6426" max="6426" width="12.7109375" style="491" customWidth="1"/>
    <col min="6427" max="6427" width="47.42578125" style="491" customWidth="1"/>
    <col min="6428" max="6431" width="0" style="491" hidden="1" customWidth="1"/>
    <col min="6432" max="6432" width="11.7109375" style="491" customWidth="1"/>
    <col min="6433" max="6433" width="6.42578125" style="491" bestFit="1" customWidth="1"/>
    <col min="6434" max="6434" width="11.7109375" style="491" customWidth="1"/>
    <col min="6435" max="6435" width="0" style="491" hidden="1" customWidth="1"/>
    <col min="6436" max="6436" width="3.7109375" style="491" customWidth="1"/>
    <col min="6437" max="6437" width="11.140625" style="491" bestFit="1" customWidth="1"/>
    <col min="6438" max="6670" width="10.5703125" style="491"/>
    <col min="6671" max="6678" width="0" style="491" hidden="1" customWidth="1"/>
    <col min="6679" max="6681" width="3.7109375" style="491" customWidth="1"/>
    <col min="6682" max="6682" width="12.7109375" style="491" customWidth="1"/>
    <col min="6683" max="6683" width="47.42578125" style="491" customWidth="1"/>
    <col min="6684" max="6687" width="0" style="491" hidden="1" customWidth="1"/>
    <col min="6688" max="6688" width="11.7109375" style="491" customWidth="1"/>
    <col min="6689" max="6689" width="6.42578125" style="491" bestFit="1" customWidth="1"/>
    <col min="6690" max="6690" width="11.7109375" style="491" customWidth="1"/>
    <col min="6691" max="6691" width="0" style="491" hidden="1" customWidth="1"/>
    <col min="6692" max="6692" width="3.7109375" style="491" customWidth="1"/>
    <col min="6693" max="6693" width="11.140625" style="491" bestFit="1" customWidth="1"/>
    <col min="6694" max="6926" width="10.5703125" style="491"/>
    <col min="6927" max="6934" width="0" style="491" hidden="1" customWidth="1"/>
    <col min="6935" max="6937" width="3.7109375" style="491" customWidth="1"/>
    <col min="6938" max="6938" width="12.7109375" style="491" customWidth="1"/>
    <col min="6939" max="6939" width="47.42578125" style="491" customWidth="1"/>
    <col min="6940" max="6943" width="0" style="491" hidden="1" customWidth="1"/>
    <col min="6944" max="6944" width="11.7109375" style="491" customWidth="1"/>
    <col min="6945" max="6945" width="6.42578125" style="491" bestFit="1" customWidth="1"/>
    <col min="6946" max="6946" width="11.7109375" style="491" customWidth="1"/>
    <col min="6947" max="6947" width="0" style="491" hidden="1" customWidth="1"/>
    <col min="6948" max="6948" width="3.7109375" style="491" customWidth="1"/>
    <col min="6949" max="6949" width="11.140625" style="491" bestFit="1" customWidth="1"/>
    <col min="6950" max="7182" width="10.5703125" style="491"/>
    <col min="7183" max="7190" width="0" style="491" hidden="1" customWidth="1"/>
    <col min="7191" max="7193" width="3.7109375" style="491" customWidth="1"/>
    <col min="7194" max="7194" width="12.7109375" style="491" customWidth="1"/>
    <col min="7195" max="7195" width="47.42578125" style="491" customWidth="1"/>
    <col min="7196" max="7199" width="0" style="491" hidden="1" customWidth="1"/>
    <col min="7200" max="7200" width="11.7109375" style="491" customWidth="1"/>
    <col min="7201" max="7201" width="6.42578125" style="491" bestFit="1" customWidth="1"/>
    <col min="7202" max="7202" width="11.7109375" style="491" customWidth="1"/>
    <col min="7203" max="7203" width="0" style="491" hidden="1" customWidth="1"/>
    <col min="7204" max="7204" width="3.7109375" style="491" customWidth="1"/>
    <col min="7205" max="7205" width="11.140625" style="491" bestFit="1" customWidth="1"/>
    <col min="7206" max="7438" width="10.5703125" style="491"/>
    <col min="7439" max="7446" width="0" style="491" hidden="1" customWidth="1"/>
    <col min="7447" max="7449" width="3.7109375" style="491" customWidth="1"/>
    <col min="7450" max="7450" width="12.7109375" style="491" customWidth="1"/>
    <col min="7451" max="7451" width="47.42578125" style="491" customWidth="1"/>
    <col min="7452" max="7455" width="0" style="491" hidden="1" customWidth="1"/>
    <col min="7456" max="7456" width="11.7109375" style="491" customWidth="1"/>
    <col min="7457" max="7457" width="6.42578125" style="491" bestFit="1" customWidth="1"/>
    <col min="7458" max="7458" width="11.7109375" style="491" customWidth="1"/>
    <col min="7459" max="7459" width="0" style="491" hidden="1" customWidth="1"/>
    <col min="7460" max="7460" width="3.7109375" style="491" customWidth="1"/>
    <col min="7461" max="7461" width="11.140625" style="491" bestFit="1" customWidth="1"/>
    <col min="7462" max="7694" width="10.5703125" style="491"/>
    <col min="7695" max="7702" width="0" style="491" hidden="1" customWidth="1"/>
    <col min="7703" max="7705" width="3.7109375" style="491" customWidth="1"/>
    <col min="7706" max="7706" width="12.7109375" style="491" customWidth="1"/>
    <col min="7707" max="7707" width="47.42578125" style="491" customWidth="1"/>
    <col min="7708" max="7711" width="0" style="491" hidden="1" customWidth="1"/>
    <col min="7712" max="7712" width="11.7109375" style="491" customWidth="1"/>
    <col min="7713" max="7713" width="6.42578125" style="491" bestFit="1" customWidth="1"/>
    <col min="7714" max="7714" width="11.7109375" style="491" customWidth="1"/>
    <col min="7715" max="7715" width="0" style="491" hidden="1" customWidth="1"/>
    <col min="7716" max="7716" width="3.7109375" style="491" customWidth="1"/>
    <col min="7717" max="7717" width="11.140625" style="491" bestFit="1" customWidth="1"/>
    <col min="7718" max="7950" width="10.5703125" style="491"/>
    <col min="7951" max="7958" width="0" style="491" hidden="1" customWidth="1"/>
    <col min="7959" max="7961" width="3.7109375" style="491" customWidth="1"/>
    <col min="7962" max="7962" width="12.7109375" style="491" customWidth="1"/>
    <col min="7963" max="7963" width="47.42578125" style="491" customWidth="1"/>
    <col min="7964" max="7967" width="0" style="491" hidden="1" customWidth="1"/>
    <col min="7968" max="7968" width="11.7109375" style="491" customWidth="1"/>
    <col min="7969" max="7969" width="6.42578125" style="491" bestFit="1" customWidth="1"/>
    <col min="7970" max="7970" width="11.7109375" style="491" customWidth="1"/>
    <col min="7971" max="7971" width="0" style="491" hidden="1" customWidth="1"/>
    <col min="7972" max="7972" width="3.7109375" style="491" customWidth="1"/>
    <col min="7973" max="7973" width="11.140625" style="491" bestFit="1" customWidth="1"/>
    <col min="7974" max="8206" width="10.5703125" style="491"/>
    <col min="8207" max="8214" width="0" style="491" hidden="1" customWidth="1"/>
    <col min="8215" max="8217" width="3.7109375" style="491" customWidth="1"/>
    <col min="8218" max="8218" width="12.7109375" style="491" customWidth="1"/>
    <col min="8219" max="8219" width="47.42578125" style="491" customWidth="1"/>
    <col min="8220" max="8223" width="0" style="491" hidden="1" customWidth="1"/>
    <col min="8224" max="8224" width="11.7109375" style="491" customWidth="1"/>
    <col min="8225" max="8225" width="6.42578125" style="491" bestFit="1" customWidth="1"/>
    <col min="8226" max="8226" width="11.7109375" style="491" customWidth="1"/>
    <col min="8227" max="8227" width="0" style="491" hidden="1" customWidth="1"/>
    <col min="8228" max="8228" width="3.7109375" style="491" customWidth="1"/>
    <col min="8229" max="8229" width="11.140625" style="491" bestFit="1" customWidth="1"/>
    <col min="8230" max="8462" width="10.5703125" style="491"/>
    <col min="8463" max="8470" width="0" style="491" hidden="1" customWidth="1"/>
    <col min="8471" max="8473" width="3.7109375" style="491" customWidth="1"/>
    <col min="8474" max="8474" width="12.7109375" style="491" customWidth="1"/>
    <col min="8475" max="8475" width="47.42578125" style="491" customWidth="1"/>
    <col min="8476" max="8479" width="0" style="491" hidden="1" customWidth="1"/>
    <col min="8480" max="8480" width="11.7109375" style="491" customWidth="1"/>
    <col min="8481" max="8481" width="6.42578125" style="491" bestFit="1" customWidth="1"/>
    <col min="8482" max="8482" width="11.7109375" style="491" customWidth="1"/>
    <col min="8483" max="8483" width="0" style="491" hidden="1" customWidth="1"/>
    <col min="8484" max="8484" width="3.7109375" style="491" customWidth="1"/>
    <col min="8485" max="8485" width="11.140625" style="491" bestFit="1" customWidth="1"/>
    <col min="8486" max="8718" width="10.5703125" style="491"/>
    <col min="8719" max="8726" width="0" style="491" hidden="1" customWidth="1"/>
    <col min="8727" max="8729" width="3.7109375" style="491" customWidth="1"/>
    <col min="8730" max="8730" width="12.7109375" style="491" customWidth="1"/>
    <col min="8731" max="8731" width="47.42578125" style="491" customWidth="1"/>
    <col min="8732" max="8735" width="0" style="491" hidden="1" customWidth="1"/>
    <col min="8736" max="8736" width="11.7109375" style="491" customWidth="1"/>
    <col min="8737" max="8737" width="6.42578125" style="491" bestFit="1" customWidth="1"/>
    <col min="8738" max="8738" width="11.7109375" style="491" customWidth="1"/>
    <col min="8739" max="8739" width="0" style="491" hidden="1" customWidth="1"/>
    <col min="8740" max="8740" width="3.7109375" style="491" customWidth="1"/>
    <col min="8741" max="8741" width="11.140625" style="491" bestFit="1" customWidth="1"/>
    <col min="8742" max="8974" width="10.5703125" style="491"/>
    <col min="8975" max="8982" width="0" style="491" hidden="1" customWidth="1"/>
    <col min="8983" max="8985" width="3.7109375" style="491" customWidth="1"/>
    <col min="8986" max="8986" width="12.7109375" style="491" customWidth="1"/>
    <col min="8987" max="8987" width="47.42578125" style="491" customWidth="1"/>
    <col min="8988" max="8991" width="0" style="491" hidden="1" customWidth="1"/>
    <col min="8992" max="8992" width="11.7109375" style="491" customWidth="1"/>
    <col min="8993" max="8993" width="6.42578125" style="491" bestFit="1" customWidth="1"/>
    <col min="8994" max="8994" width="11.7109375" style="491" customWidth="1"/>
    <col min="8995" max="8995" width="0" style="491" hidden="1" customWidth="1"/>
    <col min="8996" max="8996" width="3.7109375" style="491" customWidth="1"/>
    <col min="8997" max="8997" width="11.140625" style="491" bestFit="1" customWidth="1"/>
    <col min="8998" max="9230" width="10.5703125" style="491"/>
    <col min="9231" max="9238" width="0" style="491" hidden="1" customWidth="1"/>
    <col min="9239" max="9241" width="3.7109375" style="491" customWidth="1"/>
    <col min="9242" max="9242" width="12.7109375" style="491" customWidth="1"/>
    <col min="9243" max="9243" width="47.42578125" style="491" customWidth="1"/>
    <col min="9244" max="9247" width="0" style="491" hidden="1" customWidth="1"/>
    <col min="9248" max="9248" width="11.7109375" style="491" customWidth="1"/>
    <col min="9249" max="9249" width="6.42578125" style="491" bestFit="1" customWidth="1"/>
    <col min="9250" max="9250" width="11.7109375" style="491" customWidth="1"/>
    <col min="9251" max="9251" width="0" style="491" hidden="1" customWidth="1"/>
    <col min="9252" max="9252" width="3.7109375" style="491" customWidth="1"/>
    <col min="9253" max="9253" width="11.140625" style="491" bestFit="1" customWidth="1"/>
    <col min="9254" max="9486" width="10.5703125" style="491"/>
    <col min="9487" max="9494" width="0" style="491" hidden="1" customWidth="1"/>
    <col min="9495" max="9497" width="3.7109375" style="491" customWidth="1"/>
    <col min="9498" max="9498" width="12.7109375" style="491" customWidth="1"/>
    <col min="9499" max="9499" width="47.42578125" style="491" customWidth="1"/>
    <col min="9500" max="9503" width="0" style="491" hidden="1" customWidth="1"/>
    <col min="9504" max="9504" width="11.7109375" style="491" customWidth="1"/>
    <col min="9505" max="9505" width="6.42578125" style="491" bestFit="1" customWidth="1"/>
    <col min="9506" max="9506" width="11.7109375" style="491" customWidth="1"/>
    <col min="9507" max="9507" width="0" style="491" hidden="1" customWidth="1"/>
    <col min="9508" max="9508" width="3.7109375" style="491" customWidth="1"/>
    <col min="9509" max="9509" width="11.140625" style="491" bestFit="1" customWidth="1"/>
    <col min="9510" max="9742" width="10.5703125" style="491"/>
    <col min="9743" max="9750" width="0" style="491" hidden="1" customWidth="1"/>
    <col min="9751" max="9753" width="3.7109375" style="491" customWidth="1"/>
    <col min="9754" max="9754" width="12.7109375" style="491" customWidth="1"/>
    <col min="9755" max="9755" width="47.42578125" style="491" customWidth="1"/>
    <col min="9756" max="9759" width="0" style="491" hidden="1" customWidth="1"/>
    <col min="9760" max="9760" width="11.7109375" style="491" customWidth="1"/>
    <col min="9761" max="9761" width="6.42578125" style="491" bestFit="1" customWidth="1"/>
    <col min="9762" max="9762" width="11.7109375" style="491" customWidth="1"/>
    <col min="9763" max="9763" width="0" style="491" hidden="1" customWidth="1"/>
    <col min="9764" max="9764" width="3.7109375" style="491" customWidth="1"/>
    <col min="9765" max="9765" width="11.140625" style="491" bestFit="1" customWidth="1"/>
    <col min="9766" max="9998" width="10.5703125" style="491"/>
    <col min="9999" max="10006" width="0" style="491" hidden="1" customWidth="1"/>
    <col min="10007" max="10009" width="3.7109375" style="491" customWidth="1"/>
    <col min="10010" max="10010" width="12.7109375" style="491" customWidth="1"/>
    <col min="10011" max="10011" width="47.42578125" style="491" customWidth="1"/>
    <col min="10012" max="10015" width="0" style="491" hidden="1" customWidth="1"/>
    <col min="10016" max="10016" width="11.7109375" style="491" customWidth="1"/>
    <col min="10017" max="10017" width="6.42578125" style="491" bestFit="1" customWidth="1"/>
    <col min="10018" max="10018" width="11.7109375" style="491" customWidth="1"/>
    <col min="10019" max="10019" width="0" style="491" hidden="1" customWidth="1"/>
    <col min="10020" max="10020" width="3.7109375" style="491" customWidth="1"/>
    <col min="10021" max="10021" width="11.140625" style="491" bestFit="1" customWidth="1"/>
    <col min="10022" max="10254" width="10.5703125" style="491"/>
    <col min="10255" max="10262" width="0" style="491" hidden="1" customWidth="1"/>
    <col min="10263" max="10265" width="3.7109375" style="491" customWidth="1"/>
    <col min="10266" max="10266" width="12.7109375" style="491" customWidth="1"/>
    <col min="10267" max="10267" width="47.42578125" style="491" customWidth="1"/>
    <col min="10268" max="10271" width="0" style="491" hidden="1" customWidth="1"/>
    <col min="10272" max="10272" width="11.7109375" style="491" customWidth="1"/>
    <col min="10273" max="10273" width="6.42578125" style="491" bestFit="1" customWidth="1"/>
    <col min="10274" max="10274" width="11.7109375" style="491" customWidth="1"/>
    <col min="10275" max="10275" width="0" style="491" hidden="1" customWidth="1"/>
    <col min="10276" max="10276" width="3.7109375" style="491" customWidth="1"/>
    <col min="10277" max="10277" width="11.140625" style="491" bestFit="1" customWidth="1"/>
    <col min="10278" max="10510" width="10.5703125" style="491"/>
    <col min="10511" max="10518" width="0" style="491" hidden="1" customWidth="1"/>
    <col min="10519" max="10521" width="3.7109375" style="491" customWidth="1"/>
    <col min="10522" max="10522" width="12.7109375" style="491" customWidth="1"/>
    <col min="10523" max="10523" width="47.42578125" style="491" customWidth="1"/>
    <col min="10524" max="10527" width="0" style="491" hidden="1" customWidth="1"/>
    <col min="10528" max="10528" width="11.7109375" style="491" customWidth="1"/>
    <col min="10529" max="10529" width="6.42578125" style="491" bestFit="1" customWidth="1"/>
    <col min="10530" max="10530" width="11.7109375" style="491" customWidth="1"/>
    <col min="10531" max="10531" width="0" style="491" hidden="1" customWidth="1"/>
    <col min="10532" max="10532" width="3.7109375" style="491" customWidth="1"/>
    <col min="10533" max="10533" width="11.140625" style="491" bestFit="1" customWidth="1"/>
    <col min="10534" max="10766" width="10.5703125" style="491"/>
    <col min="10767" max="10774" width="0" style="491" hidden="1" customWidth="1"/>
    <col min="10775" max="10777" width="3.7109375" style="491" customWidth="1"/>
    <col min="10778" max="10778" width="12.7109375" style="491" customWidth="1"/>
    <col min="10779" max="10779" width="47.42578125" style="491" customWidth="1"/>
    <col min="10780" max="10783" width="0" style="491" hidden="1" customWidth="1"/>
    <col min="10784" max="10784" width="11.7109375" style="491" customWidth="1"/>
    <col min="10785" max="10785" width="6.42578125" style="491" bestFit="1" customWidth="1"/>
    <col min="10786" max="10786" width="11.7109375" style="491" customWidth="1"/>
    <col min="10787" max="10787" width="0" style="491" hidden="1" customWidth="1"/>
    <col min="10788" max="10788" width="3.7109375" style="491" customWidth="1"/>
    <col min="10789" max="10789" width="11.140625" style="491" bestFit="1" customWidth="1"/>
    <col min="10790" max="11022" width="10.5703125" style="491"/>
    <col min="11023" max="11030" width="0" style="491" hidden="1" customWidth="1"/>
    <col min="11031" max="11033" width="3.7109375" style="491" customWidth="1"/>
    <col min="11034" max="11034" width="12.7109375" style="491" customWidth="1"/>
    <col min="11035" max="11035" width="47.42578125" style="491" customWidth="1"/>
    <col min="11036" max="11039" width="0" style="491" hidden="1" customWidth="1"/>
    <col min="11040" max="11040" width="11.7109375" style="491" customWidth="1"/>
    <col min="11041" max="11041" width="6.42578125" style="491" bestFit="1" customWidth="1"/>
    <col min="11042" max="11042" width="11.7109375" style="491" customWidth="1"/>
    <col min="11043" max="11043" width="0" style="491" hidden="1" customWidth="1"/>
    <col min="11044" max="11044" width="3.7109375" style="491" customWidth="1"/>
    <col min="11045" max="11045" width="11.140625" style="491" bestFit="1" customWidth="1"/>
    <col min="11046" max="11278" width="10.5703125" style="491"/>
    <col min="11279" max="11286" width="0" style="491" hidden="1" customWidth="1"/>
    <col min="11287" max="11289" width="3.7109375" style="491" customWidth="1"/>
    <col min="11290" max="11290" width="12.7109375" style="491" customWidth="1"/>
    <col min="11291" max="11291" width="47.42578125" style="491" customWidth="1"/>
    <col min="11292" max="11295" width="0" style="491" hidden="1" customWidth="1"/>
    <col min="11296" max="11296" width="11.7109375" style="491" customWidth="1"/>
    <col min="11297" max="11297" width="6.42578125" style="491" bestFit="1" customWidth="1"/>
    <col min="11298" max="11298" width="11.7109375" style="491" customWidth="1"/>
    <col min="11299" max="11299" width="0" style="491" hidden="1" customWidth="1"/>
    <col min="11300" max="11300" width="3.7109375" style="491" customWidth="1"/>
    <col min="11301" max="11301" width="11.140625" style="491" bestFit="1" customWidth="1"/>
    <col min="11302" max="11534" width="10.5703125" style="491"/>
    <col min="11535" max="11542" width="0" style="491" hidden="1" customWidth="1"/>
    <col min="11543" max="11545" width="3.7109375" style="491" customWidth="1"/>
    <col min="11546" max="11546" width="12.7109375" style="491" customWidth="1"/>
    <col min="11547" max="11547" width="47.42578125" style="491" customWidth="1"/>
    <col min="11548" max="11551" width="0" style="491" hidden="1" customWidth="1"/>
    <col min="11552" max="11552" width="11.7109375" style="491" customWidth="1"/>
    <col min="11553" max="11553" width="6.42578125" style="491" bestFit="1" customWidth="1"/>
    <col min="11554" max="11554" width="11.7109375" style="491" customWidth="1"/>
    <col min="11555" max="11555" width="0" style="491" hidden="1" customWidth="1"/>
    <col min="11556" max="11556" width="3.7109375" style="491" customWidth="1"/>
    <col min="11557" max="11557" width="11.140625" style="491" bestFit="1" customWidth="1"/>
    <col min="11558" max="11790" width="10.5703125" style="491"/>
    <col min="11791" max="11798" width="0" style="491" hidden="1" customWidth="1"/>
    <col min="11799" max="11801" width="3.7109375" style="491" customWidth="1"/>
    <col min="11802" max="11802" width="12.7109375" style="491" customWidth="1"/>
    <col min="11803" max="11803" width="47.42578125" style="491" customWidth="1"/>
    <col min="11804" max="11807" width="0" style="491" hidden="1" customWidth="1"/>
    <col min="11808" max="11808" width="11.7109375" style="491" customWidth="1"/>
    <col min="11809" max="11809" width="6.42578125" style="491" bestFit="1" customWidth="1"/>
    <col min="11810" max="11810" width="11.7109375" style="491" customWidth="1"/>
    <col min="11811" max="11811" width="0" style="491" hidden="1" customWidth="1"/>
    <col min="11812" max="11812" width="3.7109375" style="491" customWidth="1"/>
    <col min="11813" max="11813" width="11.140625" style="491" bestFit="1" customWidth="1"/>
    <col min="11814" max="12046" width="10.5703125" style="491"/>
    <col min="12047" max="12054" width="0" style="491" hidden="1" customWidth="1"/>
    <col min="12055" max="12057" width="3.7109375" style="491" customWidth="1"/>
    <col min="12058" max="12058" width="12.7109375" style="491" customWidth="1"/>
    <col min="12059" max="12059" width="47.42578125" style="491" customWidth="1"/>
    <col min="12060" max="12063" width="0" style="491" hidden="1" customWidth="1"/>
    <col min="12064" max="12064" width="11.7109375" style="491" customWidth="1"/>
    <col min="12065" max="12065" width="6.42578125" style="491" bestFit="1" customWidth="1"/>
    <col min="12066" max="12066" width="11.7109375" style="491" customWidth="1"/>
    <col min="12067" max="12067" width="0" style="491" hidden="1" customWidth="1"/>
    <col min="12068" max="12068" width="3.7109375" style="491" customWidth="1"/>
    <col min="12069" max="12069" width="11.140625" style="491" bestFit="1" customWidth="1"/>
    <col min="12070" max="12302" width="10.5703125" style="491"/>
    <col min="12303" max="12310" width="0" style="491" hidden="1" customWidth="1"/>
    <col min="12311" max="12313" width="3.7109375" style="491" customWidth="1"/>
    <col min="12314" max="12314" width="12.7109375" style="491" customWidth="1"/>
    <col min="12315" max="12315" width="47.42578125" style="491" customWidth="1"/>
    <col min="12316" max="12319" width="0" style="491" hidden="1" customWidth="1"/>
    <col min="12320" max="12320" width="11.7109375" style="491" customWidth="1"/>
    <col min="12321" max="12321" width="6.42578125" style="491" bestFit="1" customWidth="1"/>
    <col min="12322" max="12322" width="11.7109375" style="491" customWidth="1"/>
    <col min="12323" max="12323" width="0" style="491" hidden="1" customWidth="1"/>
    <col min="12324" max="12324" width="3.7109375" style="491" customWidth="1"/>
    <col min="12325" max="12325" width="11.140625" style="491" bestFit="1" customWidth="1"/>
    <col min="12326" max="12558" width="10.5703125" style="491"/>
    <col min="12559" max="12566" width="0" style="491" hidden="1" customWidth="1"/>
    <col min="12567" max="12569" width="3.7109375" style="491" customWidth="1"/>
    <col min="12570" max="12570" width="12.7109375" style="491" customWidth="1"/>
    <col min="12571" max="12571" width="47.42578125" style="491" customWidth="1"/>
    <col min="12572" max="12575" width="0" style="491" hidden="1" customWidth="1"/>
    <col min="12576" max="12576" width="11.7109375" style="491" customWidth="1"/>
    <col min="12577" max="12577" width="6.42578125" style="491" bestFit="1" customWidth="1"/>
    <col min="12578" max="12578" width="11.7109375" style="491" customWidth="1"/>
    <col min="12579" max="12579" width="0" style="491" hidden="1" customWidth="1"/>
    <col min="12580" max="12580" width="3.7109375" style="491" customWidth="1"/>
    <col min="12581" max="12581" width="11.140625" style="491" bestFit="1" customWidth="1"/>
    <col min="12582" max="12814" width="10.5703125" style="491"/>
    <col min="12815" max="12822" width="0" style="491" hidden="1" customWidth="1"/>
    <col min="12823" max="12825" width="3.7109375" style="491" customWidth="1"/>
    <col min="12826" max="12826" width="12.7109375" style="491" customWidth="1"/>
    <col min="12827" max="12827" width="47.42578125" style="491" customWidth="1"/>
    <col min="12828" max="12831" width="0" style="491" hidden="1" customWidth="1"/>
    <col min="12832" max="12832" width="11.7109375" style="491" customWidth="1"/>
    <col min="12833" max="12833" width="6.42578125" style="491" bestFit="1" customWidth="1"/>
    <col min="12834" max="12834" width="11.7109375" style="491" customWidth="1"/>
    <col min="12835" max="12835" width="0" style="491" hidden="1" customWidth="1"/>
    <col min="12836" max="12836" width="3.7109375" style="491" customWidth="1"/>
    <col min="12837" max="12837" width="11.140625" style="491" bestFit="1" customWidth="1"/>
    <col min="12838" max="13070" width="10.5703125" style="491"/>
    <col min="13071" max="13078" width="0" style="491" hidden="1" customWidth="1"/>
    <col min="13079" max="13081" width="3.7109375" style="491" customWidth="1"/>
    <col min="13082" max="13082" width="12.7109375" style="491" customWidth="1"/>
    <col min="13083" max="13083" width="47.42578125" style="491" customWidth="1"/>
    <col min="13084" max="13087" width="0" style="491" hidden="1" customWidth="1"/>
    <col min="13088" max="13088" width="11.7109375" style="491" customWidth="1"/>
    <col min="13089" max="13089" width="6.42578125" style="491" bestFit="1" customWidth="1"/>
    <col min="13090" max="13090" width="11.7109375" style="491" customWidth="1"/>
    <col min="13091" max="13091" width="0" style="491" hidden="1" customWidth="1"/>
    <col min="13092" max="13092" width="3.7109375" style="491" customWidth="1"/>
    <col min="13093" max="13093" width="11.140625" style="491" bestFit="1" customWidth="1"/>
    <col min="13094" max="13326" width="10.5703125" style="491"/>
    <col min="13327" max="13334" width="0" style="491" hidden="1" customWidth="1"/>
    <col min="13335" max="13337" width="3.7109375" style="491" customWidth="1"/>
    <col min="13338" max="13338" width="12.7109375" style="491" customWidth="1"/>
    <col min="13339" max="13339" width="47.42578125" style="491" customWidth="1"/>
    <col min="13340" max="13343" width="0" style="491" hidden="1" customWidth="1"/>
    <col min="13344" max="13344" width="11.7109375" style="491" customWidth="1"/>
    <col min="13345" max="13345" width="6.42578125" style="491" bestFit="1" customWidth="1"/>
    <col min="13346" max="13346" width="11.7109375" style="491" customWidth="1"/>
    <col min="13347" max="13347" width="0" style="491" hidden="1" customWidth="1"/>
    <col min="13348" max="13348" width="3.7109375" style="491" customWidth="1"/>
    <col min="13349" max="13349" width="11.140625" style="491" bestFit="1" customWidth="1"/>
    <col min="13350" max="13582" width="10.5703125" style="491"/>
    <col min="13583" max="13590" width="0" style="491" hidden="1" customWidth="1"/>
    <col min="13591" max="13593" width="3.7109375" style="491" customWidth="1"/>
    <col min="13594" max="13594" width="12.7109375" style="491" customWidth="1"/>
    <col min="13595" max="13595" width="47.42578125" style="491" customWidth="1"/>
    <col min="13596" max="13599" width="0" style="491" hidden="1" customWidth="1"/>
    <col min="13600" max="13600" width="11.7109375" style="491" customWidth="1"/>
    <col min="13601" max="13601" width="6.42578125" style="491" bestFit="1" customWidth="1"/>
    <col min="13602" max="13602" width="11.7109375" style="491" customWidth="1"/>
    <col min="13603" max="13603" width="0" style="491" hidden="1" customWidth="1"/>
    <col min="13604" max="13604" width="3.7109375" style="491" customWidth="1"/>
    <col min="13605" max="13605" width="11.140625" style="491" bestFit="1" customWidth="1"/>
    <col min="13606" max="13838" width="10.5703125" style="491"/>
    <col min="13839" max="13846" width="0" style="491" hidden="1" customWidth="1"/>
    <col min="13847" max="13849" width="3.7109375" style="491" customWidth="1"/>
    <col min="13850" max="13850" width="12.7109375" style="491" customWidth="1"/>
    <col min="13851" max="13851" width="47.42578125" style="491" customWidth="1"/>
    <col min="13852" max="13855" width="0" style="491" hidden="1" customWidth="1"/>
    <col min="13856" max="13856" width="11.7109375" style="491" customWidth="1"/>
    <col min="13857" max="13857" width="6.42578125" style="491" bestFit="1" customWidth="1"/>
    <col min="13858" max="13858" width="11.7109375" style="491" customWidth="1"/>
    <col min="13859" max="13859" width="0" style="491" hidden="1" customWidth="1"/>
    <col min="13860" max="13860" width="3.7109375" style="491" customWidth="1"/>
    <col min="13861" max="13861" width="11.140625" style="491" bestFit="1" customWidth="1"/>
    <col min="13862" max="14094" width="10.5703125" style="491"/>
    <col min="14095" max="14102" width="0" style="491" hidden="1" customWidth="1"/>
    <col min="14103" max="14105" width="3.7109375" style="491" customWidth="1"/>
    <col min="14106" max="14106" width="12.7109375" style="491" customWidth="1"/>
    <col min="14107" max="14107" width="47.42578125" style="491" customWidth="1"/>
    <col min="14108" max="14111" width="0" style="491" hidden="1" customWidth="1"/>
    <col min="14112" max="14112" width="11.7109375" style="491" customWidth="1"/>
    <col min="14113" max="14113" width="6.42578125" style="491" bestFit="1" customWidth="1"/>
    <col min="14114" max="14114" width="11.7109375" style="491" customWidth="1"/>
    <col min="14115" max="14115" width="0" style="491" hidden="1" customWidth="1"/>
    <col min="14116" max="14116" width="3.7109375" style="491" customWidth="1"/>
    <col min="14117" max="14117" width="11.140625" style="491" bestFit="1" customWidth="1"/>
    <col min="14118" max="14350" width="10.5703125" style="491"/>
    <col min="14351" max="14358" width="0" style="491" hidden="1" customWidth="1"/>
    <col min="14359" max="14361" width="3.7109375" style="491" customWidth="1"/>
    <col min="14362" max="14362" width="12.7109375" style="491" customWidth="1"/>
    <col min="14363" max="14363" width="47.42578125" style="491" customWidth="1"/>
    <col min="14364" max="14367" width="0" style="491" hidden="1" customWidth="1"/>
    <col min="14368" max="14368" width="11.7109375" style="491" customWidth="1"/>
    <col min="14369" max="14369" width="6.42578125" style="491" bestFit="1" customWidth="1"/>
    <col min="14370" max="14370" width="11.7109375" style="491" customWidth="1"/>
    <col min="14371" max="14371" width="0" style="491" hidden="1" customWidth="1"/>
    <col min="14372" max="14372" width="3.7109375" style="491" customWidth="1"/>
    <col min="14373" max="14373" width="11.140625" style="491" bestFit="1" customWidth="1"/>
    <col min="14374" max="14606" width="10.5703125" style="491"/>
    <col min="14607" max="14614" width="0" style="491" hidden="1" customWidth="1"/>
    <col min="14615" max="14617" width="3.7109375" style="491" customWidth="1"/>
    <col min="14618" max="14618" width="12.7109375" style="491" customWidth="1"/>
    <col min="14619" max="14619" width="47.42578125" style="491" customWidth="1"/>
    <col min="14620" max="14623" width="0" style="491" hidden="1" customWidth="1"/>
    <col min="14624" max="14624" width="11.7109375" style="491" customWidth="1"/>
    <col min="14625" max="14625" width="6.42578125" style="491" bestFit="1" customWidth="1"/>
    <col min="14626" max="14626" width="11.7109375" style="491" customWidth="1"/>
    <col min="14627" max="14627" width="0" style="491" hidden="1" customWidth="1"/>
    <col min="14628" max="14628" width="3.7109375" style="491" customWidth="1"/>
    <col min="14629" max="14629" width="11.140625" style="491" bestFit="1" customWidth="1"/>
    <col min="14630" max="14862" width="10.5703125" style="491"/>
    <col min="14863" max="14870" width="0" style="491" hidden="1" customWidth="1"/>
    <col min="14871" max="14873" width="3.7109375" style="491" customWidth="1"/>
    <col min="14874" max="14874" width="12.7109375" style="491" customWidth="1"/>
    <col min="14875" max="14875" width="47.42578125" style="491" customWidth="1"/>
    <col min="14876" max="14879" width="0" style="491" hidden="1" customWidth="1"/>
    <col min="14880" max="14880" width="11.7109375" style="491" customWidth="1"/>
    <col min="14881" max="14881" width="6.42578125" style="491" bestFit="1" customWidth="1"/>
    <col min="14882" max="14882" width="11.7109375" style="491" customWidth="1"/>
    <col min="14883" max="14883" width="0" style="491" hidden="1" customWidth="1"/>
    <col min="14884" max="14884" width="3.7109375" style="491" customWidth="1"/>
    <col min="14885" max="14885" width="11.140625" style="491" bestFit="1" customWidth="1"/>
    <col min="14886" max="15118" width="10.5703125" style="491"/>
    <col min="15119" max="15126" width="0" style="491" hidden="1" customWidth="1"/>
    <col min="15127" max="15129" width="3.7109375" style="491" customWidth="1"/>
    <col min="15130" max="15130" width="12.7109375" style="491" customWidth="1"/>
    <col min="15131" max="15131" width="47.42578125" style="491" customWidth="1"/>
    <col min="15132" max="15135" width="0" style="491" hidden="1" customWidth="1"/>
    <col min="15136" max="15136" width="11.7109375" style="491" customWidth="1"/>
    <col min="15137" max="15137" width="6.42578125" style="491" bestFit="1" customWidth="1"/>
    <col min="15138" max="15138" width="11.7109375" style="491" customWidth="1"/>
    <col min="15139" max="15139" width="0" style="491" hidden="1" customWidth="1"/>
    <col min="15140" max="15140" width="3.7109375" style="491" customWidth="1"/>
    <col min="15141" max="15141" width="11.140625" style="491" bestFit="1" customWidth="1"/>
    <col min="15142" max="15374" width="10.5703125" style="491"/>
    <col min="15375" max="15382" width="0" style="491" hidden="1" customWidth="1"/>
    <col min="15383" max="15385" width="3.7109375" style="491" customWidth="1"/>
    <col min="15386" max="15386" width="12.7109375" style="491" customWidth="1"/>
    <col min="15387" max="15387" width="47.42578125" style="491" customWidth="1"/>
    <col min="15388" max="15391" width="0" style="491" hidden="1" customWidth="1"/>
    <col min="15392" max="15392" width="11.7109375" style="491" customWidth="1"/>
    <col min="15393" max="15393" width="6.42578125" style="491" bestFit="1" customWidth="1"/>
    <col min="15394" max="15394" width="11.7109375" style="491" customWidth="1"/>
    <col min="15395" max="15395" width="0" style="491" hidden="1" customWidth="1"/>
    <col min="15396" max="15396" width="3.7109375" style="491" customWidth="1"/>
    <col min="15397" max="15397" width="11.140625" style="491" bestFit="1" customWidth="1"/>
    <col min="15398" max="15630" width="10.5703125" style="491"/>
    <col min="15631" max="15638" width="0" style="491" hidden="1" customWidth="1"/>
    <col min="15639" max="15641" width="3.7109375" style="491" customWidth="1"/>
    <col min="15642" max="15642" width="12.7109375" style="491" customWidth="1"/>
    <col min="15643" max="15643" width="47.42578125" style="491" customWidth="1"/>
    <col min="15644" max="15647" width="0" style="491" hidden="1" customWidth="1"/>
    <col min="15648" max="15648" width="11.7109375" style="491" customWidth="1"/>
    <col min="15649" max="15649" width="6.42578125" style="491" bestFit="1" customWidth="1"/>
    <col min="15650" max="15650" width="11.7109375" style="491" customWidth="1"/>
    <col min="15651" max="15651" width="0" style="491" hidden="1" customWidth="1"/>
    <col min="15652" max="15652" width="3.7109375" style="491" customWidth="1"/>
    <col min="15653" max="15653" width="11.140625" style="491" bestFit="1" customWidth="1"/>
    <col min="15654" max="15886" width="10.5703125" style="491"/>
    <col min="15887" max="15894" width="0" style="491" hidden="1" customWidth="1"/>
    <col min="15895" max="15897" width="3.7109375" style="491" customWidth="1"/>
    <col min="15898" max="15898" width="12.7109375" style="491" customWidth="1"/>
    <col min="15899" max="15899" width="47.42578125" style="491" customWidth="1"/>
    <col min="15900" max="15903" width="0" style="491" hidden="1" customWidth="1"/>
    <col min="15904" max="15904" width="11.7109375" style="491" customWidth="1"/>
    <col min="15905" max="15905" width="6.42578125" style="491" bestFit="1" customWidth="1"/>
    <col min="15906" max="15906" width="11.7109375" style="491" customWidth="1"/>
    <col min="15907" max="15907" width="0" style="491" hidden="1" customWidth="1"/>
    <col min="15908" max="15908" width="3.7109375" style="491" customWidth="1"/>
    <col min="15909" max="15909" width="11.140625" style="491" bestFit="1" customWidth="1"/>
    <col min="15910" max="16142" width="10.5703125" style="491"/>
    <col min="16143" max="16150" width="0" style="491" hidden="1" customWidth="1"/>
    <col min="16151" max="16153" width="3.7109375" style="491" customWidth="1"/>
    <col min="16154" max="16154" width="12.7109375" style="491" customWidth="1"/>
    <col min="16155" max="16155" width="47.42578125" style="491" customWidth="1"/>
    <col min="16156" max="16159" width="0" style="491" hidden="1" customWidth="1"/>
    <col min="16160" max="16160" width="11.7109375" style="491" customWidth="1"/>
    <col min="16161" max="16161" width="6.42578125" style="491" bestFit="1" customWidth="1"/>
    <col min="16162" max="16162" width="11.7109375" style="491" customWidth="1"/>
    <col min="16163" max="16163" width="0" style="491" hidden="1" customWidth="1"/>
    <col min="16164" max="16164" width="3.7109375" style="491" customWidth="1"/>
    <col min="16165" max="16165" width="11.140625" style="491" bestFit="1" customWidth="1"/>
    <col min="16166" max="16384" width="10.5703125" style="491"/>
  </cols>
  <sheetData>
    <row r="1" spans="1:49" ht="14.25" hidden="1" customHeight="1"/>
    <row r="2" spans="1:49" ht="14.25" hidden="1" customHeight="1"/>
    <row r="3" spans="1:49" ht="14.25" hidden="1" customHeight="1"/>
    <row r="4" spans="1:49" ht="3" customHeight="1">
      <c r="J4" s="497"/>
      <c r="K4" s="497"/>
      <c r="L4" s="492"/>
      <c r="M4" s="492"/>
      <c r="N4" s="492"/>
      <c r="O4" s="500"/>
      <c r="P4" s="500"/>
      <c r="Q4" s="500"/>
      <c r="R4" s="500"/>
      <c r="S4" s="500"/>
      <c r="T4" s="500"/>
      <c r="U4" s="492"/>
      <c r="V4" s="944"/>
      <c r="W4" s="944"/>
      <c r="X4" s="944"/>
      <c r="Y4" s="944"/>
      <c r="Z4" s="944"/>
      <c r="AA4" s="944"/>
      <c r="AB4" s="1068"/>
      <c r="AC4" s="944"/>
      <c r="AD4" s="944"/>
      <c r="AE4" s="944"/>
      <c r="AF4" s="944"/>
      <c r="AG4" s="944"/>
      <c r="AH4" s="944"/>
      <c r="AI4" s="1068"/>
    </row>
    <row r="5" spans="1:49" ht="22.5" customHeight="1">
      <c r="J5" s="497"/>
      <c r="K5" s="497"/>
      <c r="L5" s="1312" t="s">
        <v>731</v>
      </c>
      <c r="M5" s="1312"/>
      <c r="N5" s="1312"/>
      <c r="O5" s="1312"/>
      <c r="P5" s="1312"/>
      <c r="Q5" s="1312"/>
      <c r="R5" s="1312"/>
      <c r="S5" s="1312"/>
      <c r="T5" s="1312"/>
      <c r="U5" s="546"/>
      <c r="V5" s="546"/>
      <c r="W5" s="546"/>
      <c r="X5" s="546"/>
      <c r="Y5" s="546"/>
      <c r="Z5" s="546"/>
      <c r="AA5" s="546"/>
      <c r="AB5" s="546"/>
      <c r="AC5" s="546"/>
      <c r="AD5" s="546"/>
      <c r="AE5" s="546"/>
      <c r="AF5" s="546"/>
      <c r="AG5" s="546"/>
      <c r="AH5" s="546"/>
      <c r="AI5" s="546"/>
    </row>
    <row r="6" spans="1:49" ht="3" customHeight="1">
      <c r="J6" s="497"/>
      <c r="K6" s="497"/>
      <c r="L6" s="492"/>
      <c r="M6" s="492"/>
      <c r="N6" s="492"/>
      <c r="O6" s="496"/>
      <c r="P6" s="496"/>
      <c r="Q6" s="496"/>
      <c r="R6" s="496"/>
      <c r="S6" s="496"/>
      <c r="T6" s="496"/>
      <c r="U6" s="492"/>
      <c r="V6" s="1072"/>
      <c r="W6" s="1072"/>
      <c r="X6" s="1072"/>
      <c r="Y6" s="1072"/>
      <c r="Z6" s="1072"/>
      <c r="AA6" s="1072"/>
      <c r="AB6" s="1068"/>
      <c r="AC6" s="1072"/>
      <c r="AD6" s="1072"/>
      <c r="AE6" s="1072"/>
      <c r="AF6" s="1072"/>
      <c r="AG6" s="1072"/>
      <c r="AH6" s="1072"/>
      <c r="AI6" s="1068"/>
    </row>
    <row r="7" spans="1:49" s="744" customFormat="1" ht="11.25" hidden="1">
      <c r="A7" s="1114"/>
      <c r="B7" s="1114"/>
      <c r="C7" s="1114"/>
      <c r="D7" s="1114"/>
      <c r="E7" s="1114"/>
      <c r="F7" s="1114"/>
      <c r="G7" s="1114"/>
      <c r="H7" s="1114"/>
      <c r="L7" s="1164"/>
      <c r="M7" s="1039"/>
      <c r="O7" s="1288"/>
      <c r="P7" s="1288"/>
      <c r="Q7" s="1288"/>
      <c r="R7" s="1288"/>
      <c r="S7" s="1288"/>
      <c r="T7" s="1288"/>
      <c r="U7" s="778"/>
      <c r="V7"/>
      <c r="W7"/>
      <c r="X7"/>
      <c r="Y7"/>
      <c r="Z7"/>
      <c r="AA7"/>
      <c r="AB7"/>
      <c r="AC7"/>
      <c r="AD7"/>
      <c r="AE7"/>
      <c r="AF7"/>
      <c r="AG7"/>
      <c r="AH7"/>
      <c r="AI7"/>
      <c r="AJ7" s="778"/>
      <c r="AL7" s="1114"/>
      <c r="AM7" s="1114"/>
      <c r="AN7" s="1114"/>
      <c r="AO7" s="1114"/>
      <c r="AP7" s="1114"/>
    </row>
    <row r="8" spans="1:49"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18"/>
      <c r="O8" s="1289" t="str">
        <f>IF(datePr_ch="",IF(datePr="","",datePr),datePr_ch)</f>
        <v>10.08.2020</v>
      </c>
      <c r="P8" s="1289"/>
      <c r="Q8" s="1289"/>
      <c r="R8" s="1289"/>
      <c r="S8" s="1289"/>
      <c r="T8" s="1289"/>
      <c r="U8" s="633"/>
      <c r="V8"/>
      <c r="W8"/>
      <c r="X8"/>
      <c r="Y8"/>
      <c r="Z8"/>
      <c r="AA8"/>
      <c r="AB8"/>
      <c r="AC8"/>
      <c r="AD8"/>
      <c r="AE8"/>
      <c r="AF8"/>
      <c r="AG8"/>
      <c r="AH8"/>
      <c r="AI8"/>
      <c r="AL8" s="557"/>
      <c r="AM8" s="557"/>
      <c r="AN8" s="557"/>
      <c r="AO8" s="557"/>
      <c r="AP8" s="557"/>
      <c r="AQ8" s="557"/>
      <c r="AR8" s="557"/>
      <c r="AS8" s="557"/>
      <c r="AT8" s="557"/>
      <c r="AU8" s="557"/>
      <c r="AV8" s="557"/>
      <c r="AW8" s="557"/>
    </row>
    <row r="9" spans="1:49" s="537" customFormat="1" ht="18.75">
      <c r="A9" s="557"/>
      <c r="B9" s="557"/>
      <c r="C9" s="557"/>
      <c r="D9" s="557"/>
      <c r="E9" s="557"/>
      <c r="F9" s="557"/>
      <c r="G9" s="557"/>
      <c r="H9" s="557"/>
      <c r="L9" s="520"/>
      <c r="M9" s="584" t="str">
        <f>"Номер подачи заявления об "&amp;IF(numberPr_ch="","утверждении","изменении") &amp; " тарифов"</f>
        <v>Номер подачи заявления об изменении тарифов</v>
      </c>
      <c r="N9" s="1118"/>
      <c r="O9" s="1289" t="str">
        <f>IF(numberPr_ch="",IF(numberPr="","",numberPr),numberPr_ch)</f>
        <v>01-13/36204</v>
      </c>
      <c r="P9" s="1289"/>
      <c r="Q9" s="1289"/>
      <c r="R9" s="1289"/>
      <c r="S9" s="1289"/>
      <c r="T9" s="1289"/>
      <c r="U9" s="633"/>
      <c r="V9"/>
      <c r="W9"/>
      <c r="X9"/>
      <c r="Y9"/>
      <c r="Z9"/>
      <c r="AA9"/>
      <c r="AB9"/>
      <c r="AC9"/>
      <c r="AD9"/>
      <c r="AE9"/>
      <c r="AF9"/>
      <c r="AG9"/>
      <c r="AH9"/>
      <c r="AI9"/>
      <c r="AL9" s="557"/>
      <c r="AM9" s="557"/>
      <c r="AN9" s="557"/>
      <c r="AO9" s="557"/>
      <c r="AP9" s="557"/>
      <c r="AQ9" s="557"/>
      <c r="AR9" s="557"/>
      <c r="AS9" s="557"/>
      <c r="AT9" s="557"/>
      <c r="AU9" s="557"/>
      <c r="AV9" s="557"/>
      <c r="AW9" s="557"/>
    </row>
    <row r="10" spans="1:49" s="744" customFormat="1" ht="11.25" hidden="1">
      <c r="A10" s="1114"/>
      <c r="B10" s="1114"/>
      <c r="C10" s="1114"/>
      <c r="D10" s="1114"/>
      <c r="E10" s="1114"/>
      <c r="F10" s="1114"/>
      <c r="G10" s="1114"/>
      <c r="H10" s="1114"/>
      <c r="L10" s="1164"/>
      <c r="M10" s="1039"/>
      <c r="O10" s="1288"/>
      <c r="P10" s="1288"/>
      <c r="Q10" s="1288"/>
      <c r="R10" s="1288"/>
      <c r="S10" s="1288"/>
      <c r="T10" s="1288"/>
      <c r="U10" s="778"/>
      <c r="V10"/>
      <c r="W10"/>
      <c r="X10"/>
      <c r="Y10"/>
      <c r="Z10"/>
      <c r="AA10"/>
      <c r="AB10"/>
      <c r="AC10"/>
      <c r="AD10"/>
      <c r="AE10"/>
      <c r="AF10"/>
      <c r="AG10"/>
      <c r="AH10"/>
      <c r="AI10"/>
      <c r="AJ10" s="778"/>
      <c r="AL10" s="1114"/>
      <c r="AM10" s="1114"/>
      <c r="AN10" s="1114"/>
      <c r="AO10" s="1114"/>
      <c r="AP10" s="1114"/>
    </row>
    <row r="11" spans="1:49" s="537" customFormat="1" ht="11.25" hidden="1" customHeight="1">
      <c r="A11" s="557"/>
      <c r="B11" s="557"/>
      <c r="C11" s="557"/>
      <c r="D11" s="557"/>
      <c r="E11" s="557"/>
      <c r="F11" s="557"/>
      <c r="G11" s="557"/>
      <c r="H11" s="557"/>
      <c r="L11" s="1313"/>
      <c r="M11" s="1313"/>
      <c r="N11" s="534"/>
      <c r="O11" s="1331"/>
      <c r="P11" s="1331"/>
      <c r="Q11" s="1331"/>
      <c r="R11" s="1331"/>
      <c r="S11" s="1331"/>
      <c r="T11" s="1331"/>
      <c r="U11" s="555" t="s">
        <v>370</v>
      </c>
      <c r="V11" s="1331"/>
      <c r="W11" s="1331"/>
      <c r="X11" s="1331"/>
      <c r="Y11" s="1331"/>
      <c r="Z11" s="1331"/>
      <c r="AA11" s="1331"/>
      <c r="AB11" s="957" t="s">
        <v>370</v>
      </c>
      <c r="AC11" s="1331"/>
      <c r="AD11" s="1331"/>
      <c r="AE11" s="1331"/>
      <c r="AF11" s="1331"/>
      <c r="AG11" s="1331"/>
      <c r="AH11" s="1331"/>
      <c r="AI11" s="957" t="s">
        <v>370</v>
      </c>
      <c r="AL11" s="557"/>
      <c r="AM11" s="557"/>
      <c r="AN11" s="557"/>
      <c r="AO11" s="557"/>
      <c r="AP11" s="557"/>
      <c r="AQ11" s="557"/>
      <c r="AR11" s="557"/>
      <c r="AS11" s="557"/>
      <c r="AT11" s="557"/>
      <c r="AU11" s="557"/>
      <c r="AV11" s="557"/>
      <c r="AW11" s="557"/>
    </row>
    <row r="12" spans="1:49">
      <c r="J12" s="497"/>
      <c r="K12" s="497"/>
      <c r="L12" s="492"/>
      <c r="M12" s="492"/>
      <c r="N12" s="492"/>
      <c r="O12" s="1332"/>
      <c r="P12" s="1332"/>
      <c r="Q12" s="1332"/>
      <c r="R12" s="1332"/>
      <c r="S12" s="1332"/>
      <c r="T12" s="1332"/>
      <c r="U12" s="1332"/>
      <c r="V12" s="1332" t="s">
        <v>1660</v>
      </c>
      <c r="W12" s="1332"/>
      <c r="X12" s="1332"/>
      <c r="Y12" s="1332"/>
      <c r="Z12" s="1332"/>
      <c r="AA12" s="1332"/>
      <c r="AB12" s="1332"/>
      <c r="AC12" s="1332" t="s">
        <v>1660</v>
      </c>
      <c r="AD12" s="1332"/>
      <c r="AE12" s="1332"/>
      <c r="AF12" s="1332"/>
      <c r="AG12" s="1332"/>
      <c r="AH12" s="1332"/>
      <c r="AI12" s="1332"/>
    </row>
    <row r="13" spans="1:49" ht="14.25" customHeight="1">
      <c r="J13" s="497"/>
      <c r="K13" s="497"/>
      <c r="L13" s="1237" t="s">
        <v>444</v>
      </c>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t="s">
        <v>445</v>
      </c>
    </row>
    <row r="14" spans="1:49" ht="14.25" customHeight="1">
      <c r="J14" s="497"/>
      <c r="K14" s="497"/>
      <c r="L14" s="1296" t="s">
        <v>90</v>
      </c>
      <c r="M14" s="1296" t="s">
        <v>601</v>
      </c>
      <c r="N14" s="489"/>
      <c r="O14" s="1297" t="s">
        <v>603</v>
      </c>
      <c r="P14" s="1298"/>
      <c r="Q14" s="1298"/>
      <c r="R14" s="1298"/>
      <c r="S14" s="1298"/>
      <c r="T14" s="1299"/>
      <c r="U14" s="1307" t="s">
        <v>338</v>
      </c>
      <c r="V14" s="1297" t="s">
        <v>603</v>
      </c>
      <c r="W14" s="1298"/>
      <c r="X14" s="1298"/>
      <c r="Y14" s="1298"/>
      <c r="Z14" s="1298"/>
      <c r="AA14" s="1299"/>
      <c r="AB14" s="1307" t="s">
        <v>338</v>
      </c>
      <c r="AC14" s="1297" t="s">
        <v>603</v>
      </c>
      <c r="AD14" s="1298"/>
      <c r="AE14" s="1298"/>
      <c r="AF14" s="1298"/>
      <c r="AG14" s="1298"/>
      <c r="AH14" s="1299"/>
      <c r="AI14" s="1307" t="s">
        <v>338</v>
      </c>
      <c r="AJ14" s="1293" t="s">
        <v>273</v>
      </c>
      <c r="AK14" s="1237"/>
    </row>
    <row r="15" spans="1:49" ht="14.25" customHeight="1">
      <c r="J15" s="497"/>
      <c r="K15" s="497"/>
      <c r="L15" s="1296"/>
      <c r="M15" s="1296"/>
      <c r="N15" s="489"/>
      <c r="O15" s="1302" t="s">
        <v>589</v>
      </c>
      <c r="P15" s="1300"/>
      <c r="Q15" s="1301"/>
      <c r="R15" s="1305" t="s">
        <v>614</v>
      </c>
      <c r="S15" s="1305"/>
      <c r="T15" s="1306"/>
      <c r="U15" s="1308"/>
      <c r="V15" s="1302" t="s">
        <v>589</v>
      </c>
      <c r="W15" s="1300"/>
      <c r="X15" s="1301"/>
      <c r="Y15" s="1305" t="s">
        <v>614</v>
      </c>
      <c r="Z15" s="1305"/>
      <c r="AA15" s="1306"/>
      <c r="AB15" s="1308"/>
      <c r="AC15" s="1302" t="s">
        <v>589</v>
      </c>
      <c r="AD15" s="1300"/>
      <c r="AE15" s="1301"/>
      <c r="AF15" s="1305" t="s">
        <v>614</v>
      </c>
      <c r="AG15" s="1305"/>
      <c r="AH15" s="1306"/>
      <c r="AI15" s="1308"/>
      <c r="AJ15" s="1294"/>
      <c r="AK15" s="1237"/>
    </row>
    <row r="16" spans="1:49" ht="30" customHeight="1">
      <c r="J16" s="497"/>
      <c r="K16" s="497"/>
      <c r="L16" s="1296"/>
      <c r="M16" s="1296"/>
      <c r="N16" s="488"/>
      <c r="O16" s="1303"/>
      <c r="P16" s="503"/>
      <c r="Q16" s="503"/>
      <c r="R16" s="504" t="s">
        <v>272</v>
      </c>
      <c r="S16" s="1291" t="s">
        <v>271</v>
      </c>
      <c r="T16" s="1292"/>
      <c r="U16" s="1309"/>
      <c r="V16" s="1303"/>
      <c r="W16" s="717"/>
      <c r="X16" s="717"/>
      <c r="Y16" s="1189" t="s">
        <v>272</v>
      </c>
      <c r="Z16" s="1291" t="s">
        <v>271</v>
      </c>
      <c r="AA16" s="1292"/>
      <c r="AB16" s="1309"/>
      <c r="AC16" s="1303"/>
      <c r="AD16" s="717"/>
      <c r="AE16" s="717"/>
      <c r="AF16" s="1189" t="s">
        <v>272</v>
      </c>
      <c r="AG16" s="1291" t="s">
        <v>271</v>
      </c>
      <c r="AH16" s="1292"/>
      <c r="AI16" s="1309"/>
      <c r="AJ16" s="1295"/>
      <c r="AK16" s="1237"/>
    </row>
    <row r="17" spans="1:50">
      <c r="J17" s="497"/>
      <c r="K17" s="536">
        <v>1</v>
      </c>
      <c r="L17" s="614" t="s">
        <v>91</v>
      </c>
      <c r="M17" s="614" t="s">
        <v>47</v>
      </c>
      <c r="N17" s="634" t="s">
        <v>47</v>
      </c>
      <c r="O17" s="615">
        <f ca="1">OFFSET(O17,0,-1)+1</f>
        <v>3</v>
      </c>
      <c r="P17" s="616">
        <f ca="1">OFFSET(P17,0,-1)</f>
        <v>3</v>
      </c>
      <c r="Q17" s="616">
        <f ca="1">OFFSET(Q17,0,-1)</f>
        <v>3</v>
      </c>
      <c r="R17" s="615">
        <f ca="1">OFFSET(R17,0,-1)+1</f>
        <v>4</v>
      </c>
      <c r="S17" s="1314">
        <f ca="1">OFFSET(S17,0,-1)+1</f>
        <v>5</v>
      </c>
      <c r="T17" s="1314"/>
      <c r="U17" s="615">
        <f ca="1">OFFSET(U17,0,-2)+1</f>
        <v>6</v>
      </c>
      <c r="V17" s="1185">
        <f ca="1">OFFSET(V17,0,-1)+1</f>
        <v>7</v>
      </c>
      <c r="W17" s="616">
        <f ca="1">OFFSET(W17,0,-1)</f>
        <v>7</v>
      </c>
      <c r="X17" s="616">
        <f ca="1">OFFSET(X17,0,-1)</f>
        <v>7</v>
      </c>
      <c r="Y17" s="1185">
        <f ca="1">OFFSET(Y17,0,-1)+1</f>
        <v>8</v>
      </c>
      <c r="Z17" s="1314">
        <f ca="1">OFFSET(Z17,0,-1)+1</f>
        <v>9</v>
      </c>
      <c r="AA17" s="1314"/>
      <c r="AB17" s="1185">
        <f ca="1">OFFSET(AB17,0,-2)+1</f>
        <v>10</v>
      </c>
      <c r="AC17" s="1185">
        <f ca="1">OFFSET(AC17,0,-1)+1</f>
        <v>11</v>
      </c>
      <c r="AD17" s="616">
        <f ca="1">OFFSET(AD17,0,-1)</f>
        <v>11</v>
      </c>
      <c r="AE17" s="616">
        <f ca="1">OFFSET(AE17,0,-1)</f>
        <v>11</v>
      </c>
      <c r="AF17" s="1185">
        <f ca="1">OFFSET(AF17,0,-1)+1</f>
        <v>12</v>
      </c>
      <c r="AG17" s="1314">
        <f ca="1">OFFSET(AG17,0,-1)+1</f>
        <v>13</v>
      </c>
      <c r="AH17" s="1314"/>
      <c r="AI17" s="1185">
        <f ca="1">OFFSET(AI17,0,-2)+1</f>
        <v>14</v>
      </c>
      <c r="AJ17" s="616">
        <f ca="1">OFFSET(AJ17,0,-1)</f>
        <v>14</v>
      </c>
      <c r="AK17" s="615">
        <f ca="1">OFFSET(AK17,0,-1)+1</f>
        <v>15</v>
      </c>
    </row>
    <row r="18" spans="1:50" ht="22.5">
      <c r="A18" s="1315">
        <v>1</v>
      </c>
      <c r="B18" s="865"/>
      <c r="C18" s="865"/>
      <c r="D18" s="865"/>
      <c r="E18" s="866"/>
      <c r="F18" s="867"/>
      <c r="G18" s="865"/>
      <c r="H18" s="865"/>
      <c r="I18" s="868"/>
      <c r="J18" s="863"/>
      <c r="K18" s="872">
        <v>1</v>
      </c>
      <c r="L18" s="560">
        <f>mergeValue(A18)</f>
        <v>1</v>
      </c>
      <c r="M18" s="608" t="s">
        <v>19</v>
      </c>
      <c r="N18" s="547"/>
      <c r="O18" s="1328" t="str">
        <f>IF('Перечень тарифов'!J26="","","" &amp; 'Перечень тарифов'!J26 &amp; "")</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P18" s="1328"/>
      <c r="Q18" s="1328"/>
      <c r="R18" s="1328"/>
      <c r="S18" s="1328"/>
      <c r="T18" s="1328"/>
      <c r="U18" s="1328"/>
      <c r="V18" s="1328"/>
      <c r="W18" s="1328"/>
      <c r="X18" s="1328"/>
      <c r="Y18" s="1328"/>
      <c r="Z18" s="1328"/>
      <c r="AA18" s="1328"/>
      <c r="AB18" s="1328"/>
      <c r="AC18" s="1328"/>
      <c r="AD18" s="1328"/>
      <c r="AE18" s="1328"/>
      <c r="AF18" s="1328"/>
      <c r="AG18" s="1328"/>
      <c r="AH18" s="1328"/>
      <c r="AI18" s="1328"/>
      <c r="AJ18" s="1328"/>
      <c r="AK18" s="597" t="s">
        <v>717</v>
      </c>
    </row>
    <row r="19" spans="1:50" hidden="1">
      <c r="A19" s="1315"/>
      <c r="B19" s="1315">
        <v>1</v>
      </c>
      <c r="C19" s="865"/>
      <c r="D19" s="865"/>
      <c r="E19" s="867"/>
      <c r="F19" s="867"/>
      <c r="G19" s="865"/>
      <c r="H19" s="865"/>
      <c r="I19" s="862"/>
      <c r="J19" s="861"/>
      <c r="K19" s="872">
        <v>1</v>
      </c>
      <c r="L19" s="560" t="str">
        <f>mergeValue(A19) &amp;"."&amp; mergeValue(B19)</f>
        <v>1.1</v>
      </c>
      <c r="M19" s="514"/>
      <c r="N19" s="547"/>
      <c r="O19" s="1328"/>
      <c r="P19" s="1328"/>
      <c r="Q19" s="1328"/>
      <c r="R19" s="1328"/>
      <c r="S19" s="1328"/>
      <c r="T19" s="1328"/>
      <c r="U19" s="1328"/>
      <c r="V19" s="1328"/>
      <c r="W19" s="1328"/>
      <c r="X19" s="1328"/>
      <c r="Y19" s="1328"/>
      <c r="Z19" s="1328"/>
      <c r="AA19" s="1328"/>
      <c r="AB19" s="1328"/>
      <c r="AC19" s="1328"/>
      <c r="AD19" s="1328"/>
      <c r="AE19" s="1328"/>
      <c r="AF19" s="1328"/>
      <c r="AG19" s="1328"/>
      <c r="AH19" s="1328"/>
      <c r="AI19" s="1328"/>
      <c r="AJ19" s="1328"/>
      <c r="AK19" s="597"/>
    </row>
    <row r="20" spans="1:50" hidden="1">
      <c r="A20" s="1315"/>
      <c r="B20" s="1315"/>
      <c r="C20" s="1315">
        <v>1</v>
      </c>
      <c r="D20" s="865"/>
      <c r="E20" s="867"/>
      <c r="F20" s="867"/>
      <c r="G20" s="865"/>
      <c r="H20" s="865"/>
      <c r="I20" s="869"/>
      <c r="J20" s="861"/>
      <c r="K20" s="872">
        <v>1</v>
      </c>
      <c r="L20" s="560" t="str">
        <f>mergeValue(A20) &amp;"."&amp; mergeValue(B20)&amp;"."&amp; mergeValue(C20)</f>
        <v>1.1.1</v>
      </c>
      <c r="M20" s="515"/>
      <c r="N20" s="547"/>
      <c r="O20" s="1328"/>
      <c r="P20" s="1328"/>
      <c r="Q20" s="1328"/>
      <c r="R20" s="1328"/>
      <c r="S20" s="1328"/>
      <c r="T20" s="1328"/>
      <c r="U20" s="1328"/>
      <c r="V20" s="1328"/>
      <c r="W20" s="1328"/>
      <c r="X20" s="1328"/>
      <c r="Y20" s="1328"/>
      <c r="Z20" s="1328"/>
      <c r="AA20" s="1328"/>
      <c r="AB20" s="1328"/>
      <c r="AC20" s="1328"/>
      <c r="AD20" s="1328"/>
      <c r="AE20" s="1328"/>
      <c r="AF20" s="1328"/>
      <c r="AG20" s="1328"/>
      <c r="AH20" s="1328"/>
      <c r="AI20" s="1328"/>
      <c r="AJ20" s="1328"/>
      <c r="AK20" s="597"/>
    </row>
    <row r="21" spans="1:50" hidden="1">
      <c r="A21" s="1315"/>
      <c r="B21" s="1315"/>
      <c r="C21" s="1315"/>
      <c r="D21" s="1315">
        <v>1</v>
      </c>
      <c r="E21" s="867"/>
      <c r="F21" s="867"/>
      <c r="G21" s="865"/>
      <c r="H21" s="865"/>
      <c r="I21" s="1315">
        <v>1</v>
      </c>
      <c r="J21" s="861"/>
      <c r="K21" s="872">
        <v>1</v>
      </c>
      <c r="L21" s="560" t="str">
        <f>mergeValue(A21) &amp;"."&amp; mergeValue(B21)&amp;"."&amp; mergeValue(C21)&amp;"."&amp; mergeValue(D21)</f>
        <v>1.1.1.1</v>
      </c>
      <c r="M21" s="516"/>
      <c r="N21" s="547"/>
      <c r="O21" s="1328"/>
      <c r="P21" s="1328"/>
      <c r="Q21" s="1328"/>
      <c r="R21" s="1328"/>
      <c r="S21" s="1328"/>
      <c r="T21" s="1328"/>
      <c r="U21" s="1328"/>
      <c r="V21" s="1328"/>
      <c r="W21" s="1328"/>
      <c r="X21" s="1328"/>
      <c r="Y21" s="1328"/>
      <c r="Z21" s="1328"/>
      <c r="AA21" s="1328"/>
      <c r="AB21" s="1328"/>
      <c r="AC21" s="1328"/>
      <c r="AD21" s="1328"/>
      <c r="AE21" s="1328"/>
      <c r="AF21" s="1328"/>
      <c r="AG21" s="1328"/>
      <c r="AH21" s="1328"/>
      <c r="AI21" s="1328"/>
      <c r="AJ21" s="1328"/>
      <c r="AK21" s="597"/>
    </row>
    <row r="22" spans="1:50" ht="11.25" hidden="1" customHeight="1">
      <c r="A22" s="1315"/>
      <c r="B22" s="1315"/>
      <c r="C22" s="1315"/>
      <c r="D22" s="1315"/>
      <c r="E22" s="1315">
        <v>1</v>
      </c>
      <c r="F22" s="867"/>
      <c r="G22" s="865"/>
      <c r="H22" s="865"/>
      <c r="I22" s="1315"/>
      <c r="J22" s="867"/>
      <c r="K22" s="872">
        <v>1</v>
      </c>
      <c r="L22" s="560"/>
      <c r="M22" s="522"/>
      <c r="N22" s="548"/>
      <c r="O22" s="598"/>
      <c r="P22" s="598"/>
      <c r="Q22" s="598"/>
      <c r="R22" s="598"/>
      <c r="S22" s="598"/>
      <c r="T22" s="598"/>
      <c r="U22" s="560"/>
      <c r="V22" s="1194"/>
      <c r="W22" s="1194"/>
      <c r="X22" s="1194"/>
      <c r="Y22" s="1194"/>
      <c r="Z22" s="1194"/>
      <c r="AA22" s="1194"/>
      <c r="AB22" s="1193"/>
      <c r="AC22" s="1194"/>
      <c r="AD22" s="1194"/>
      <c r="AE22" s="1194"/>
      <c r="AF22" s="1194"/>
      <c r="AG22" s="1194"/>
      <c r="AH22" s="1194"/>
      <c r="AI22" s="1193"/>
      <c r="AJ22" s="475"/>
      <c r="AK22" s="527"/>
    </row>
    <row r="23" spans="1:50" ht="33.75">
      <c r="A23" s="1315"/>
      <c r="B23" s="1315"/>
      <c r="C23" s="1315"/>
      <c r="D23" s="1315"/>
      <c r="E23" s="1315"/>
      <c r="F23" s="1315">
        <v>1</v>
      </c>
      <c r="G23" s="865"/>
      <c r="H23" s="865"/>
      <c r="I23" s="1315"/>
      <c r="J23" s="1322"/>
      <c r="K23" s="872">
        <v>1</v>
      </c>
      <c r="L23" s="560" t="str">
        <f>mergeValue(A23) &amp;"."&amp; mergeValue(B23)&amp;"."&amp; mergeValue(C23)&amp;"."&amp; mergeValue(D23)&amp;"."&amp;  mergeValue(F23)</f>
        <v>1.1.1.1.1</v>
      </c>
      <c r="M23" s="522" t="s">
        <v>9</v>
      </c>
      <c r="N23" s="548"/>
      <c r="O23" s="1317" t="s">
        <v>3</v>
      </c>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597" t="s">
        <v>719</v>
      </c>
      <c r="AM23" s="556" t="str">
        <f>strCheckUnique(AN23:AN27)</f>
        <v/>
      </c>
      <c r="AO23" s="556"/>
    </row>
    <row r="24" spans="1:50" ht="50.1" customHeight="1">
      <c r="A24" s="1315"/>
      <c r="B24" s="1315"/>
      <c r="C24" s="1315"/>
      <c r="D24" s="1315"/>
      <c r="E24" s="1315"/>
      <c r="F24" s="1315"/>
      <c r="G24" s="865">
        <v>1</v>
      </c>
      <c r="H24" s="865"/>
      <c r="I24" s="1315"/>
      <c r="J24" s="1322"/>
      <c r="K24" s="864"/>
      <c r="L24" s="560" t="str">
        <f>mergeValue(A24) &amp;"."&amp; mergeValue(B24)&amp;"."&amp; mergeValue(C24)&amp;"."&amp; mergeValue(D24)&amp;"."&amp;  mergeValue(F24)&amp;"."&amp;  mergeValue(G24)</f>
        <v>1.1.1.1.1.1</v>
      </c>
      <c r="M24" s="1081" t="s">
        <v>604</v>
      </c>
      <c r="N24" s="553"/>
      <c r="O24" s="647">
        <v>39.395671360000001</v>
      </c>
      <c r="P24" s="530"/>
      <c r="Q24" s="530"/>
      <c r="R24" s="1321" t="s">
        <v>1008</v>
      </c>
      <c r="S24" s="1311" t="s">
        <v>82</v>
      </c>
      <c r="T24" s="1321" t="s">
        <v>1687</v>
      </c>
      <c r="U24" s="1311" t="s">
        <v>82</v>
      </c>
      <c r="V24" s="647">
        <v>40.899232900000001</v>
      </c>
      <c r="W24" s="724"/>
      <c r="X24" s="724"/>
      <c r="Y24" s="1321" t="s">
        <v>1685</v>
      </c>
      <c r="Z24" s="1311" t="s">
        <v>82</v>
      </c>
      <c r="AA24" s="1321" t="s">
        <v>1688</v>
      </c>
      <c r="AB24" s="1311" t="s">
        <v>82</v>
      </c>
      <c r="AC24" s="647">
        <v>42.526519999999998</v>
      </c>
      <c r="AD24" s="724"/>
      <c r="AE24" s="724"/>
      <c r="AF24" s="1321" t="s">
        <v>1686</v>
      </c>
      <c r="AG24" s="1311" t="s">
        <v>82</v>
      </c>
      <c r="AH24" s="1321" t="s">
        <v>1009</v>
      </c>
      <c r="AI24" s="1311" t="s">
        <v>83</v>
      </c>
      <c r="AJ24" s="505"/>
      <c r="AK24" s="1285" t="s">
        <v>732</v>
      </c>
      <c r="AL24" s="552" t="str">
        <f>strCheckDate(O26:AJ26)</f>
        <v/>
      </c>
      <c r="AM24" s="556"/>
      <c r="AN24" s="556" t="str">
        <f>IF(M24="","",M24 )</f>
        <v>вода</v>
      </c>
      <c r="AO24" s="556"/>
      <c r="AP24" s="556"/>
      <c r="AQ24" s="556"/>
    </row>
    <row r="25" spans="1:50" s="1067" customFormat="1" ht="50.1" customHeight="1">
      <c r="A25" s="1315"/>
      <c r="B25" s="1315"/>
      <c r="C25" s="1315"/>
      <c r="D25" s="1315"/>
      <c r="E25" s="1315"/>
      <c r="F25" s="1315"/>
      <c r="G25" s="1019">
        <v>2</v>
      </c>
      <c r="H25" s="1019"/>
      <c r="I25" s="1315"/>
      <c r="J25" s="1322"/>
      <c r="K25" s="1192" t="s">
        <v>1660</v>
      </c>
      <c r="L25" s="1193" t="str">
        <f>mergeValue(A25) &amp;"."&amp; mergeValue(B25)&amp;"."&amp; mergeValue(C25)&amp;"."&amp; mergeValue(D25)&amp;"."&amp;  mergeValue(F25)&amp;"."&amp;  mergeValue(G25)</f>
        <v>1.1.1.1.1.2</v>
      </c>
      <c r="M25" s="1081" t="s">
        <v>610</v>
      </c>
      <c r="N25" s="682"/>
      <c r="O25" s="647">
        <v>87.141635600000001</v>
      </c>
      <c r="P25" s="724"/>
      <c r="Q25" s="724"/>
      <c r="R25" s="1321"/>
      <c r="S25" s="1311"/>
      <c r="T25" s="1321"/>
      <c r="U25" s="1311"/>
      <c r="V25" s="647">
        <v>90.543996109999995</v>
      </c>
      <c r="W25" s="724"/>
      <c r="X25" s="724"/>
      <c r="Y25" s="1321"/>
      <c r="Z25" s="1311"/>
      <c r="AA25" s="1321"/>
      <c r="AB25" s="1311"/>
      <c r="AC25" s="647">
        <v>94.150890000000004</v>
      </c>
      <c r="AD25" s="724"/>
      <c r="AE25" s="724"/>
      <c r="AF25" s="1321"/>
      <c r="AG25" s="1311"/>
      <c r="AH25" s="1321"/>
      <c r="AI25" s="1311"/>
      <c r="AJ25" s="505"/>
      <c r="AK25" s="1286"/>
      <c r="AL25" s="1092" t="str">
        <f>strCheckDate(O26:AJ26)</f>
        <v/>
      </c>
      <c r="AM25" s="1093"/>
      <c r="AN25" s="1093" t="str">
        <f>IF(M25="","",M25 )</f>
        <v>острый и редуцированный пар</v>
      </c>
      <c r="AO25" s="1093"/>
      <c r="AP25" s="1093"/>
      <c r="AQ25" s="1093"/>
      <c r="AR25" s="1092"/>
      <c r="AS25" s="1092"/>
      <c r="AT25" s="1092"/>
      <c r="AU25" s="1092"/>
      <c r="AV25" s="1092"/>
      <c r="AW25" s="1092"/>
    </row>
    <row r="26" spans="1:50" ht="21" hidden="1" customHeight="1">
      <c r="A26" s="1315"/>
      <c r="B26" s="1315"/>
      <c r="C26" s="1315"/>
      <c r="D26" s="1315"/>
      <c r="E26" s="1315"/>
      <c r="F26" s="1315"/>
      <c r="G26" s="865"/>
      <c r="H26" s="865"/>
      <c r="I26" s="1315"/>
      <c r="J26" s="1322"/>
      <c r="K26" s="872">
        <v>1</v>
      </c>
      <c r="L26" s="567"/>
      <c r="M26" s="613"/>
      <c r="N26" s="553"/>
      <c r="O26" s="530"/>
      <c r="P26" s="530"/>
      <c r="Q26" s="551" t="str">
        <f>R24 &amp; "-" &amp; T24</f>
        <v>01.01.2021-31.12.2021</v>
      </c>
      <c r="R26" s="1321"/>
      <c r="S26" s="1311"/>
      <c r="T26" s="1321"/>
      <c r="U26" s="1311"/>
      <c r="V26" s="724"/>
      <c r="W26" s="724"/>
      <c r="X26" s="730" t="str">
        <f>Y24 &amp; "-" &amp; AA24</f>
        <v>01.01.2022-31.12.2022</v>
      </c>
      <c r="Y26" s="1321"/>
      <c r="Z26" s="1311"/>
      <c r="AA26" s="1321"/>
      <c r="AB26" s="1311"/>
      <c r="AC26" s="724"/>
      <c r="AD26" s="724"/>
      <c r="AE26" s="730" t="str">
        <f>AF24 &amp; "-" &amp; AH24</f>
        <v>01.01.2023-31.12.2023</v>
      </c>
      <c r="AF26" s="1321"/>
      <c r="AG26" s="1311"/>
      <c r="AH26" s="1321"/>
      <c r="AI26" s="1311"/>
      <c r="AJ26" s="505"/>
      <c r="AK26" s="1286"/>
      <c r="AM26" s="556"/>
      <c r="AN26" s="556"/>
      <c r="AO26" s="556"/>
      <c r="AP26" s="556"/>
      <c r="AQ26" s="556"/>
    </row>
    <row r="27" spans="1:50" s="490" customFormat="1" ht="15" customHeight="1">
      <c r="A27" s="1315"/>
      <c r="B27" s="1315"/>
      <c r="C27" s="1315"/>
      <c r="D27" s="1315"/>
      <c r="E27" s="1315"/>
      <c r="F27" s="1315"/>
      <c r="G27" s="865"/>
      <c r="H27" s="865"/>
      <c r="I27" s="1315"/>
      <c r="J27" s="1322"/>
      <c r="K27" s="872">
        <v>1</v>
      </c>
      <c r="L27" s="506"/>
      <c r="M27" s="524" t="s">
        <v>24</v>
      </c>
      <c r="N27" s="519"/>
      <c r="O27" s="513"/>
      <c r="P27" s="513"/>
      <c r="Q27" s="513"/>
      <c r="R27" s="540"/>
      <c r="S27" s="532"/>
      <c r="T27" s="531"/>
      <c r="U27" s="519"/>
      <c r="V27" s="718"/>
      <c r="W27" s="718"/>
      <c r="X27" s="718"/>
      <c r="Y27" s="727"/>
      <c r="Z27" s="952"/>
      <c r="AA27" s="951"/>
      <c r="AB27" s="947"/>
      <c r="AC27" s="718"/>
      <c r="AD27" s="718"/>
      <c r="AE27" s="718"/>
      <c r="AF27" s="727"/>
      <c r="AG27" s="952"/>
      <c r="AH27" s="951"/>
      <c r="AI27" s="947"/>
      <c r="AJ27" s="528"/>
      <c r="AK27" s="1287"/>
      <c r="AL27" s="554"/>
      <c r="AM27" s="554"/>
      <c r="AN27" s="554"/>
      <c r="AO27" s="554"/>
      <c r="AP27" s="554"/>
      <c r="AQ27" s="554"/>
      <c r="AR27" s="554"/>
      <c r="AS27" s="554"/>
      <c r="AT27" s="554"/>
      <c r="AU27" s="554"/>
      <c r="AV27" s="554"/>
      <c r="AW27" s="554"/>
    </row>
    <row r="28" spans="1:50" s="490" customFormat="1" ht="15" customHeight="1">
      <c r="A28" s="1315"/>
      <c r="B28" s="1315"/>
      <c r="C28" s="1315"/>
      <c r="D28" s="1315"/>
      <c r="E28" s="1315"/>
      <c r="F28" s="867"/>
      <c r="G28" s="867"/>
      <c r="H28" s="865"/>
      <c r="I28" s="1315"/>
      <c r="J28" s="867"/>
      <c r="K28" s="871"/>
      <c r="L28" s="506"/>
      <c r="M28" s="519" t="s">
        <v>10</v>
      </c>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8"/>
      <c r="AL28" s="554"/>
      <c r="AM28" s="554"/>
      <c r="AN28" s="554"/>
      <c r="AO28" s="554"/>
      <c r="AP28" s="554"/>
      <c r="AQ28" s="554"/>
      <c r="AR28" s="554"/>
      <c r="AS28" s="554"/>
      <c r="AT28" s="554"/>
      <c r="AU28" s="554"/>
      <c r="AV28" s="554"/>
      <c r="AW28" s="554"/>
      <c r="AX28" s="554"/>
    </row>
    <row r="29" spans="1:50" s="490" customFormat="1" ht="15" hidden="1" customHeight="1">
      <c r="A29" s="1315"/>
      <c r="B29" s="1315"/>
      <c r="C29" s="1315"/>
      <c r="D29" s="1315"/>
      <c r="E29" s="867"/>
      <c r="F29" s="867"/>
      <c r="G29" s="867"/>
      <c r="H29" s="865"/>
      <c r="I29" s="1315"/>
      <c r="J29" s="867"/>
      <c r="K29" s="871"/>
      <c r="L29" s="506"/>
      <c r="M29" s="519"/>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8"/>
      <c r="AL29" s="554"/>
      <c r="AM29" s="554"/>
      <c r="AN29" s="554"/>
      <c r="AO29" s="554"/>
      <c r="AP29" s="554"/>
      <c r="AQ29" s="554"/>
      <c r="AR29" s="554"/>
      <c r="AS29" s="554"/>
      <c r="AT29" s="554"/>
      <c r="AU29" s="554"/>
      <c r="AV29" s="554"/>
      <c r="AW29" s="554"/>
      <c r="AX29" s="554"/>
    </row>
    <row r="30" spans="1:50" ht="3" customHeight="1">
      <c r="L30" s="454"/>
      <c r="M30" s="454"/>
      <c r="N30" s="454"/>
      <c r="O30" s="454"/>
      <c r="P30" s="454"/>
      <c r="Q30" s="454"/>
      <c r="R30" s="454"/>
      <c r="S30" s="454"/>
      <c r="T30" s="454"/>
      <c r="U30" s="454"/>
      <c r="V30" s="454"/>
      <c r="W30" s="454"/>
      <c r="X30" s="454"/>
      <c r="Y30" s="454"/>
      <c r="Z30" s="454"/>
      <c r="AA30" s="454"/>
      <c r="AB30" s="454"/>
      <c r="AC30" s="454"/>
      <c r="AD30" s="454"/>
      <c r="AE30" s="454"/>
      <c r="AF30" s="454"/>
      <c r="AG30" s="454"/>
      <c r="AH30" s="454"/>
      <c r="AI30" s="454"/>
    </row>
    <row r="31" spans="1:50" ht="106.5" customHeight="1">
      <c r="L31" s="1">
        <v>1</v>
      </c>
      <c r="M31" s="1278" t="s">
        <v>733</v>
      </c>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row>
  </sheetData>
  <sheetProtection password="FA9C" sheet="1" objects="1" scenarios="1" formatColumns="0" formatRows="0"/>
  <dataConsolidate link="1"/>
  <mergeCells count="65">
    <mergeCell ref="A18:A29"/>
    <mergeCell ref="O18:AJ18"/>
    <mergeCell ref="B19:B29"/>
    <mergeCell ref="O19:AJ19"/>
    <mergeCell ref="C20:C29"/>
    <mergeCell ref="U24:U26"/>
    <mergeCell ref="O20:AJ20"/>
    <mergeCell ref="D21:D29"/>
    <mergeCell ref="O21:AJ21"/>
    <mergeCell ref="E22:E28"/>
    <mergeCell ref="F23:F27"/>
    <mergeCell ref="J23:J27"/>
    <mergeCell ref="O23:AJ23"/>
    <mergeCell ref="R24:R26"/>
    <mergeCell ref="S24:S26"/>
    <mergeCell ref="AB24:AB26"/>
    <mergeCell ref="O12:U12"/>
    <mergeCell ref="O15:O16"/>
    <mergeCell ref="P15:Q15"/>
    <mergeCell ref="S16:T16"/>
    <mergeCell ref="I21:I29"/>
    <mergeCell ref="L5:T5"/>
    <mergeCell ref="O7:T7"/>
    <mergeCell ref="O8:T8"/>
    <mergeCell ref="L11:M11"/>
    <mergeCell ref="O11:T11"/>
    <mergeCell ref="O9:T9"/>
    <mergeCell ref="O10:T10"/>
    <mergeCell ref="AK24:AK27"/>
    <mergeCell ref="R15:T15"/>
    <mergeCell ref="O14:T14"/>
    <mergeCell ref="M31:AK31"/>
    <mergeCell ref="U14:U16"/>
    <mergeCell ref="AJ14:AJ16"/>
    <mergeCell ref="AK13:AK16"/>
    <mergeCell ref="L13:AJ13"/>
    <mergeCell ref="L14:L16"/>
    <mergeCell ref="M14:M16"/>
    <mergeCell ref="S17:T17"/>
    <mergeCell ref="T24:T26"/>
    <mergeCell ref="Z17:AA17"/>
    <mergeCell ref="Y24:Y26"/>
    <mergeCell ref="Z24:Z26"/>
    <mergeCell ref="AA24:AA26"/>
    <mergeCell ref="AC11:AH11"/>
    <mergeCell ref="V12:AB12"/>
    <mergeCell ref="V14:AA14"/>
    <mergeCell ref="AB14:AB16"/>
    <mergeCell ref="V15:V16"/>
    <mergeCell ref="W15:X15"/>
    <mergeCell ref="Y15:AA15"/>
    <mergeCell ref="Z16:AA16"/>
    <mergeCell ref="V11:AA11"/>
    <mergeCell ref="AC12:AI12"/>
    <mergeCell ref="AC14:AH14"/>
    <mergeCell ref="AI14:AI16"/>
    <mergeCell ref="AC15:AC16"/>
    <mergeCell ref="AD15:AE15"/>
    <mergeCell ref="AF15:AH15"/>
    <mergeCell ref="AG16:AH16"/>
    <mergeCell ref="AG17:AH17"/>
    <mergeCell ref="AF24:AF26"/>
    <mergeCell ref="AG24:AG26"/>
    <mergeCell ref="AH24:AH26"/>
    <mergeCell ref="AI24:AI26"/>
  </mergeCells>
  <dataValidations count="10">
    <dataValidation allowBlank="1" sqref="JV28:KG29 TR28:UC29 ADN28:ADY29 ANJ28:ANU29 AXF28:AXQ29 BHB28:BHM29 BQX28:BRI29 CAT28:CBE29 CKP28:CLA29 CUL28:CUW29 DEH28:DES29 DOD28:DOO29 DXZ28:DYK29 EHV28:EIG29 ERR28:ESC29 FBN28:FBY29 FLJ28:FLU29 FVF28:FVQ29 GFB28:GFM29 GOX28:GPI29 GYT28:GZE29 HIP28:HJA29 HSL28:HSW29 ICH28:ICS29 IMD28:IMO29 IVZ28:IWK29 JFV28:JGG29 JPR28:JQC29 JZN28:JZY29 KJJ28:KJU29 KTF28:KTQ29 LDB28:LDM29 LMX28:LNI29 LWT28:LXE29 MGP28:MHA29 MQL28:MQW29 NAH28:NAS29 NKD28:NKO29 NTZ28:NUK29 ODV28:OEG29 ONR28:OOC29 OXN28:OXY29 PHJ28:PHU29 PRF28:PRQ29 QBB28:QBM29 QKX28:QLI29 QUT28:QVE29 REP28:RFA29 ROL28:ROW29 RYH28:RYS29 SID28:SIO29 SRZ28:SSK29 TBV28:TCG29 TLR28:TMC29 TVN28:TVY29 UFJ28:UFU29 UPF28:UPQ29 UZB28:UZM29 VIX28:VJI29 VST28:VTE29 WCP28:WDA29 WML28:WMW29 WWH28:WWS29 JV65560:KG65561 TR65560:UC65561 ADN65560:ADY65561 ANJ65560:ANU65561 AXF65560:AXQ65561 BHB65560:BHM65561 BQX65560:BRI65561 CAT65560:CBE65561 CKP65560:CLA65561 CUL65560:CUW65561 DEH65560:DES65561 DOD65560:DOO65561 DXZ65560:DYK65561 EHV65560:EIG65561 ERR65560:ESC65561 FBN65560:FBY65561 FLJ65560:FLU65561 FVF65560:FVQ65561 GFB65560:GFM65561 GOX65560:GPI65561 GYT65560:GZE65561 HIP65560:HJA65561 HSL65560:HSW65561 ICH65560:ICS65561 IMD65560:IMO65561 IVZ65560:IWK65561 JFV65560:JGG65561 JPR65560:JQC65561 JZN65560:JZY65561 KJJ65560:KJU65561 KTF65560:KTQ65561 LDB65560:LDM65561 LMX65560:LNI65561 LWT65560:LXE65561 MGP65560:MHA65561 MQL65560:MQW65561 NAH65560:NAS65561 NKD65560:NKO65561 NTZ65560:NUK65561 ODV65560:OEG65561 ONR65560:OOC65561 OXN65560:OXY65561 PHJ65560:PHU65561 PRF65560:PRQ65561 QBB65560:QBM65561 QKX65560:QLI65561 QUT65560:QVE65561 REP65560:RFA65561 ROL65560:ROW65561 RYH65560:RYS65561 SID65560:SIO65561 SRZ65560:SSK65561 TBV65560:TCG65561 TLR65560:TMC65561 TVN65560:TVY65561 UFJ65560:UFU65561 UPF65560:UPQ65561 UZB65560:UZM65561 VIX65560:VJI65561 VST65560:VTE65561 WCP65560:WDA65561 WML65560:WMW65561 WWH65560:WWS65561 JV131096:KG131097 TR131096:UC131097 ADN131096:ADY131097 ANJ131096:ANU131097 AXF131096:AXQ131097 BHB131096:BHM131097 BQX131096:BRI131097 CAT131096:CBE131097 CKP131096:CLA131097 CUL131096:CUW131097 DEH131096:DES131097 DOD131096:DOO131097 DXZ131096:DYK131097 EHV131096:EIG131097 ERR131096:ESC131097 FBN131096:FBY131097 FLJ131096:FLU131097 FVF131096:FVQ131097 GFB131096:GFM131097 GOX131096:GPI131097 GYT131096:GZE131097 HIP131096:HJA131097 HSL131096:HSW131097 ICH131096:ICS131097 IMD131096:IMO131097 IVZ131096:IWK131097 JFV131096:JGG131097 JPR131096:JQC131097 JZN131096:JZY131097 KJJ131096:KJU131097 KTF131096:KTQ131097 LDB131096:LDM131097 LMX131096:LNI131097 LWT131096:LXE131097 MGP131096:MHA131097 MQL131096:MQW131097 NAH131096:NAS131097 NKD131096:NKO131097 NTZ131096:NUK131097 ODV131096:OEG131097 ONR131096:OOC131097 OXN131096:OXY131097 PHJ131096:PHU131097 PRF131096:PRQ131097 QBB131096:QBM131097 QKX131096:QLI131097 QUT131096:QVE131097 REP131096:RFA131097 ROL131096:ROW131097 RYH131096:RYS131097 SID131096:SIO131097 SRZ131096:SSK131097 TBV131096:TCG131097 TLR131096:TMC131097 TVN131096:TVY131097 UFJ131096:UFU131097 UPF131096:UPQ131097 UZB131096:UZM131097 VIX131096:VJI131097 VST131096:VTE131097 WCP131096:WDA131097 WML131096:WMW131097 WWH131096:WWS131097 JV196632:KG196633 TR196632:UC196633 ADN196632:ADY196633 ANJ196632:ANU196633 AXF196632:AXQ196633 BHB196632:BHM196633 BQX196632:BRI196633 CAT196632:CBE196633 CKP196632:CLA196633 CUL196632:CUW196633 DEH196632:DES196633 DOD196632:DOO196633 DXZ196632:DYK196633 EHV196632:EIG196633 ERR196632:ESC196633 FBN196632:FBY196633 FLJ196632:FLU196633 FVF196632:FVQ196633 GFB196632:GFM196633 GOX196632:GPI196633 GYT196632:GZE196633 HIP196632:HJA196633 HSL196632:HSW196633 ICH196632:ICS196633 IMD196632:IMO196633 IVZ196632:IWK196633 JFV196632:JGG196633 JPR196632:JQC196633 JZN196632:JZY196633 KJJ196632:KJU196633 KTF196632:KTQ196633 LDB196632:LDM196633 LMX196632:LNI196633 LWT196632:LXE196633 MGP196632:MHA196633 MQL196632:MQW196633 NAH196632:NAS196633 NKD196632:NKO196633 NTZ196632:NUK196633 ODV196632:OEG196633 ONR196632:OOC196633 OXN196632:OXY196633 PHJ196632:PHU196633 PRF196632:PRQ196633 QBB196632:QBM196633 QKX196632:QLI196633 QUT196632:QVE196633 REP196632:RFA196633 ROL196632:ROW196633 RYH196632:RYS196633 SID196632:SIO196633 SRZ196632:SSK196633 TBV196632:TCG196633 TLR196632:TMC196633 TVN196632:TVY196633 UFJ196632:UFU196633 UPF196632:UPQ196633 UZB196632:UZM196633 VIX196632:VJI196633 VST196632:VTE196633 WCP196632:WDA196633 WML196632:WMW196633 WWH196632:WWS196633 JV262168:KG262169 TR262168:UC262169 ADN262168:ADY262169 ANJ262168:ANU262169 AXF262168:AXQ262169 BHB262168:BHM262169 BQX262168:BRI262169 CAT262168:CBE262169 CKP262168:CLA262169 CUL262168:CUW262169 DEH262168:DES262169 DOD262168:DOO262169 DXZ262168:DYK262169 EHV262168:EIG262169 ERR262168:ESC262169 FBN262168:FBY262169 FLJ262168:FLU262169 FVF262168:FVQ262169 GFB262168:GFM262169 GOX262168:GPI262169 GYT262168:GZE262169 HIP262168:HJA262169 HSL262168:HSW262169 ICH262168:ICS262169 IMD262168:IMO262169 IVZ262168:IWK262169 JFV262168:JGG262169 JPR262168:JQC262169 JZN262168:JZY262169 KJJ262168:KJU262169 KTF262168:KTQ262169 LDB262168:LDM262169 LMX262168:LNI262169 LWT262168:LXE262169 MGP262168:MHA262169 MQL262168:MQW262169 NAH262168:NAS262169 NKD262168:NKO262169 NTZ262168:NUK262169 ODV262168:OEG262169 ONR262168:OOC262169 OXN262168:OXY262169 PHJ262168:PHU262169 PRF262168:PRQ262169 QBB262168:QBM262169 QKX262168:QLI262169 QUT262168:QVE262169 REP262168:RFA262169 ROL262168:ROW262169 RYH262168:RYS262169 SID262168:SIO262169 SRZ262168:SSK262169 TBV262168:TCG262169 TLR262168:TMC262169 TVN262168:TVY262169 UFJ262168:UFU262169 UPF262168:UPQ262169 UZB262168:UZM262169 VIX262168:VJI262169 VST262168:VTE262169 WCP262168:WDA262169 WML262168:WMW262169 WWH262168:WWS262169 JV327704:KG327705 TR327704:UC327705 ADN327704:ADY327705 ANJ327704:ANU327705 AXF327704:AXQ327705 BHB327704:BHM327705 BQX327704:BRI327705 CAT327704:CBE327705 CKP327704:CLA327705 CUL327704:CUW327705 DEH327704:DES327705 DOD327704:DOO327705 DXZ327704:DYK327705 EHV327704:EIG327705 ERR327704:ESC327705 FBN327704:FBY327705 FLJ327704:FLU327705 FVF327704:FVQ327705 GFB327704:GFM327705 GOX327704:GPI327705 GYT327704:GZE327705 HIP327704:HJA327705 HSL327704:HSW327705 ICH327704:ICS327705 IMD327704:IMO327705 IVZ327704:IWK327705 JFV327704:JGG327705 JPR327704:JQC327705 JZN327704:JZY327705 KJJ327704:KJU327705 KTF327704:KTQ327705 LDB327704:LDM327705 LMX327704:LNI327705 LWT327704:LXE327705 MGP327704:MHA327705 MQL327704:MQW327705 NAH327704:NAS327705 NKD327704:NKO327705 NTZ327704:NUK327705 ODV327704:OEG327705 ONR327704:OOC327705 OXN327704:OXY327705 PHJ327704:PHU327705 PRF327704:PRQ327705 QBB327704:QBM327705 QKX327704:QLI327705 QUT327704:QVE327705 REP327704:RFA327705 ROL327704:ROW327705 RYH327704:RYS327705 SID327704:SIO327705 SRZ327704:SSK327705 TBV327704:TCG327705 TLR327704:TMC327705 TVN327704:TVY327705 UFJ327704:UFU327705 UPF327704:UPQ327705 UZB327704:UZM327705 VIX327704:VJI327705 VST327704:VTE327705 WCP327704:WDA327705 WML327704:WMW327705 WWH327704:WWS327705 JV393240:KG393241 TR393240:UC393241 ADN393240:ADY393241 ANJ393240:ANU393241 AXF393240:AXQ393241 BHB393240:BHM393241 BQX393240:BRI393241 CAT393240:CBE393241 CKP393240:CLA393241 CUL393240:CUW393241 DEH393240:DES393241 DOD393240:DOO393241 DXZ393240:DYK393241 EHV393240:EIG393241 ERR393240:ESC393241 FBN393240:FBY393241 FLJ393240:FLU393241 FVF393240:FVQ393241 GFB393240:GFM393241 GOX393240:GPI393241 GYT393240:GZE393241 HIP393240:HJA393241 HSL393240:HSW393241 ICH393240:ICS393241 IMD393240:IMO393241 IVZ393240:IWK393241 JFV393240:JGG393241 JPR393240:JQC393241 JZN393240:JZY393241 KJJ393240:KJU393241 KTF393240:KTQ393241 LDB393240:LDM393241 LMX393240:LNI393241 LWT393240:LXE393241 MGP393240:MHA393241 MQL393240:MQW393241 NAH393240:NAS393241 NKD393240:NKO393241 NTZ393240:NUK393241 ODV393240:OEG393241 ONR393240:OOC393241 OXN393240:OXY393241 PHJ393240:PHU393241 PRF393240:PRQ393241 QBB393240:QBM393241 QKX393240:QLI393241 QUT393240:QVE393241 REP393240:RFA393241 ROL393240:ROW393241 RYH393240:RYS393241 SID393240:SIO393241 SRZ393240:SSK393241 TBV393240:TCG393241 TLR393240:TMC393241 TVN393240:TVY393241 UFJ393240:UFU393241 UPF393240:UPQ393241 UZB393240:UZM393241 VIX393240:VJI393241 VST393240:VTE393241 WCP393240:WDA393241 WML393240:WMW393241 WWH393240:WWS393241 JV458776:KG458777 TR458776:UC458777 ADN458776:ADY458777 ANJ458776:ANU458777 AXF458776:AXQ458777 BHB458776:BHM458777 BQX458776:BRI458777 CAT458776:CBE458777 CKP458776:CLA458777 CUL458776:CUW458777 DEH458776:DES458777 DOD458776:DOO458777 DXZ458776:DYK458777 EHV458776:EIG458777 ERR458776:ESC458777 FBN458776:FBY458777 FLJ458776:FLU458777 FVF458776:FVQ458777 GFB458776:GFM458777 GOX458776:GPI458777 GYT458776:GZE458777 HIP458776:HJA458777 HSL458776:HSW458777 ICH458776:ICS458777 IMD458776:IMO458777 IVZ458776:IWK458777 JFV458776:JGG458777 JPR458776:JQC458777 JZN458776:JZY458777 KJJ458776:KJU458777 KTF458776:KTQ458777 LDB458776:LDM458777 LMX458776:LNI458777 LWT458776:LXE458777 MGP458776:MHA458777 MQL458776:MQW458777 NAH458776:NAS458777 NKD458776:NKO458777 NTZ458776:NUK458777 ODV458776:OEG458777 ONR458776:OOC458777 OXN458776:OXY458777 PHJ458776:PHU458777 PRF458776:PRQ458777 QBB458776:QBM458777 QKX458776:QLI458777 QUT458776:QVE458777 REP458776:RFA458777 ROL458776:ROW458777 RYH458776:RYS458777 SID458776:SIO458777 SRZ458776:SSK458777 TBV458776:TCG458777 TLR458776:TMC458777 TVN458776:TVY458777 UFJ458776:UFU458777 UPF458776:UPQ458777 UZB458776:UZM458777 VIX458776:VJI458777 VST458776:VTE458777 WCP458776:WDA458777 WML458776:WMW458777 WWH458776:WWS458777 JV524312:KG524313 TR524312:UC524313 ADN524312:ADY524313 ANJ524312:ANU524313 AXF524312:AXQ524313 BHB524312:BHM524313 BQX524312:BRI524313 CAT524312:CBE524313 CKP524312:CLA524313 CUL524312:CUW524313 DEH524312:DES524313 DOD524312:DOO524313 DXZ524312:DYK524313 EHV524312:EIG524313 ERR524312:ESC524313 FBN524312:FBY524313 FLJ524312:FLU524313 FVF524312:FVQ524313 GFB524312:GFM524313 GOX524312:GPI524313 GYT524312:GZE524313 HIP524312:HJA524313 HSL524312:HSW524313 ICH524312:ICS524313 IMD524312:IMO524313 IVZ524312:IWK524313 JFV524312:JGG524313 JPR524312:JQC524313 JZN524312:JZY524313 KJJ524312:KJU524313 KTF524312:KTQ524313 LDB524312:LDM524313 LMX524312:LNI524313 LWT524312:LXE524313 MGP524312:MHA524313 MQL524312:MQW524313 NAH524312:NAS524313 NKD524312:NKO524313 NTZ524312:NUK524313 ODV524312:OEG524313 ONR524312:OOC524313 OXN524312:OXY524313 PHJ524312:PHU524313 PRF524312:PRQ524313 QBB524312:QBM524313 QKX524312:QLI524313 QUT524312:QVE524313 REP524312:RFA524313 ROL524312:ROW524313 RYH524312:RYS524313 SID524312:SIO524313 SRZ524312:SSK524313 TBV524312:TCG524313 TLR524312:TMC524313 TVN524312:TVY524313 UFJ524312:UFU524313 UPF524312:UPQ524313 UZB524312:UZM524313 VIX524312:VJI524313 VST524312:VTE524313 WCP524312:WDA524313 WML524312:WMW524313 WWH524312:WWS524313 JV589848:KG589849 TR589848:UC589849 ADN589848:ADY589849 ANJ589848:ANU589849 AXF589848:AXQ589849 BHB589848:BHM589849 BQX589848:BRI589849 CAT589848:CBE589849 CKP589848:CLA589849 CUL589848:CUW589849 DEH589848:DES589849 DOD589848:DOO589849 DXZ589848:DYK589849 EHV589848:EIG589849 ERR589848:ESC589849 FBN589848:FBY589849 FLJ589848:FLU589849 FVF589848:FVQ589849 GFB589848:GFM589849 GOX589848:GPI589849 GYT589848:GZE589849 HIP589848:HJA589849 HSL589848:HSW589849 ICH589848:ICS589849 IMD589848:IMO589849 IVZ589848:IWK589849 JFV589848:JGG589849 JPR589848:JQC589849 JZN589848:JZY589849 KJJ589848:KJU589849 KTF589848:KTQ589849 LDB589848:LDM589849 LMX589848:LNI589849 LWT589848:LXE589849 MGP589848:MHA589849 MQL589848:MQW589849 NAH589848:NAS589849 NKD589848:NKO589849 NTZ589848:NUK589849 ODV589848:OEG589849 ONR589848:OOC589849 OXN589848:OXY589849 PHJ589848:PHU589849 PRF589848:PRQ589849 QBB589848:QBM589849 QKX589848:QLI589849 QUT589848:QVE589849 REP589848:RFA589849 ROL589848:ROW589849 RYH589848:RYS589849 SID589848:SIO589849 SRZ589848:SSK589849 TBV589848:TCG589849 TLR589848:TMC589849 TVN589848:TVY589849 UFJ589848:UFU589849 UPF589848:UPQ589849 UZB589848:UZM589849 VIX589848:VJI589849 VST589848:VTE589849 WCP589848:WDA589849 WML589848:WMW589849 WWH589848:WWS589849 JV655384:KG655385 TR655384:UC655385 ADN655384:ADY655385 ANJ655384:ANU655385 AXF655384:AXQ655385 BHB655384:BHM655385 BQX655384:BRI655385 CAT655384:CBE655385 CKP655384:CLA655385 CUL655384:CUW655385 DEH655384:DES655385 DOD655384:DOO655385 DXZ655384:DYK655385 EHV655384:EIG655385 ERR655384:ESC655385 FBN655384:FBY655385 FLJ655384:FLU655385 FVF655384:FVQ655385 GFB655384:GFM655385 GOX655384:GPI655385 GYT655384:GZE655385 HIP655384:HJA655385 HSL655384:HSW655385 ICH655384:ICS655385 IMD655384:IMO655385 IVZ655384:IWK655385 JFV655384:JGG655385 JPR655384:JQC655385 JZN655384:JZY655385 KJJ655384:KJU655385 KTF655384:KTQ655385 LDB655384:LDM655385 LMX655384:LNI655385 LWT655384:LXE655385 MGP655384:MHA655385 MQL655384:MQW655385 NAH655384:NAS655385 NKD655384:NKO655385 NTZ655384:NUK655385 ODV655384:OEG655385 ONR655384:OOC655385 OXN655384:OXY655385 PHJ655384:PHU655385 PRF655384:PRQ655385 QBB655384:QBM655385 QKX655384:QLI655385 QUT655384:QVE655385 REP655384:RFA655385 ROL655384:ROW655385 RYH655384:RYS655385 SID655384:SIO655385 SRZ655384:SSK655385 TBV655384:TCG655385 TLR655384:TMC655385 TVN655384:TVY655385 UFJ655384:UFU655385 UPF655384:UPQ655385 UZB655384:UZM655385 VIX655384:VJI655385 VST655384:VTE655385 WCP655384:WDA655385 WML655384:WMW655385 WWH655384:WWS655385 JV720920:KG720921 TR720920:UC720921 ADN720920:ADY720921 ANJ720920:ANU720921 AXF720920:AXQ720921 BHB720920:BHM720921 BQX720920:BRI720921 CAT720920:CBE720921 CKP720920:CLA720921 CUL720920:CUW720921 DEH720920:DES720921 DOD720920:DOO720921 DXZ720920:DYK720921 EHV720920:EIG720921 ERR720920:ESC720921 FBN720920:FBY720921 FLJ720920:FLU720921 FVF720920:FVQ720921 GFB720920:GFM720921 GOX720920:GPI720921 GYT720920:GZE720921 HIP720920:HJA720921 HSL720920:HSW720921 ICH720920:ICS720921 IMD720920:IMO720921 IVZ720920:IWK720921 JFV720920:JGG720921 JPR720920:JQC720921 JZN720920:JZY720921 KJJ720920:KJU720921 KTF720920:KTQ720921 LDB720920:LDM720921 LMX720920:LNI720921 LWT720920:LXE720921 MGP720920:MHA720921 MQL720920:MQW720921 NAH720920:NAS720921 NKD720920:NKO720921 NTZ720920:NUK720921 ODV720920:OEG720921 ONR720920:OOC720921 OXN720920:OXY720921 PHJ720920:PHU720921 PRF720920:PRQ720921 QBB720920:QBM720921 QKX720920:QLI720921 QUT720920:QVE720921 REP720920:RFA720921 ROL720920:ROW720921 RYH720920:RYS720921 SID720920:SIO720921 SRZ720920:SSK720921 TBV720920:TCG720921 TLR720920:TMC720921 TVN720920:TVY720921 UFJ720920:UFU720921 UPF720920:UPQ720921 UZB720920:UZM720921 VIX720920:VJI720921 VST720920:VTE720921 WCP720920:WDA720921 WML720920:WMW720921 WWH720920:WWS720921 JV786456:KG786457 TR786456:UC786457 ADN786456:ADY786457 ANJ786456:ANU786457 AXF786456:AXQ786457 BHB786456:BHM786457 BQX786456:BRI786457 CAT786456:CBE786457 CKP786456:CLA786457 CUL786456:CUW786457 DEH786456:DES786457 DOD786456:DOO786457 DXZ786456:DYK786457 EHV786456:EIG786457 ERR786456:ESC786457 FBN786456:FBY786457 FLJ786456:FLU786457 FVF786456:FVQ786457 GFB786456:GFM786457 GOX786456:GPI786457 GYT786456:GZE786457 HIP786456:HJA786457 HSL786456:HSW786457 ICH786456:ICS786457 IMD786456:IMO786457 IVZ786456:IWK786457 JFV786456:JGG786457 JPR786456:JQC786457 JZN786456:JZY786457 KJJ786456:KJU786457 KTF786456:KTQ786457 LDB786456:LDM786457 LMX786456:LNI786457 LWT786456:LXE786457 MGP786456:MHA786457 MQL786456:MQW786457 NAH786456:NAS786457 NKD786456:NKO786457 NTZ786456:NUK786457 ODV786456:OEG786457 ONR786456:OOC786457 OXN786456:OXY786457 PHJ786456:PHU786457 PRF786456:PRQ786457 QBB786456:QBM786457 QKX786456:QLI786457 QUT786456:QVE786457 REP786456:RFA786457 ROL786456:ROW786457 RYH786456:RYS786457 SID786456:SIO786457 SRZ786456:SSK786457 TBV786456:TCG786457 TLR786456:TMC786457 TVN786456:TVY786457 UFJ786456:UFU786457 UPF786456:UPQ786457 UZB786456:UZM786457 VIX786456:VJI786457 VST786456:VTE786457 WCP786456:WDA786457 WML786456:WMW786457 WWH786456:WWS786457 JV851992:KG851993 TR851992:UC851993 ADN851992:ADY851993 ANJ851992:ANU851993 AXF851992:AXQ851993 BHB851992:BHM851993 BQX851992:BRI851993 CAT851992:CBE851993 CKP851992:CLA851993 CUL851992:CUW851993 DEH851992:DES851993 DOD851992:DOO851993 DXZ851992:DYK851993 EHV851992:EIG851993 ERR851992:ESC851993 FBN851992:FBY851993 FLJ851992:FLU851993 FVF851992:FVQ851993 GFB851992:GFM851993 GOX851992:GPI851993 GYT851992:GZE851993 HIP851992:HJA851993 HSL851992:HSW851993 ICH851992:ICS851993 IMD851992:IMO851993 IVZ851992:IWK851993 JFV851992:JGG851993 JPR851992:JQC851993 JZN851992:JZY851993 KJJ851992:KJU851993 KTF851992:KTQ851993 LDB851992:LDM851993 LMX851992:LNI851993 LWT851992:LXE851993 MGP851992:MHA851993 MQL851992:MQW851993 NAH851992:NAS851993 NKD851992:NKO851993 NTZ851992:NUK851993 ODV851992:OEG851993 ONR851992:OOC851993 OXN851992:OXY851993 PHJ851992:PHU851993 PRF851992:PRQ851993 QBB851992:QBM851993 QKX851992:QLI851993 QUT851992:QVE851993 REP851992:RFA851993 ROL851992:ROW851993 RYH851992:RYS851993 SID851992:SIO851993 SRZ851992:SSK851993 TBV851992:TCG851993 TLR851992:TMC851993 TVN851992:TVY851993 UFJ851992:UFU851993 UPF851992:UPQ851993 UZB851992:UZM851993 VIX851992:VJI851993 VST851992:VTE851993 WCP851992:WDA851993 WML851992:WMW851993 WWH851992:WWS851993 JV917528:KG917529 TR917528:UC917529 ADN917528:ADY917529 ANJ917528:ANU917529 AXF917528:AXQ917529 BHB917528:BHM917529 BQX917528:BRI917529 CAT917528:CBE917529 CKP917528:CLA917529 CUL917528:CUW917529 DEH917528:DES917529 DOD917528:DOO917529 DXZ917528:DYK917529 EHV917528:EIG917529 ERR917528:ESC917529 FBN917528:FBY917529 FLJ917528:FLU917529 FVF917528:FVQ917529 GFB917528:GFM917529 GOX917528:GPI917529 GYT917528:GZE917529 HIP917528:HJA917529 HSL917528:HSW917529 ICH917528:ICS917529 IMD917528:IMO917529 IVZ917528:IWK917529 JFV917528:JGG917529 JPR917528:JQC917529 JZN917528:JZY917529 KJJ917528:KJU917529 KTF917528:KTQ917529 LDB917528:LDM917529 LMX917528:LNI917529 LWT917528:LXE917529 MGP917528:MHA917529 MQL917528:MQW917529 NAH917528:NAS917529 NKD917528:NKO917529 NTZ917528:NUK917529 ODV917528:OEG917529 ONR917528:OOC917529 OXN917528:OXY917529 PHJ917528:PHU917529 PRF917528:PRQ917529 QBB917528:QBM917529 QKX917528:QLI917529 QUT917528:QVE917529 REP917528:RFA917529 ROL917528:ROW917529 RYH917528:RYS917529 SID917528:SIO917529 SRZ917528:SSK917529 TBV917528:TCG917529 TLR917528:TMC917529 TVN917528:TVY917529 UFJ917528:UFU917529 UPF917528:UPQ917529 UZB917528:UZM917529 VIX917528:VJI917529 VST917528:VTE917529 WCP917528:WDA917529 WML917528:WMW917529 WWH917528:WWS917529 WWH983064:WWS983065 JV983064:KG983065 TR983064:UC983065 ADN983064:ADY983065 ANJ983064:ANU983065 AXF983064:AXQ983065 BHB983064:BHM983065 BQX983064:BRI983065 CAT983064:CBE983065 CKP983064:CLA983065 CUL983064:CUW983065 DEH983064:DES983065 DOD983064:DOO983065 DXZ983064:DYK983065 EHV983064:EIG983065 ERR983064:ESC983065 FBN983064:FBY983065 FLJ983064:FLU983065 FVF983064:FVQ983065 GFB983064:GFM983065 GOX983064:GPI983065 GYT983064:GZE983065 HIP983064:HJA983065 HSL983064:HSW983065 ICH983064:ICS983065 IMD983064:IMO983065 IVZ983064:IWK983065 JFV983064:JGG983065 JPR983064:JQC983065 JZN983064:JZY983065 KJJ983064:KJU983065 KTF983064:KTQ983065 LDB983064:LDM983065 LMX983064:LNI983065 LWT983064:LXE983065 MGP983064:MHA983065 MQL983064:MQW983065 NAH983064:NAS983065 NKD983064:NKO983065 NTZ983064:NUK983065 ODV983064:OEG983065 ONR983064:OOC983065 OXN983064:OXY983065 PHJ983064:PHU983065 PRF983064:PRQ983065 QBB983064:QBM983065 QKX983064:QLI983065 QUT983064:QVE983065 REP983064:RFA983065 ROL983064:ROW983065 RYH983064:RYS983065 SID983064:SIO983065 SRZ983064:SSK983065 TBV983064:TCG983065 TLR983064:TMC983065 TVN983064:TVY983065 UFJ983064:UFU983065 UPF983064:UPQ983065 UZB983064:UZM983065 VIX983064:VJI983065 VST983064:VTE983065 WCP983064:WDA983065 WML983064:WMW983065 AK28:AK29 L65560:AK65561 L131096:AK131097 L196632:AK196633 L262168:AK262169 L327704:AK327705 L393240:AK393241 L458776:AK458777 L524312:AK524313 L589848:AK589849 L655384:AK655385 L720920:AK720921 L786456:AK786457 L851992:AK851993 L917528:AK917529 L983064:AK983065"/>
    <dataValidation allowBlank="1" prompt="Для выбора выполните двойной щелчок левой клавиши мыши по соответствующей ячейке." sqref="JV65562:KG65565 TR65562:UC65565 ADN65562:ADY65565 ANJ65562:ANU65565 AXF65562:AXQ65565 BHB65562:BHM65565 BQX65562:BRI65565 CAT65562:CBE65565 CKP65562:CLA65565 CUL65562:CUW65565 DEH65562:DES65565 DOD65562:DOO65565 DXZ65562:DYK65565 EHV65562:EIG65565 ERR65562:ESC65565 FBN65562:FBY65565 FLJ65562:FLU65565 FVF65562:FVQ65565 GFB65562:GFM65565 GOX65562:GPI65565 GYT65562:GZE65565 HIP65562:HJA65565 HSL65562:HSW65565 ICH65562:ICS65565 IMD65562:IMO65565 IVZ65562:IWK65565 JFV65562:JGG65565 JPR65562:JQC65565 JZN65562:JZY65565 KJJ65562:KJU65565 KTF65562:KTQ65565 LDB65562:LDM65565 LMX65562:LNI65565 LWT65562:LXE65565 MGP65562:MHA65565 MQL65562:MQW65565 NAH65562:NAS65565 NKD65562:NKO65565 NTZ65562:NUK65565 ODV65562:OEG65565 ONR65562:OOC65565 OXN65562:OXY65565 PHJ65562:PHU65565 PRF65562:PRQ65565 QBB65562:QBM65565 QKX65562:QLI65565 QUT65562:QVE65565 REP65562:RFA65565 ROL65562:ROW65565 RYH65562:RYS65565 SID65562:SIO65565 SRZ65562:SSK65565 TBV65562:TCG65565 TLR65562:TMC65565 TVN65562:TVY65565 UFJ65562:UFU65565 UPF65562:UPQ65565 UZB65562:UZM65565 VIX65562:VJI65565 VST65562:VTE65565 WCP65562:WDA65565 WML65562:WMW65565 WWH65562:WWS65565 JV131098:KG131101 TR131098:UC131101 ADN131098:ADY131101 ANJ131098:ANU131101 AXF131098:AXQ131101 BHB131098:BHM131101 BQX131098:BRI131101 CAT131098:CBE131101 CKP131098:CLA131101 CUL131098:CUW131101 DEH131098:DES131101 DOD131098:DOO131101 DXZ131098:DYK131101 EHV131098:EIG131101 ERR131098:ESC131101 FBN131098:FBY131101 FLJ131098:FLU131101 FVF131098:FVQ131101 GFB131098:GFM131101 GOX131098:GPI131101 GYT131098:GZE131101 HIP131098:HJA131101 HSL131098:HSW131101 ICH131098:ICS131101 IMD131098:IMO131101 IVZ131098:IWK131101 JFV131098:JGG131101 JPR131098:JQC131101 JZN131098:JZY131101 KJJ131098:KJU131101 KTF131098:KTQ131101 LDB131098:LDM131101 LMX131098:LNI131101 LWT131098:LXE131101 MGP131098:MHA131101 MQL131098:MQW131101 NAH131098:NAS131101 NKD131098:NKO131101 NTZ131098:NUK131101 ODV131098:OEG131101 ONR131098:OOC131101 OXN131098:OXY131101 PHJ131098:PHU131101 PRF131098:PRQ131101 QBB131098:QBM131101 QKX131098:QLI131101 QUT131098:QVE131101 REP131098:RFA131101 ROL131098:ROW131101 RYH131098:RYS131101 SID131098:SIO131101 SRZ131098:SSK131101 TBV131098:TCG131101 TLR131098:TMC131101 TVN131098:TVY131101 UFJ131098:UFU131101 UPF131098:UPQ131101 UZB131098:UZM131101 VIX131098:VJI131101 VST131098:VTE131101 WCP131098:WDA131101 WML131098:WMW131101 WWH131098:WWS131101 JV196634:KG196637 TR196634:UC196637 ADN196634:ADY196637 ANJ196634:ANU196637 AXF196634:AXQ196637 BHB196634:BHM196637 BQX196634:BRI196637 CAT196634:CBE196637 CKP196634:CLA196637 CUL196634:CUW196637 DEH196634:DES196637 DOD196634:DOO196637 DXZ196634:DYK196637 EHV196634:EIG196637 ERR196634:ESC196637 FBN196634:FBY196637 FLJ196634:FLU196637 FVF196634:FVQ196637 GFB196634:GFM196637 GOX196634:GPI196637 GYT196634:GZE196637 HIP196634:HJA196637 HSL196634:HSW196637 ICH196634:ICS196637 IMD196634:IMO196637 IVZ196634:IWK196637 JFV196634:JGG196637 JPR196634:JQC196637 JZN196634:JZY196637 KJJ196634:KJU196637 KTF196634:KTQ196637 LDB196634:LDM196637 LMX196634:LNI196637 LWT196634:LXE196637 MGP196634:MHA196637 MQL196634:MQW196637 NAH196634:NAS196637 NKD196634:NKO196637 NTZ196634:NUK196637 ODV196634:OEG196637 ONR196634:OOC196637 OXN196634:OXY196637 PHJ196634:PHU196637 PRF196634:PRQ196637 QBB196634:QBM196637 QKX196634:QLI196637 QUT196634:QVE196637 REP196634:RFA196637 ROL196634:ROW196637 RYH196634:RYS196637 SID196634:SIO196637 SRZ196634:SSK196637 TBV196634:TCG196637 TLR196634:TMC196637 TVN196634:TVY196637 UFJ196634:UFU196637 UPF196634:UPQ196637 UZB196634:UZM196637 VIX196634:VJI196637 VST196634:VTE196637 WCP196634:WDA196637 WML196634:WMW196637 WWH196634:WWS196637 JV262170:KG262173 TR262170:UC262173 ADN262170:ADY262173 ANJ262170:ANU262173 AXF262170:AXQ262173 BHB262170:BHM262173 BQX262170:BRI262173 CAT262170:CBE262173 CKP262170:CLA262173 CUL262170:CUW262173 DEH262170:DES262173 DOD262170:DOO262173 DXZ262170:DYK262173 EHV262170:EIG262173 ERR262170:ESC262173 FBN262170:FBY262173 FLJ262170:FLU262173 FVF262170:FVQ262173 GFB262170:GFM262173 GOX262170:GPI262173 GYT262170:GZE262173 HIP262170:HJA262173 HSL262170:HSW262173 ICH262170:ICS262173 IMD262170:IMO262173 IVZ262170:IWK262173 JFV262170:JGG262173 JPR262170:JQC262173 JZN262170:JZY262173 KJJ262170:KJU262173 KTF262170:KTQ262173 LDB262170:LDM262173 LMX262170:LNI262173 LWT262170:LXE262173 MGP262170:MHA262173 MQL262170:MQW262173 NAH262170:NAS262173 NKD262170:NKO262173 NTZ262170:NUK262173 ODV262170:OEG262173 ONR262170:OOC262173 OXN262170:OXY262173 PHJ262170:PHU262173 PRF262170:PRQ262173 QBB262170:QBM262173 QKX262170:QLI262173 QUT262170:QVE262173 REP262170:RFA262173 ROL262170:ROW262173 RYH262170:RYS262173 SID262170:SIO262173 SRZ262170:SSK262173 TBV262170:TCG262173 TLR262170:TMC262173 TVN262170:TVY262173 UFJ262170:UFU262173 UPF262170:UPQ262173 UZB262170:UZM262173 VIX262170:VJI262173 VST262170:VTE262173 WCP262170:WDA262173 WML262170:WMW262173 WWH262170:WWS262173 JV327706:KG327709 TR327706:UC327709 ADN327706:ADY327709 ANJ327706:ANU327709 AXF327706:AXQ327709 BHB327706:BHM327709 BQX327706:BRI327709 CAT327706:CBE327709 CKP327706:CLA327709 CUL327706:CUW327709 DEH327706:DES327709 DOD327706:DOO327709 DXZ327706:DYK327709 EHV327706:EIG327709 ERR327706:ESC327709 FBN327706:FBY327709 FLJ327706:FLU327709 FVF327706:FVQ327709 GFB327706:GFM327709 GOX327706:GPI327709 GYT327706:GZE327709 HIP327706:HJA327709 HSL327706:HSW327709 ICH327706:ICS327709 IMD327706:IMO327709 IVZ327706:IWK327709 JFV327706:JGG327709 JPR327706:JQC327709 JZN327706:JZY327709 KJJ327706:KJU327709 KTF327706:KTQ327709 LDB327706:LDM327709 LMX327706:LNI327709 LWT327706:LXE327709 MGP327706:MHA327709 MQL327706:MQW327709 NAH327706:NAS327709 NKD327706:NKO327709 NTZ327706:NUK327709 ODV327706:OEG327709 ONR327706:OOC327709 OXN327706:OXY327709 PHJ327706:PHU327709 PRF327706:PRQ327709 QBB327706:QBM327709 QKX327706:QLI327709 QUT327706:QVE327709 REP327706:RFA327709 ROL327706:ROW327709 RYH327706:RYS327709 SID327706:SIO327709 SRZ327706:SSK327709 TBV327706:TCG327709 TLR327706:TMC327709 TVN327706:TVY327709 UFJ327706:UFU327709 UPF327706:UPQ327709 UZB327706:UZM327709 VIX327706:VJI327709 VST327706:VTE327709 WCP327706:WDA327709 WML327706:WMW327709 WWH327706:WWS327709 JV393242:KG393245 TR393242:UC393245 ADN393242:ADY393245 ANJ393242:ANU393245 AXF393242:AXQ393245 BHB393242:BHM393245 BQX393242:BRI393245 CAT393242:CBE393245 CKP393242:CLA393245 CUL393242:CUW393245 DEH393242:DES393245 DOD393242:DOO393245 DXZ393242:DYK393245 EHV393242:EIG393245 ERR393242:ESC393245 FBN393242:FBY393245 FLJ393242:FLU393245 FVF393242:FVQ393245 GFB393242:GFM393245 GOX393242:GPI393245 GYT393242:GZE393245 HIP393242:HJA393245 HSL393242:HSW393245 ICH393242:ICS393245 IMD393242:IMO393245 IVZ393242:IWK393245 JFV393242:JGG393245 JPR393242:JQC393245 JZN393242:JZY393245 KJJ393242:KJU393245 KTF393242:KTQ393245 LDB393242:LDM393245 LMX393242:LNI393245 LWT393242:LXE393245 MGP393242:MHA393245 MQL393242:MQW393245 NAH393242:NAS393245 NKD393242:NKO393245 NTZ393242:NUK393245 ODV393242:OEG393245 ONR393242:OOC393245 OXN393242:OXY393245 PHJ393242:PHU393245 PRF393242:PRQ393245 QBB393242:QBM393245 QKX393242:QLI393245 QUT393242:QVE393245 REP393242:RFA393245 ROL393242:ROW393245 RYH393242:RYS393245 SID393242:SIO393245 SRZ393242:SSK393245 TBV393242:TCG393245 TLR393242:TMC393245 TVN393242:TVY393245 UFJ393242:UFU393245 UPF393242:UPQ393245 UZB393242:UZM393245 VIX393242:VJI393245 VST393242:VTE393245 WCP393242:WDA393245 WML393242:WMW393245 WWH393242:WWS393245 JV458778:KG458781 TR458778:UC458781 ADN458778:ADY458781 ANJ458778:ANU458781 AXF458778:AXQ458781 BHB458778:BHM458781 BQX458778:BRI458781 CAT458778:CBE458781 CKP458778:CLA458781 CUL458778:CUW458781 DEH458778:DES458781 DOD458778:DOO458781 DXZ458778:DYK458781 EHV458778:EIG458781 ERR458778:ESC458781 FBN458778:FBY458781 FLJ458778:FLU458781 FVF458778:FVQ458781 GFB458778:GFM458781 GOX458778:GPI458781 GYT458778:GZE458781 HIP458778:HJA458781 HSL458778:HSW458781 ICH458778:ICS458781 IMD458778:IMO458781 IVZ458778:IWK458781 JFV458778:JGG458781 JPR458778:JQC458781 JZN458778:JZY458781 KJJ458778:KJU458781 KTF458778:KTQ458781 LDB458778:LDM458781 LMX458778:LNI458781 LWT458778:LXE458781 MGP458778:MHA458781 MQL458778:MQW458781 NAH458778:NAS458781 NKD458778:NKO458781 NTZ458778:NUK458781 ODV458778:OEG458781 ONR458778:OOC458781 OXN458778:OXY458781 PHJ458778:PHU458781 PRF458778:PRQ458781 QBB458778:QBM458781 QKX458778:QLI458781 QUT458778:QVE458781 REP458778:RFA458781 ROL458778:ROW458781 RYH458778:RYS458781 SID458778:SIO458781 SRZ458778:SSK458781 TBV458778:TCG458781 TLR458778:TMC458781 TVN458778:TVY458781 UFJ458778:UFU458781 UPF458778:UPQ458781 UZB458778:UZM458781 VIX458778:VJI458781 VST458778:VTE458781 WCP458778:WDA458781 WML458778:WMW458781 WWH458778:WWS458781 JV524314:KG524317 TR524314:UC524317 ADN524314:ADY524317 ANJ524314:ANU524317 AXF524314:AXQ524317 BHB524314:BHM524317 BQX524314:BRI524317 CAT524314:CBE524317 CKP524314:CLA524317 CUL524314:CUW524317 DEH524314:DES524317 DOD524314:DOO524317 DXZ524314:DYK524317 EHV524314:EIG524317 ERR524314:ESC524317 FBN524314:FBY524317 FLJ524314:FLU524317 FVF524314:FVQ524317 GFB524314:GFM524317 GOX524314:GPI524317 GYT524314:GZE524317 HIP524314:HJA524317 HSL524314:HSW524317 ICH524314:ICS524317 IMD524314:IMO524317 IVZ524314:IWK524317 JFV524314:JGG524317 JPR524314:JQC524317 JZN524314:JZY524317 KJJ524314:KJU524317 KTF524314:KTQ524317 LDB524314:LDM524317 LMX524314:LNI524317 LWT524314:LXE524317 MGP524314:MHA524317 MQL524314:MQW524317 NAH524314:NAS524317 NKD524314:NKO524317 NTZ524314:NUK524317 ODV524314:OEG524317 ONR524314:OOC524317 OXN524314:OXY524317 PHJ524314:PHU524317 PRF524314:PRQ524317 QBB524314:QBM524317 QKX524314:QLI524317 QUT524314:QVE524317 REP524314:RFA524317 ROL524314:ROW524317 RYH524314:RYS524317 SID524314:SIO524317 SRZ524314:SSK524317 TBV524314:TCG524317 TLR524314:TMC524317 TVN524314:TVY524317 UFJ524314:UFU524317 UPF524314:UPQ524317 UZB524314:UZM524317 VIX524314:VJI524317 VST524314:VTE524317 WCP524314:WDA524317 WML524314:WMW524317 WWH524314:WWS524317 JV589850:KG589853 TR589850:UC589853 ADN589850:ADY589853 ANJ589850:ANU589853 AXF589850:AXQ589853 BHB589850:BHM589853 BQX589850:BRI589853 CAT589850:CBE589853 CKP589850:CLA589853 CUL589850:CUW589853 DEH589850:DES589853 DOD589850:DOO589853 DXZ589850:DYK589853 EHV589850:EIG589853 ERR589850:ESC589853 FBN589850:FBY589853 FLJ589850:FLU589853 FVF589850:FVQ589853 GFB589850:GFM589853 GOX589850:GPI589853 GYT589850:GZE589853 HIP589850:HJA589853 HSL589850:HSW589853 ICH589850:ICS589853 IMD589850:IMO589853 IVZ589850:IWK589853 JFV589850:JGG589853 JPR589850:JQC589853 JZN589850:JZY589853 KJJ589850:KJU589853 KTF589850:KTQ589853 LDB589850:LDM589853 LMX589850:LNI589853 LWT589850:LXE589853 MGP589850:MHA589853 MQL589850:MQW589853 NAH589850:NAS589853 NKD589850:NKO589853 NTZ589850:NUK589853 ODV589850:OEG589853 ONR589850:OOC589853 OXN589850:OXY589853 PHJ589850:PHU589853 PRF589850:PRQ589853 QBB589850:QBM589853 QKX589850:QLI589853 QUT589850:QVE589853 REP589850:RFA589853 ROL589850:ROW589853 RYH589850:RYS589853 SID589850:SIO589853 SRZ589850:SSK589853 TBV589850:TCG589853 TLR589850:TMC589853 TVN589850:TVY589853 UFJ589850:UFU589853 UPF589850:UPQ589853 UZB589850:UZM589853 VIX589850:VJI589853 VST589850:VTE589853 WCP589850:WDA589853 WML589850:WMW589853 WWH589850:WWS589853 JV655386:KG655389 TR655386:UC655389 ADN655386:ADY655389 ANJ655386:ANU655389 AXF655386:AXQ655389 BHB655386:BHM655389 BQX655386:BRI655389 CAT655386:CBE655389 CKP655386:CLA655389 CUL655386:CUW655389 DEH655386:DES655389 DOD655386:DOO655389 DXZ655386:DYK655389 EHV655386:EIG655389 ERR655386:ESC655389 FBN655386:FBY655389 FLJ655386:FLU655389 FVF655386:FVQ655389 GFB655386:GFM655389 GOX655386:GPI655389 GYT655386:GZE655389 HIP655386:HJA655389 HSL655386:HSW655389 ICH655386:ICS655389 IMD655386:IMO655389 IVZ655386:IWK655389 JFV655386:JGG655389 JPR655386:JQC655389 JZN655386:JZY655389 KJJ655386:KJU655389 KTF655386:KTQ655389 LDB655386:LDM655389 LMX655386:LNI655389 LWT655386:LXE655389 MGP655386:MHA655389 MQL655386:MQW655389 NAH655386:NAS655389 NKD655386:NKO655389 NTZ655386:NUK655389 ODV655386:OEG655389 ONR655386:OOC655389 OXN655386:OXY655389 PHJ655386:PHU655389 PRF655386:PRQ655389 QBB655386:QBM655389 QKX655386:QLI655389 QUT655386:QVE655389 REP655386:RFA655389 ROL655386:ROW655389 RYH655386:RYS655389 SID655386:SIO655389 SRZ655386:SSK655389 TBV655386:TCG655389 TLR655386:TMC655389 TVN655386:TVY655389 UFJ655386:UFU655389 UPF655386:UPQ655389 UZB655386:UZM655389 VIX655386:VJI655389 VST655386:VTE655389 WCP655386:WDA655389 WML655386:WMW655389 WWH655386:WWS655389 JV720922:KG720925 TR720922:UC720925 ADN720922:ADY720925 ANJ720922:ANU720925 AXF720922:AXQ720925 BHB720922:BHM720925 BQX720922:BRI720925 CAT720922:CBE720925 CKP720922:CLA720925 CUL720922:CUW720925 DEH720922:DES720925 DOD720922:DOO720925 DXZ720922:DYK720925 EHV720922:EIG720925 ERR720922:ESC720925 FBN720922:FBY720925 FLJ720922:FLU720925 FVF720922:FVQ720925 GFB720922:GFM720925 GOX720922:GPI720925 GYT720922:GZE720925 HIP720922:HJA720925 HSL720922:HSW720925 ICH720922:ICS720925 IMD720922:IMO720925 IVZ720922:IWK720925 JFV720922:JGG720925 JPR720922:JQC720925 JZN720922:JZY720925 KJJ720922:KJU720925 KTF720922:KTQ720925 LDB720922:LDM720925 LMX720922:LNI720925 LWT720922:LXE720925 MGP720922:MHA720925 MQL720922:MQW720925 NAH720922:NAS720925 NKD720922:NKO720925 NTZ720922:NUK720925 ODV720922:OEG720925 ONR720922:OOC720925 OXN720922:OXY720925 PHJ720922:PHU720925 PRF720922:PRQ720925 QBB720922:QBM720925 QKX720922:QLI720925 QUT720922:QVE720925 REP720922:RFA720925 ROL720922:ROW720925 RYH720922:RYS720925 SID720922:SIO720925 SRZ720922:SSK720925 TBV720922:TCG720925 TLR720922:TMC720925 TVN720922:TVY720925 UFJ720922:UFU720925 UPF720922:UPQ720925 UZB720922:UZM720925 VIX720922:VJI720925 VST720922:VTE720925 WCP720922:WDA720925 WML720922:WMW720925 WWH720922:WWS720925 JV786458:KG786461 TR786458:UC786461 ADN786458:ADY786461 ANJ786458:ANU786461 AXF786458:AXQ786461 BHB786458:BHM786461 BQX786458:BRI786461 CAT786458:CBE786461 CKP786458:CLA786461 CUL786458:CUW786461 DEH786458:DES786461 DOD786458:DOO786461 DXZ786458:DYK786461 EHV786458:EIG786461 ERR786458:ESC786461 FBN786458:FBY786461 FLJ786458:FLU786461 FVF786458:FVQ786461 GFB786458:GFM786461 GOX786458:GPI786461 GYT786458:GZE786461 HIP786458:HJA786461 HSL786458:HSW786461 ICH786458:ICS786461 IMD786458:IMO786461 IVZ786458:IWK786461 JFV786458:JGG786461 JPR786458:JQC786461 JZN786458:JZY786461 KJJ786458:KJU786461 KTF786458:KTQ786461 LDB786458:LDM786461 LMX786458:LNI786461 LWT786458:LXE786461 MGP786458:MHA786461 MQL786458:MQW786461 NAH786458:NAS786461 NKD786458:NKO786461 NTZ786458:NUK786461 ODV786458:OEG786461 ONR786458:OOC786461 OXN786458:OXY786461 PHJ786458:PHU786461 PRF786458:PRQ786461 QBB786458:QBM786461 QKX786458:QLI786461 QUT786458:QVE786461 REP786458:RFA786461 ROL786458:ROW786461 RYH786458:RYS786461 SID786458:SIO786461 SRZ786458:SSK786461 TBV786458:TCG786461 TLR786458:TMC786461 TVN786458:TVY786461 UFJ786458:UFU786461 UPF786458:UPQ786461 UZB786458:UZM786461 VIX786458:VJI786461 VST786458:VTE786461 WCP786458:WDA786461 WML786458:WMW786461 WWH786458:WWS786461 JV851994:KG851997 TR851994:UC851997 ADN851994:ADY851997 ANJ851994:ANU851997 AXF851994:AXQ851997 BHB851994:BHM851997 BQX851994:BRI851997 CAT851994:CBE851997 CKP851994:CLA851997 CUL851994:CUW851997 DEH851994:DES851997 DOD851994:DOO851997 DXZ851994:DYK851997 EHV851994:EIG851997 ERR851994:ESC851997 FBN851994:FBY851997 FLJ851994:FLU851997 FVF851994:FVQ851997 GFB851994:GFM851997 GOX851994:GPI851997 GYT851994:GZE851997 HIP851994:HJA851997 HSL851994:HSW851997 ICH851994:ICS851997 IMD851994:IMO851997 IVZ851994:IWK851997 JFV851994:JGG851997 JPR851994:JQC851997 JZN851994:JZY851997 KJJ851994:KJU851997 KTF851994:KTQ851997 LDB851994:LDM851997 LMX851994:LNI851997 LWT851994:LXE851997 MGP851994:MHA851997 MQL851994:MQW851997 NAH851994:NAS851997 NKD851994:NKO851997 NTZ851994:NUK851997 ODV851994:OEG851997 ONR851994:OOC851997 OXN851994:OXY851997 PHJ851994:PHU851997 PRF851994:PRQ851997 QBB851994:QBM851997 QKX851994:QLI851997 QUT851994:QVE851997 REP851994:RFA851997 ROL851994:ROW851997 RYH851994:RYS851997 SID851994:SIO851997 SRZ851994:SSK851997 TBV851994:TCG851997 TLR851994:TMC851997 TVN851994:TVY851997 UFJ851994:UFU851997 UPF851994:UPQ851997 UZB851994:UZM851997 VIX851994:VJI851997 VST851994:VTE851997 WCP851994:WDA851997 WML851994:WMW851997 WWH851994:WWS851997 JV917530:KG917533 TR917530:UC917533 ADN917530:ADY917533 ANJ917530:ANU917533 AXF917530:AXQ917533 BHB917530:BHM917533 BQX917530:BRI917533 CAT917530:CBE917533 CKP917530:CLA917533 CUL917530:CUW917533 DEH917530:DES917533 DOD917530:DOO917533 DXZ917530:DYK917533 EHV917530:EIG917533 ERR917530:ESC917533 FBN917530:FBY917533 FLJ917530:FLU917533 FVF917530:FVQ917533 GFB917530:GFM917533 GOX917530:GPI917533 GYT917530:GZE917533 HIP917530:HJA917533 HSL917530:HSW917533 ICH917530:ICS917533 IMD917530:IMO917533 IVZ917530:IWK917533 JFV917530:JGG917533 JPR917530:JQC917533 JZN917530:JZY917533 KJJ917530:KJU917533 KTF917530:KTQ917533 LDB917530:LDM917533 LMX917530:LNI917533 LWT917530:LXE917533 MGP917530:MHA917533 MQL917530:MQW917533 NAH917530:NAS917533 NKD917530:NKO917533 NTZ917530:NUK917533 ODV917530:OEG917533 ONR917530:OOC917533 OXN917530:OXY917533 PHJ917530:PHU917533 PRF917530:PRQ917533 QBB917530:QBM917533 QKX917530:QLI917533 QUT917530:QVE917533 REP917530:RFA917533 ROL917530:ROW917533 RYH917530:RYS917533 SID917530:SIO917533 SRZ917530:SSK917533 TBV917530:TCG917533 TLR917530:TMC917533 TVN917530:TVY917533 UFJ917530:UFU917533 UPF917530:UPQ917533 UZB917530:UZM917533 VIX917530:VJI917533 VST917530:VTE917533 WCP917530:WDA917533 WML917530:WMW917533 WWH917530:WWS917533 JV983066:KG983069 TR983066:UC983069 ADN983066:ADY983069 ANJ983066:ANU983069 AXF983066:AXQ983069 BHB983066:BHM983069 BQX983066:BRI983069 CAT983066:CBE983069 CKP983066:CLA983069 CUL983066:CUW983069 DEH983066:DES983069 DOD983066:DOO983069 DXZ983066:DYK983069 EHV983066:EIG983069 ERR983066:ESC983069 FBN983066:FBY983069 FLJ983066:FLU983069 FVF983066:FVQ983069 GFB983066:GFM983069 GOX983066:GPI983069 GYT983066:GZE983069 HIP983066:HJA983069 HSL983066:HSW983069 ICH983066:ICS983069 IMD983066:IMO983069 IVZ983066:IWK983069 JFV983066:JGG983069 JPR983066:JQC983069 JZN983066:JZY983069 KJJ983066:KJU983069 KTF983066:KTQ983069 LDB983066:LDM983069 LMX983066:LNI983069 LWT983066:LXE983069 MGP983066:MHA983069 MQL983066:MQW983069 NAH983066:NAS983069 NKD983066:NKO983069 NTZ983066:NUK983069 ODV983066:OEG983069 ONR983066:OOC983069 OXN983066:OXY983069 PHJ983066:PHU983069 PRF983066:PRQ983069 QBB983066:QBM983069 QKX983066:QLI983069 QUT983066:QVE983069 REP983066:RFA983069 ROL983066:ROW983069 RYH983066:RYS983069 SID983066:SIO983069 SRZ983066:SSK983069 TBV983066:TCG983069 TLR983066:TMC983069 TVN983066:TVY983069 UFJ983066:UFU983069 UPF983066:UPQ983069 UZB983066:UZM983069 VIX983066:VJI983069 VST983066:VTE983069 WCP983066:WDA983069 WML983066:WMW983069 WWH983066:WWS983069 WWH983063:WWS983063 JV27:KG27 TR27:UC27 ADN27:ADY27 ANJ27:ANU27 AXF27:AXQ27 BHB27:BHM27 BQX27:BRI27 CAT27:CBE27 CKP27:CLA27 CUL27:CUW27 DEH27:DES27 DOD27:DOO27 DXZ27:DYK27 EHV27:EIG27 ERR27:ESC27 FBN27:FBY27 FLJ27:FLU27 FVF27:FVQ27 GFB27:GFM27 GOX27:GPI27 GYT27:GZE27 HIP27:HJA27 HSL27:HSW27 ICH27:ICS27 IMD27:IMO27 IVZ27:IWK27 JFV27:JGG27 JPR27:JQC27 JZN27:JZY27 KJJ27:KJU27 KTF27:KTQ27 LDB27:LDM27 LMX27:LNI27 LWT27:LXE27 MGP27:MHA27 MQL27:MQW27 NAH27:NAS27 NKD27:NKO27 NTZ27:NUK27 ODV27:OEG27 ONR27:OOC27 OXN27:OXY27 PHJ27:PHU27 PRF27:PRQ27 QBB27:QBM27 QKX27:QLI27 QUT27:QVE27 REP27:RFA27 ROL27:ROW27 RYH27:RYS27 SID27:SIO27 SRZ27:SSK27 TBV27:TCG27 TLR27:TMC27 TVN27:TVY27 UFJ27:UFU27 UPF27:UPQ27 UZB27:UZM27 VIX27:VJI27 VST27:VTE27 WCP27:WDA27 WML27:WMW27 WWH27:WWS27 JV65559:KG65559 TR65559:UC65559 ADN65559:ADY65559 ANJ65559:ANU65559 AXF65559:AXQ65559 BHB65559:BHM65559 BQX65559:BRI65559 CAT65559:CBE65559 CKP65559:CLA65559 CUL65559:CUW65559 DEH65559:DES65559 DOD65559:DOO65559 DXZ65559:DYK65559 EHV65559:EIG65559 ERR65559:ESC65559 FBN65559:FBY65559 FLJ65559:FLU65559 FVF65559:FVQ65559 GFB65559:GFM65559 GOX65559:GPI65559 GYT65559:GZE65559 HIP65559:HJA65559 HSL65559:HSW65559 ICH65559:ICS65559 IMD65559:IMO65559 IVZ65559:IWK65559 JFV65559:JGG65559 JPR65559:JQC65559 JZN65559:JZY65559 KJJ65559:KJU65559 KTF65559:KTQ65559 LDB65559:LDM65559 LMX65559:LNI65559 LWT65559:LXE65559 MGP65559:MHA65559 MQL65559:MQW65559 NAH65559:NAS65559 NKD65559:NKO65559 NTZ65559:NUK65559 ODV65559:OEG65559 ONR65559:OOC65559 OXN65559:OXY65559 PHJ65559:PHU65559 PRF65559:PRQ65559 QBB65559:QBM65559 QKX65559:QLI65559 QUT65559:QVE65559 REP65559:RFA65559 ROL65559:ROW65559 RYH65559:RYS65559 SID65559:SIO65559 SRZ65559:SSK65559 TBV65559:TCG65559 TLR65559:TMC65559 TVN65559:TVY65559 UFJ65559:UFU65559 UPF65559:UPQ65559 UZB65559:UZM65559 VIX65559:VJI65559 VST65559:VTE65559 WCP65559:WDA65559 WML65559:WMW65559 WWH65559:WWS65559 JV131095:KG131095 TR131095:UC131095 ADN131095:ADY131095 ANJ131095:ANU131095 AXF131095:AXQ131095 BHB131095:BHM131095 BQX131095:BRI131095 CAT131095:CBE131095 CKP131095:CLA131095 CUL131095:CUW131095 DEH131095:DES131095 DOD131095:DOO131095 DXZ131095:DYK131095 EHV131095:EIG131095 ERR131095:ESC131095 FBN131095:FBY131095 FLJ131095:FLU131095 FVF131095:FVQ131095 GFB131095:GFM131095 GOX131095:GPI131095 GYT131095:GZE131095 HIP131095:HJA131095 HSL131095:HSW131095 ICH131095:ICS131095 IMD131095:IMO131095 IVZ131095:IWK131095 JFV131095:JGG131095 JPR131095:JQC131095 JZN131095:JZY131095 KJJ131095:KJU131095 KTF131095:KTQ131095 LDB131095:LDM131095 LMX131095:LNI131095 LWT131095:LXE131095 MGP131095:MHA131095 MQL131095:MQW131095 NAH131095:NAS131095 NKD131095:NKO131095 NTZ131095:NUK131095 ODV131095:OEG131095 ONR131095:OOC131095 OXN131095:OXY131095 PHJ131095:PHU131095 PRF131095:PRQ131095 QBB131095:QBM131095 QKX131095:QLI131095 QUT131095:QVE131095 REP131095:RFA131095 ROL131095:ROW131095 RYH131095:RYS131095 SID131095:SIO131095 SRZ131095:SSK131095 TBV131095:TCG131095 TLR131095:TMC131095 TVN131095:TVY131095 UFJ131095:UFU131095 UPF131095:UPQ131095 UZB131095:UZM131095 VIX131095:VJI131095 VST131095:VTE131095 WCP131095:WDA131095 WML131095:WMW131095 WWH131095:WWS131095 JV196631:KG196631 TR196631:UC196631 ADN196631:ADY196631 ANJ196631:ANU196631 AXF196631:AXQ196631 BHB196631:BHM196631 BQX196631:BRI196631 CAT196631:CBE196631 CKP196631:CLA196631 CUL196631:CUW196631 DEH196631:DES196631 DOD196631:DOO196631 DXZ196631:DYK196631 EHV196631:EIG196631 ERR196631:ESC196631 FBN196631:FBY196631 FLJ196631:FLU196631 FVF196631:FVQ196631 GFB196631:GFM196631 GOX196631:GPI196631 GYT196631:GZE196631 HIP196631:HJA196631 HSL196631:HSW196631 ICH196631:ICS196631 IMD196631:IMO196631 IVZ196631:IWK196631 JFV196631:JGG196631 JPR196631:JQC196631 JZN196631:JZY196631 KJJ196631:KJU196631 KTF196631:KTQ196631 LDB196631:LDM196631 LMX196631:LNI196631 LWT196631:LXE196631 MGP196631:MHA196631 MQL196631:MQW196631 NAH196631:NAS196631 NKD196631:NKO196631 NTZ196631:NUK196631 ODV196631:OEG196631 ONR196631:OOC196631 OXN196631:OXY196631 PHJ196631:PHU196631 PRF196631:PRQ196631 QBB196631:QBM196631 QKX196631:QLI196631 QUT196631:QVE196631 REP196631:RFA196631 ROL196631:ROW196631 RYH196631:RYS196631 SID196631:SIO196631 SRZ196631:SSK196631 TBV196631:TCG196631 TLR196631:TMC196631 TVN196631:TVY196631 UFJ196631:UFU196631 UPF196631:UPQ196631 UZB196631:UZM196631 VIX196631:VJI196631 VST196631:VTE196631 WCP196631:WDA196631 WML196631:WMW196631 WWH196631:WWS196631 JV262167:KG262167 TR262167:UC262167 ADN262167:ADY262167 ANJ262167:ANU262167 AXF262167:AXQ262167 BHB262167:BHM262167 BQX262167:BRI262167 CAT262167:CBE262167 CKP262167:CLA262167 CUL262167:CUW262167 DEH262167:DES262167 DOD262167:DOO262167 DXZ262167:DYK262167 EHV262167:EIG262167 ERR262167:ESC262167 FBN262167:FBY262167 FLJ262167:FLU262167 FVF262167:FVQ262167 GFB262167:GFM262167 GOX262167:GPI262167 GYT262167:GZE262167 HIP262167:HJA262167 HSL262167:HSW262167 ICH262167:ICS262167 IMD262167:IMO262167 IVZ262167:IWK262167 JFV262167:JGG262167 JPR262167:JQC262167 JZN262167:JZY262167 KJJ262167:KJU262167 KTF262167:KTQ262167 LDB262167:LDM262167 LMX262167:LNI262167 LWT262167:LXE262167 MGP262167:MHA262167 MQL262167:MQW262167 NAH262167:NAS262167 NKD262167:NKO262167 NTZ262167:NUK262167 ODV262167:OEG262167 ONR262167:OOC262167 OXN262167:OXY262167 PHJ262167:PHU262167 PRF262167:PRQ262167 QBB262167:QBM262167 QKX262167:QLI262167 QUT262167:QVE262167 REP262167:RFA262167 ROL262167:ROW262167 RYH262167:RYS262167 SID262167:SIO262167 SRZ262167:SSK262167 TBV262167:TCG262167 TLR262167:TMC262167 TVN262167:TVY262167 UFJ262167:UFU262167 UPF262167:UPQ262167 UZB262167:UZM262167 VIX262167:VJI262167 VST262167:VTE262167 WCP262167:WDA262167 WML262167:WMW262167 WWH262167:WWS262167 JV327703:KG327703 TR327703:UC327703 ADN327703:ADY327703 ANJ327703:ANU327703 AXF327703:AXQ327703 BHB327703:BHM327703 BQX327703:BRI327703 CAT327703:CBE327703 CKP327703:CLA327703 CUL327703:CUW327703 DEH327703:DES327703 DOD327703:DOO327703 DXZ327703:DYK327703 EHV327703:EIG327703 ERR327703:ESC327703 FBN327703:FBY327703 FLJ327703:FLU327703 FVF327703:FVQ327703 GFB327703:GFM327703 GOX327703:GPI327703 GYT327703:GZE327703 HIP327703:HJA327703 HSL327703:HSW327703 ICH327703:ICS327703 IMD327703:IMO327703 IVZ327703:IWK327703 JFV327703:JGG327703 JPR327703:JQC327703 JZN327703:JZY327703 KJJ327703:KJU327703 KTF327703:KTQ327703 LDB327703:LDM327703 LMX327703:LNI327703 LWT327703:LXE327703 MGP327703:MHA327703 MQL327703:MQW327703 NAH327703:NAS327703 NKD327703:NKO327703 NTZ327703:NUK327703 ODV327703:OEG327703 ONR327703:OOC327703 OXN327703:OXY327703 PHJ327703:PHU327703 PRF327703:PRQ327703 QBB327703:QBM327703 QKX327703:QLI327703 QUT327703:QVE327703 REP327703:RFA327703 ROL327703:ROW327703 RYH327703:RYS327703 SID327703:SIO327703 SRZ327703:SSK327703 TBV327703:TCG327703 TLR327703:TMC327703 TVN327703:TVY327703 UFJ327703:UFU327703 UPF327703:UPQ327703 UZB327703:UZM327703 VIX327703:VJI327703 VST327703:VTE327703 WCP327703:WDA327703 WML327703:WMW327703 WWH327703:WWS327703 JV393239:KG393239 TR393239:UC393239 ADN393239:ADY393239 ANJ393239:ANU393239 AXF393239:AXQ393239 BHB393239:BHM393239 BQX393239:BRI393239 CAT393239:CBE393239 CKP393239:CLA393239 CUL393239:CUW393239 DEH393239:DES393239 DOD393239:DOO393239 DXZ393239:DYK393239 EHV393239:EIG393239 ERR393239:ESC393239 FBN393239:FBY393239 FLJ393239:FLU393239 FVF393239:FVQ393239 GFB393239:GFM393239 GOX393239:GPI393239 GYT393239:GZE393239 HIP393239:HJA393239 HSL393239:HSW393239 ICH393239:ICS393239 IMD393239:IMO393239 IVZ393239:IWK393239 JFV393239:JGG393239 JPR393239:JQC393239 JZN393239:JZY393239 KJJ393239:KJU393239 KTF393239:KTQ393239 LDB393239:LDM393239 LMX393239:LNI393239 LWT393239:LXE393239 MGP393239:MHA393239 MQL393239:MQW393239 NAH393239:NAS393239 NKD393239:NKO393239 NTZ393239:NUK393239 ODV393239:OEG393239 ONR393239:OOC393239 OXN393239:OXY393239 PHJ393239:PHU393239 PRF393239:PRQ393239 QBB393239:QBM393239 QKX393239:QLI393239 QUT393239:QVE393239 REP393239:RFA393239 ROL393239:ROW393239 RYH393239:RYS393239 SID393239:SIO393239 SRZ393239:SSK393239 TBV393239:TCG393239 TLR393239:TMC393239 TVN393239:TVY393239 UFJ393239:UFU393239 UPF393239:UPQ393239 UZB393239:UZM393239 VIX393239:VJI393239 VST393239:VTE393239 WCP393239:WDA393239 WML393239:WMW393239 WWH393239:WWS393239 JV458775:KG458775 TR458775:UC458775 ADN458775:ADY458775 ANJ458775:ANU458775 AXF458775:AXQ458775 BHB458775:BHM458775 BQX458775:BRI458775 CAT458775:CBE458775 CKP458775:CLA458775 CUL458775:CUW458775 DEH458775:DES458775 DOD458775:DOO458775 DXZ458775:DYK458775 EHV458775:EIG458775 ERR458775:ESC458775 FBN458775:FBY458775 FLJ458775:FLU458775 FVF458775:FVQ458775 GFB458775:GFM458775 GOX458775:GPI458775 GYT458775:GZE458775 HIP458775:HJA458775 HSL458775:HSW458775 ICH458775:ICS458775 IMD458775:IMO458775 IVZ458775:IWK458775 JFV458775:JGG458775 JPR458775:JQC458775 JZN458775:JZY458775 KJJ458775:KJU458775 KTF458775:KTQ458775 LDB458775:LDM458775 LMX458775:LNI458775 LWT458775:LXE458775 MGP458775:MHA458775 MQL458775:MQW458775 NAH458775:NAS458775 NKD458775:NKO458775 NTZ458775:NUK458775 ODV458775:OEG458775 ONR458775:OOC458775 OXN458775:OXY458775 PHJ458775:PHU458775 PRF458775:PRQ458775 QBB458775:QBM458775 QKX458775:QLI458775 QUT458775:QVE458775 REP458775:RFA458775 ROL458775:ROW458775 RYH458775:RYS458775 SID458775:SIO458775 SRZ458775:SSK458775 TBV458775:TCG458775 TLR458775:TMC458775 TVN458775:TVY458775 UFJ458775:UFU458775 UPF458775:UPQ458775 UZB458775:UZM458775 VIX458775:VJI458775 VST458775:VTE458775 WCP458775:WDA458775 WML458775:WMW458775 WWH458775:WWS458775 JV524311:KG524311 TR524311:UC524311 ADN524311:ADY524311 ANJ524311:ANU524311 AXF524311:AXQ524311 BHB524311:BHM524311 BQX524311:BRI524311 CAT524311:CBE524311 CKP524311:CLA524311 CUL524311:CUW524311 DEH524311:DES524311 DOD524311:DOO524311 DXZ524311:DYK524311 EHV524311:EIG524311 ERR524311:ESC524311 FBN524311:FBY524311 FLJ524311:FLU524311 FVF524311:FVQ524311 GFB524311:GFM524311 GOX524311:GPI524311 GYT524311:GZE524311 HIP524311:HJA524311 HSL524311:HSW524311 ICH524311:ICS524311 IMD524311:IMO524311 IVZ524311:IWK524311 JFV524311:JGG524311 JPR524311:JQC524311 JZN524311:JZY524311 KJJ524311:KJU524311 KTF524311:KTQ524311 LDB524311:LDM524311 LMX524311:LNI524311 LWT524311:LXE524311 MGP524311:MHA524311 MQL524311:MQW524311 NAH524311:NAS524311 NKD524311:NKO524311 NTZ524311:NUK524311 ODV524311:OEG524311 ONR524311:OOC524311 OXN524311:OXY524311 PHJ524311:PHU524311 PRF524311:PRQ524311 QBB524311:QBM524311 QKX524311:QLI524311 QUT524311:QVE524311 REP524311:RFA524311 ROL524311:ROW524311 RYH524311:RYS524311 SID524311:SIO524311 SRZ524311:SSK524311 TBV524311:TCG524311 TLR524311:TMC524311 TVN524311:TVY524311 UFJ524311:UFU524311 UPF524311:UPQ524311 UZB524311:UZM524311 VIX524311:VJI524311 VST524311:VTE524311 WCP524311:WDA524311 WML524311:WMW524311 WWH524311:WWS524311 JV589847:KG589847 TR589847:UC589847 ADN589847:ADY589847 ANJ589847:ANU589847 AXF589847:AXQ589847 BHB589847:BHM589847 BQX589847:BRI589847 CAT589847:CBE589847 CKP589847:CLA589847 CUL589847:CUW589847 DEH589847:DES589847 DOD589847:DOO589847 DXZ589847:DYK589847 EHV589847:EIG589847 ERR589847:ESC589847 FBN589847:FBY589847 FLJ589847:FLU589847 FVF589847:FVQ589847 GFB589847:GFM589847 GOX589847:GPI589847 GYT589847:GZE589847 HIP589847:HJA589847 HSL589847:HSW589847 ICH589847:ICS589847 IMD589847:IMO589847 IVZ589847:IWK589847 JFV589847:JGG589847 JPR589847:JQC589847 JZN589847:JZY589847 KJJ589847:KJU589847 KTF589847:KTQ589847 LDB589847:LDM589847 LMX589847:LNI589847 LWT589847:LXE589847 MGP589847:MHA589847 MQL589847:MQW589847 NAH589847:NAS589847 NKD589847:NKO589847 NTZ589847:NUK589847 ODV589847:OEG589847 ONR589847:OOC589847 OXN589847:OXY589847 PHJ589847:PHU589847 PRF589847:PRQ589847 QBB589847:QBM589847 QKX589847:QLI589847 QUT589847:QVE589847 REP589847:RFA589847 ROL589847:ROW589847 RYH589847:RYS589847 SID589847:SIO589847 SRZ589847:SSK589847 TBV589847:TCG589847 TLR589847:TMC589847 TVN589847:TVY589847 UFJ589847:UFU589847 UPF589847:UPQ589847 UZB589847:UZM589847 VIX589847:VJI589847 VST589847:VTE589847 WCP589847:WDA589847 WML589847:WMW589847 WWH589847:WWS589847 JV655383:KG655383 TR655383:UC655383 ADN655383:ADY655383 ANJ655383:ANU655383 AXF655383:AXQ655383 BHB655383:BHM655383 BQX655383:BRI655383 CAT655383:CBE655383 CKP655383:CLA655383 CUL655383:CUW655383 DEH655383:DES655383 DOD655383:DOO655383 DXZ655383:DYK655383 EHV655383:EIG655383 ERR655383:ESC655383 FBN655383:FBY655383 FLJ655383:FLU655383 FVF655383:FVQ655383 GFB655383:GFM655383 GOX655383:GPI655383 GYT655383:GZE655383 HIP655383:HJA655383 HSL655383:HSW655383 ICH655383:ICS655383 IMD655383:IMO655383 IVZ655383:IWK655383 JFV655383:JGG655383 JPR655383:JQC655383 JZN655383:JZY655383 KJJ655383:KJU655383 KTF655383:KTQ655383 LDB655383:LDM655383 LMX655383:LNI655383 LWT655383:LXE655383 MGP655383:MHA655383 MQL655383:MQW655383 NAH655383:NAS655383 NKD655383:NKO655383 NTZ655383:NUK655383 ODV655383:OEG655383 ONR655383:OOC655383 OXN655383:OXY655383 PHJ655383:PHU655383 PRF655383:PRQ655383 QBB655383:QBM655383 QKX655383:QLI655383 QUT655383:QVE655383 REP655383:RFA655383 ROL655383:ROW655383 RYH655383:RYS655383 SID655383:SIO655383 SRZ655383:SSK655383 TBV655383:TCG655383 TLR655383:TMC655383 TVN655383:TVY655383 UFJ655383:UFU655383 UPF655383:UPQ655383 UZB655383:UZM655383 VIX655383:VJI655383 VST655383:VTE655383 WCP655383:WDA655383 WML655383:WMW655383 WWH655383:WWS655383 JV720919:KG720919 TR720919:UC720919 ADN720919:ADY720919 ANJ720919:ANU720919 AXF720919:AXQ720919 BHB720919:BHM720919 BQX720919:BRI720919 CAT720919:CBE720919 CKP720919:CLA720919 CUL720919:CUW720919 DEH720919:DES720919 DOD720919:DOO720919 DXZ720919:DYK720919 EHV720919:EIG720919 ERR720919:ESC720919 FBN720919:FBY720919 FLJ720919:FLU720919 FVF720919:FVQ720919 GFB720919:GFM720919 GOX720919:GPI720919 GYT720919:GZE720919 HIP720919:HJA720919 HSL720919:HSW720919 ICH720919:ICS720919 IMD720919:IMO720919 IVZ720919:IWK720919 JFV720919:JGG720919 JPR720919:JQC720919 JZN720919:JZY720919 KJJ720919:KJU720919 KTF720919:KTQ720919 LDB720919:LDM720919 LMX720919:LNI720919 LWT720919:LXE720919 MGP720919:MHA720919 MQL720919:MQW720919 NAH720919:NAS720919 NKD720919:NKO720919 NTZ720919:NUK720919 ODV720919:OEG720919 ONR720919:OOC720919 OXN720919:OXY720919 PHJ720919:PHU720919 PRF720919:PRQ720919 QBB720919:QBM720919 QKX720919:QLI720919 QUT720919:QVE720919 REP720919:RFA720919 ROL720919:ROW720919 RYH720919:RYS720919 SID720919:SIO720919 SRZ720919:SSK720919 TBV720919:TCG720919 TLR720919:TMC720919 TVN720919:TVY720919 UFJ720919:UFU720919 UPF720919:UPQ720919 UZB720919:UZM720919 VIX720919:VJI720919 VST720919:VTE720919 WCP720919:WDA720919 WML720919:WMW720919 WWH720919:WWS720919 JV786455:KG786455 TR786455:UC786455 ADN786455:ADY786455 ANJ786455:ANU786455 AXF786455:AXQ786455 BHB786455:BHM786455 BQX786455:BRI786455 CAT786455:CBE786455 CKP786455:CLA786455 CUL786455:CUW786455 DEH786455:DES786455 DOD786455:DOO786455 DXZ786455:DYK786455 EHV786455:EIG786455 ERR786455:ESC786455 FBN786455:FBY786455 FLJ786455:FLU786455 FVF786455:FVQ786455 GFB786455:GFM786455 GOX786455:GPI786455 GYT786455:GZE786455 HIP786455:HJA786455 HSL786455:HSW786455 ICH786455:ICS786455 IMD786455:IMO786455 IVZ786455:IWK786455 JFV786455:JGG786455 JPR786455:JQC786455 JZN786455:JZY786455 KJJ786455:KJU786455 KTF786455:KTQ786455 LDB786455:LDM786455 LMX786455:LNI786455 LWT786455:LXE786455 MGP786455:MHA786455 MQL786455:MQW786455 NAH786455:NAS786455 NKD786455:NKO786455 NTZ786455:NUK786455 ODV786455:OEG786455 ONR786455:OOC786455 OXN786455:OXY786455 PHJ786455:PHU786455 PRF786455:PRQ786455 QBB786455:QBM786455 QKX786455:QLI786455 QUT786455:QVE786455 REP786455:RFA786455 ROL786455:ROW786455 RYH786455:RYS786455 SID786455:SIO786455 SRZ786455:SSK786455 TBV786455:TCG786455 TLR786455:TMC786455 TVN786455:TVY786455 UFJ786455:UFU786455 UPF786455:UPQ786455 UZB786455:UZM786455 VIX786455:VJI786455 VST786455:VTE786455 WCP786455:WDA786455 WML786455:WMW786455 WWH786455:WWS786455 JV851991:KG851991 TR851991:UC851991 ADN851991:ADY851991 ANJ851991:ANU851991 AXF851991:AXQ851991 BHB851991:BHM851991 BQX851991:BRI851991 CAT851991:CBE851991 CKP851991:CLA851991 CUL851991:CUW851991 DEH851991:DES851991 DOD851991:DOO851991 DXZ851991:DYK851991 EHV851991:EIG851991 ERR851991:ESC851991 FBN851991:FBY851991 FLJ851991:FLU851991 FVF851991:FVQ851991 GFB851991:GFM851991 GOX851991:GPI851991 GYT851991:GZE851991 HIP851991:HJA851991 HSL851991:HSW851991 ICH851991:ICS851991 IMD851991:IMO851991 IVZ851991:IWK851991 JFV851991:JGG851991 JPR851991:JQC851991 JZN851991:JZY851991 KJJ851991:KJU851991 KTF851991:KTQ851991 LDB851991:LDM851991 LMX851991:LNI851991 LWT851991:LXE851991 MGP851991:MHA851991 MQL851991:MQW851991 NAH851991:NAS851991 NKD851991:NKO851991 NTZ851991:NUK851991 ODV851991:OEG851991 ONR851991:OOC851991 OXN851991:OXY851991 PHJ851991:PHU851991 PRF851991:PRQ851991 QBB851991:QBM851991 QKX851991:QLI851991 QUT851991:QVE851991 REP851991:RFA851991 ROL851991:ROW851991 RYH851991:RYS851991 SID851991:SIO851991 SRZ851991:SSK851991 TBV851991:TCG851991 TLR851991:TMC851991 TVN851991:TVY851991 UFJ851991:UFU851991 UPF851991:UPQ851991 UZB851991:UZM851991 VIX851991:VJI851991 VST851991:VTE851991 WCP851991:WDA851991 WML851991:WMW851991 WWH851991:WWS851991 JV917527:KG917527 TR917527:UC917527 ADN917527:ADY917527 ANJ917527:ANU917527 AXF917527:AXQ917527 BHB917527:BHM917527 BQX917527:BRI917527 CAT917527:CBE917527 CKP917527:CLA917527 CUL917527:CUW917527 DEH917527:DES917527 DOD917527:DOO917527 DXZ917527:DYK917527 EHV917527:EIG917527 ERR917527:ESC917527 FBN917527:FBY917527 FLJ917527:FLU917527 FVF917527:FVQ917527 GFB917527:GFM917527 GOX917527:GPI917527 GYT917527:GZE917527 HIP917527:HJA917527 HSL917527:HSW917527 ICH917527:ICS917527 IMD917527:IMO917527 IVZ917527:IWK917527 JFV917527:JGG917527 JPR917527:JQC917527 JZN917527:JZY917527 KJJ917527:KJU917527 KTF917527:KTQ917527 LDB917527:LDM917527 LMX917527:LNI917527 LWT917527:LXE917527 MGP917527:MHA917527 MQL917527:MQW917527 NAH917527:NAS917527 NKD917527:NKO917527 NTZ917527:NUK917527 ODV917527:OEG917527 ONR917527:OOC917527 OXN917527:OXY917527 PHJ917527:PHU917527 PRF917527:PRQ917527 QBB917527:QBM917527 QKX917527:QLI917527 QUT917527:QVE917527 REP917527:RFA917527 ROL917527:ROW917527 RYH917527:RYS917527 SID917527:SIO917527 SRZ917527:SSK917527 TBV917527:TCG917527 TLR917527:TMC917527 TVN917527:TVY917527 UFJ917527:UFU917527 UPF917527:UPQ917527 UZB917527:UZM917527 VIX917527:VJI917527 VST917527:VTE917527 WCP917527:WDA917527 WML917527:WMW917527 WWH917527:WWS917527 JV983063:KG983063 TR983063:UC983063 ADN983063:ADY983063 ANJ983063:ANU983063 AXF983063:AXQ983063 BHB983063:BHM983063 BQX983063:BRI983063 CAT983063:CBE983063 CKP983063:CLA983063 CUL983063:CUW983063 DEH983063:DES983063 DOD983063:DOO983063 DXZ983063:DYK983063 EHV983063:EIG983063 ERR983063:ESC983063 FBN983063:FBY983063 FLJ983063:FLU983063 FVF983063:FVQ983063 GFB983063:GFM983063 GOX983063:GPI983063 GYT983063:GZE983063 HIP983063:HJA983063 HSL983063:HSW983063 ICH983063:ICS983063 IMD983063:IMO983063 IVZ983063:IWK983063 JFV983063:JGG983063 JPR983063:JQC983063 JZN983063:JZY983063 KJJ983063:KJU983063 KTF983063:KTQ983063 LDB983063:LDM983063 LMX983063:LNI983063 LWT983063:LXE983063 MGP983063:MHA983063 MQL983063:MQW983063 NAH983063:NAS983063 NKD983063:NKO983063 NTZ983063:NUK983063 ODV983063:OEG983063 ONR983063:OOC983063 OXN983063:OXY983063 PHJ983063:PHU983063 PRF983063:PRQ983063 QBB983063:QBM983063 QKX983063:QLI983063 QUT983063:QVE983063 REP983063:RFA983063 ROL983063:ROW983063 RYH983063:RYS983063 SID983063:SIO983063 SRZ983063:SSK983063 TBV983063:TCG983063 TLR983063:TMC983063 TVN983063:TVY983063 UFJ983063:UFU983063 UPF983063:UPQ983063 UZB983063:UZM983063 VIX983063:VJI983063 VST983063:VTE983063 WCP983063:WDA983063 WML983063:WMW983063 L131098:AK131101 L196634:AK196637 L262170:AK262173 L327706:AK327709 L393242:AK393245 L458778:AK458781 L524314:AK524317 L589850:AK589853 L655386:AK655389 L720922:AK720925 L786458:AK786461 L851994:AK851997 L917530:AK917533 L983066:AK983069 L65559:AK65559 L131095:AK131095 L196631:AK196631 L262167:AK262167 L327703:AK327703 L393239:AK393239 L458775:AK458775 L524311:AK524311 L589847:AK589847 L655383:AK655383 L720919:AK720919 L786455:AK786455 L851991:AK851991 L917527:AK917527 L983063:AK983063 L65562:AK65565"/>
    <dataValidation type="list" allowBlank="1" showInputMessage="1" errorTitle="Ошибка" error="Выберите значение из списка" prompt="Выберите значение из списка" sqref="WWK983060 JY23 TU23 ADQ23 ANM23 AXI23 BHE23 BRA23 CAW23 CKS23 CUO23 DEK23 DOG23 DYC23 EHY23 ERU23 FBQ23 FLM23 FVI23 GFE23 GPA23 GYW23 HIS23 HSO23 ICK23 IMG23 IWC23 JFY23 JPU23 JZQ23 KJM23 KTI23 LDE23 LNA23 LWW23 MGS23 MQO23 NAK23 NKG23 NUC23 ODY23 ONU23 OXQ23 PHM23 PRI23 QBE23 QLA23 QUW23 RES23 ROO23 RYK23 SIG23 SSC23 TBY23 TLU23 TVQ23 UFM23 UPI23 UZE23 VJA23 VSW23 WCS23 WMO23 WWK23 O65556 JY65556 TU65556 ADQ65556 ANM65556 AXI65556 BHE65556 BRA65556 CAW65556 CKS65556 CUO65556 DEK65556 DOG65556 DYC65556 EHY65556 ERU65556 FBQ65556 FLM65556 FVI65556 GFE65556 GPA65556 GYW65556 HIS65556 HSO65556 ICK65556 IMG65556 IWC65556 JFY65556 JPU65556 JZQ65556 KJM65556 KTI65556 LDE65556 LNA65556 LWW65556 MGS65556 MQO65556 NAK65556 NKG65556 NUC65556 ODY65556 ONU65556 OXQ65556 PHM65556 PRI65556 QBE65556 QLA65556 QUW65556 RES65556 ROO65556 RYK65556 SIG65556 SSC65556 TBY65556 TLU65556 TVQ65556 UFM65556 UPI65556 UZE65556 VJA65556 VSW65556 WCS65556 WMO65556 WWK65556 O131092 JY131092 TU131092 ADQ131092 ANM131092 AXI131092 BHE131092 BRA131092 CAW131092 CKS131092 CUO131092 DEK131092 DOG131092 DYC131092 EHY131092 ERU131092 FBQ131092 FLM131092 FVI131092 GFE131092 GPA131092 GYW131092 HIS131092 HSO131092 ICK131092 IMG131092 IWC131092 JFY131092 JPU131092 JZQ131092 KJM131092 KTI131092 LDE131092 LNA131092 LWW131092 MGS131092 MQO131092 NAK131092 NKG131092 NUC131092 ODY131092 ONU131092 OXQ131092 PHM131092 PRI131092 QBE131092 QLA131092 QUW131092 RES131092 ROO131092 RYK131092 SIG131092 SSC131092 TBY131092 TLU131092 TVQ131092 UFM131092 UPI131092 UZE131092 VJA131092 VSW131092 WCS131092 WMO131092 WWK131092 O196628 JY196628 TU196628 ADQ196628 ANM196628 AXI196628 BHE196628 BRA196628 CAW196628 CKS196628 CUO196628 DEK196628 DOG196628 DYC196628 EHY196628 ERU196628 FBQ196628 FLM196628 FVI196628 GFE196628 GPA196628 GYW196628 HIS196628 HSO196628 ICK196628 IMG196628 IWC196628 JFY196628 JPU196628 JZQ196628 KJM196628 KTI196628 LDE196628 LNA196628 LWW196628 MGS196628 MQO196628 NAK196628 NKG196628 NUC196628 ODY196628 ONU196628 OXQ196628 PHM196628 PRI196628 QBE196628 QLA196628 QUW196628 RES196628 ROO196628 RYK196628 SIG196628 SSC196628 TBY196628 TLU196628 TVQ196628 UFM196628 UPI196628 UZE196628 VJA196628 VSW196628 WCS196628 WMO196628 WWK196628 O262164 JY262164 TU262164 ADQ262164 ANM262164 AXI262164 BHE262164 BRA262164 CAW262164 CKS262164 CUO262164 DEK262164 DOG262164 DYC262164 EHY262164 ERU262164 FBQ262164 FLM262164 FVI262164 GFE262164 GPA262164 GYW262164 HIS262164 HSO262164 ICK262164 IMG262164 IWC262164 JFY262164 JPU262164 JZQ262164 KJM262164 KTI262164 LDE262164 LNA262164 LWW262164 MGS262164 MQO262164 NAK262164 NKG262164 NUC262164 ODY262164 ONU262164 OXQ262164 PHM262164 PRI262164 QBE262164 QLA262164 QUW262164 RES262164 ROO262164 RYK262164 SIG262164 SSC262164 TBY262164 TLU262164 TVQ262164 UFM262164 UPI262164 UZE262164 VJA262164 VSW262164 WCS262164 WMO262164 WWK262164 O327700 JY327700 TU327700 ADQ327700 ANM327700 AXI327700 BHE327700 BRA327700 CAW327700 CKS327700 CUO327700 DEK327700 DOG327700 DYC327700 EHY327700 ERU327700 FBQ327700 FLM327700 FVI327700 GFE327700 GPA327700 GYW327700 HIS327700 HSO327700 ICK327700 IMG327700 IWC327700 JFY327700 JPU327700 JZQ327700 KJM327700 KTI327700 LDE327700 LNA327700 LWW327700 MGS327700 MQO327700 NAK327700 NKG327700 NUC327700 ODY327700 ONU327700 OXQ327700 PHM327700 PRI327700 QBE327700 QLA327700 QUW327700 RES327700 ROO327700 RYK327700 SIG327700 SSC327700 TBY327700 TLU327700 TVQ327700 UFM327700 UPI327700 UZE327700 VJA327700 VSW327700 WCS327700 WMO327700 WWK327700 O393236 JY393236 TU393236 ADQ393236 ANM393236 AXI393236 BHE393236 BRA393236 CAW393236 CKS393236 CUO393236 DEK393236 DOG393236 DYC393236 EHY393236 ERU393236 FBQ393236 FLM393236 FVI393236 GFE393236 GPA393236 GYW393236 HIS393236 HSO393236 ICK393236 IMG393236 IWC393236 JFY393236 JPU393236 JZQ393236 KJM393236 KTI393236 LDE393236 LNA393236 LWW393236 MGS393236 MQO393236 NAK393236 NKG393236 NUC393236 ODY393236 ONU393236 OXQ393236 PHM393236 PRI393236 QBE393236 QLA393236 QUW393236 RES393236 ROO393236 RYK393236 SIG393236 SSC393236 TBY393236 TLU393236 TVQ393236 UFM393236 UPI393236 UZE393236 VJA393236 VSW393236 WCS393236 WMO393236 WWK393236 O458772 JY458772 TU458772 ADQ458772 ANM458772 AXI458772 BHE458772 BRA458772 CAW458772 CKS458772 CUO458772 DEK458772 DOG458772 DYC458772 EHY458772 ERU458772 FBQ458772 FLM458772 FVI458772 GFE458772 GPA458772 GYW458772 HIS458772 HSO458772 ICK458772 IMG458772 IWC458772 JFY458772 JPU458772 JZQ458772 KJM458772 KTI458772 LDE458772 LNA458772 LWW458772 MGS458772 MQO458772 NAK458772 NKG458772 NUC458772 ODY458772 ONU458772 OXQ458772 PHM458772 PRI458772 QBE458772 QLA458772 QUW458772 RES458772 ROO458772 RYK458772 SIG458772 SSC458772 TBY458772 TLU458772 TVQ458772 UFM458772 UPI458772 UZE458772 VJA458772 VSW458772 WCS458772 WMO458772 WWK458772 O524308 JY524308 TU524308 ADQ524308 ANM524308 AXI524308 BHE524308 BRA524308 CAW524308 CKS524308 CUO524308 DEK524308 DOG524308 DYC524308 EHY524308 ERU524308 FBQ524308 FLM524308 FVI524308 GFE524308 GPA524308 GYW524308 HIS524308 HSO524308 ICK524308 IMG524308 IWC524308 JFY524308 JPU524308 JZQ524308 KJM524308 KTI524308 LDE524308 LNA524308 LWW524308 MGS524308 MQO524308 NAK524308 NKG524308 NUC524308 ODY524308 ONU524308 OXQ524308 PHM524308 PRI524308 QBE524308 QLA524308 QUW524308 RES524308 ROO524308 RYK524308 SIG524308 SSC524308 TBY524308 TLU524308 TVQ524308 UFM524308 UPI524308 UZE524308 VJA524308 VSW524308 WCS524308 WMO524308 WWK524308 O589844 JY589844 TU589844 ADQ589844 ANM589844 AXI589844 BHE589844 BRA589844 CAW589844 CKS589844 CUO589844 DEK589844 DOG589844 DYC589844 EHY589844 ERU589844 FBQ589844 FLM589844 FVI589844 GFE589844 GPA589844 GYW589844 HIS589844 HSO589844 ICK589844 IMG589844 IWC589844 JFY589844 JPU589844 JZQ589844 KJM589844 KTI589844 LDE589844 LNA589844 LWW589844 MGS589844 MQO589844 NAK589844 NKG589844 NUC589844 ODY589844 ONU589844 OXQ589844 PHM589844 PRI589844 QBE589844 QLA589844 QUW589844 RES589844 ROO589844 RYK589844 SIG589844 SSC589844 TBY589844 TLU589844 TVQ589844 UFM589844 UPI589844 UZE589844 VJA589844 VSW589844 WCS589844 WMO589844 WWK589844 O655380 JY655380 TU655380 ADQ655380 ANM655380 AXI655380 BHE655380 BRA655380 CAW655380 CKS655380 CUO655380 DEK655380 DOG655380 DYC655380 EHY655380 ERU655380 FBQ655380 FLM655380 FVI655380 GFE655380 GPA655380 GYW655380 HIS655380 HSO655380 ICK655380 IMG655380 IWC655380 JFY655380 JPU655380 JZQ655380 KJM655380 KTI655380 LDE655380 LNA655380 LWW655380 MGS655380 MQO655380 NAK655380 NKG655380 NUC655380 ODY655380 ONU655380 OXQ655380 PHM655380 PRI655380 QBE655380 QLA655380 QUW655380 RES655380 ROO655380 RYK655380 SIG655380 SSC655380 TBY655380 TLU655380 TVQ655380 UFM655380 UPI655380 UZE655380 VJA655380 VSW655380 WCS655380 WMO655380 WWK655380 O720916 JY720916 TU720916 ADQ720916 ANM720916 AXI720916 BHE720916 BRA720916 CAW720916 CKS720916 CUO720916 DEK720916 DOG720916 DYC720916 EHY720916 ERU720916 FBQ720916 FLM720916 FVI720916 GFE720916 GPA720916 GYW720916 HIS720916 HSO720916 ICK720916 IMG720916 IWC720916 JFY720916 JPU720916 JZQ720916 KJM720916 KTI720916 LDE720916 LNA720916 LWW720916 MGS720916 MQO720916 NAK720916 NKG720916 NUC720916 ODY720916 ONU720916 OXQ720916 PHM720916 PRI720916 QBE720916 QLA720916 QUW720916 RES720916 ROO720916 RYK720916 SIG720916 SSC720916 TBY720916 TLU720916 TVQ720916 UFM720916 UPI720916 UZE720916 VJA720916 VSW720916 WCS720916 WMO720916 WWK720916 O786452 JY786452 TU786452 ADQ786452 ANM786452 AXI786452 BHE786452 BRA786452 CAW786452 CKS786452 CUO786452 DEK786452 DOG786452 DYC786452 EHY786452 ERU786452 FBQ786452 FLM786452 FVI786452 GFE786452 GPA786452 GYW786452 HIS786452 HSO786452 ICK786452 IMG786452 IWC786452 JFY786452 JPU786452 JZQ786452 KJM786452 KTI786452 LDE786452 LNA786452 LWW786452 MGS786452 MQO786452 NAK786452 NKG786452 NUC786452 ODY786452 ONU786452 OXQ786452 PHM786452 PRI786452 QBE786452 QLA786452 QUW786452 RES786452 ROO786452 RYK786452 SIG786452 SSC786452 TBY786452 TLU786452 TVQ786452 UFM786452 UPI786452 UZE786452 VJA786452 VSW786452 WCS786452 WMO786452 WWK786452 O851988 JY851988 TU851988 ADQ851988 ANM851988 AXI851988 BHE851988 BRA851988 CAW851988 CKS851988 CUO851988 DEK851988 DOG851988 DYC851988 EHY851988 ERU851988 FBQ851988 FLM851988 FVI851988 GFE851988 GPA851988 GYW851988 HIS851988 HSO851988 ICK851988 IMG851988 IWC851988 JFY851988 JPU851988 JZQ851988 KJM851988 KTI851988 LDE851988 LNA851988 LWW851988 MGS851988 MQO851988 NAK851988 NKG851988 NUC851988 ODY851988 ONU851988 OXQ851988 PHM851988 PRI851988 QBE851988 QLA851988 QUW851988 RES851988 ROO851988 RYK851988 SIG851988 SSC851988 TBY851988 TLU851988 TVQ851988 UFM851988 UPI851988 UZE851988 VJA851988 VSW851988 WCS851988 WMO851988 WWK851988 O917524 JY917524 TU917524 ADQ917524 ANM917524 AXI917524 BHE917524 BRA917524 CAW917524 CKS917524 CUO917524 DEK917524 DOG917524 DYC917524 EHY917524 ERU917524 FBQ917524 FLM917524 FVI917524 GFE917524 GPA917524 GYW917524 HIS917524 HSO917524 ICK917524 IMG917524 IWC917524 JFY917524 JPU917524 JZQ917524 KJM917524 KTI917524 LDE917524 LNA917524 LWW917524 MGS917524 MQO917524 NAK917524 NKG917524 NUC917524 ODY917524 ONU917524 OXQ917524 PHM917524 PRI917524 QBE917524 QLA917524 QUW917524 RES917524 ROO917524 RYK917524 SIG917524 SSC917524 TBY917524 TLU917524 TVQ917524 UFM917524 UPI917524 UZE917524 VJA917524 VSW917524 WCS917524 WMO917524 WWK917524 O983060 JY983060 TU983060 ADQ983060 ANM983060 AXI983060 BHE983060 BRA983060 CAW983060 CKS983060 CUO983060 DEK983060 DOG983060 DYC983060 EHY983060 ERU983060 FBQ983060 FLM983060 FVI983060 GFE983060 GPA983060 GYW983060 HIS983060 HSO983060 ICK983060 IMG983060 IWC983060 JFY983060 JPU983060 JZQ983060 KJM983060 KTI983060 LDE983060 LNA983060 LWW983060 MGS983060 MQO983060 NAK983060 NKG983060 NUC983060 ODY983060 ONU983060 OXQ983060 PHM983060 PRI983060 QBE983060 QLA983060 QUW983060 RES983060 ROO983060 RYK983060 SIG983060 SSC983060 TBY983060 TLU983060 TVQ983060 UFM983060 UPI983060 UZE983060 VJA983060 VSW983060 WCS983060 WMO983060 V65556 V131092 V196628 V262164 V327700 V393236 V458772 V524308 V589844 V655380 V720916 V786452 V851988 V917524 V983060 AC65556 AC131092 AC196628 AC262164 AC327700 AC393236 AC458772 AC524308 AC589844 AC655380 AC720916 AC786452 AC851988 AC917524 AC983060">
      <formula1>kind_of_cons</formula1>
    </dataValidation>
    <dataValidation type="textLength" operator="lessThanOrEqual" allowBlank="1" showInputMessage="1" showErrorMessage="1" errorTitle="Ошибка" error="Допускается ввод не более 900 символов!" sqref="WWS983055:WWS983061 ANU18:ANU25 AXQ18:AXQ25 BHM18:BHM25 BRI18:BRI25 CBE18:CBE25 CLA18:CLA25 CUW18:CUW25 DES18:DES25 DOO18:DOO25 DYK18:DYK25 EIG18:EIG25 ESC18:ESC25 FBY18:FBY25 FLU18:FLU25 FVQ18:FVQ25 GFM18:GFM25 GPI18:GPI25 GZE18:GZE25 HJA18:HJA25 HSW18:HSW25 ICS18:ICS25 IMO18:IMO25 IWK18:IWK25 JGG18:JGG25 JQC18:JQC25 JZY18:JZY25 KJU18:KJU25 KTQ18:KTQ25 LDM18:LDM25 LNI18:LNI25 LXE18:LXE25 MHA18:MHA25 MQW18:MQW25 NAS18:NAS25 NKO18:NKO25 NUK18:NUK25 OEG18:OEG25 OOC18:OOC25 OXY18:OXY25 PHU18:PHU25 PRQ18:PRQ25 QBM18:QBM25 QLI18:QLI25 QVE18:QVE25 RFA18:RFA25 ROW18:ROW25 RYS18:RYS25 SIO18:SIO25 SSK18:SSK25 TCG18:TCG25 TMC18:TMC25 TVY18:TVY25 UFU18:UFU25 UPQ18:UPQ25 UZM18:UZM25 VJI18:VJI25 VTE18:VTE25 WDA18:WDA25 WMW18:WMW25 WWS18:WWS25 KG18:KG25 UC18:UC25 WMW983055:WMW983061 AK65551:AK65557 KG65551:KG65557 UC65551:UC65557 ADY65551:ADY65557 ANU65551:ANU65557 AXQ65551:AXQ65557 BHM65551:BHM65557 BRI65551:BRI65557 CBE65551:CBE65557 CLA65551:CLA65557 CUW65551:CUW65557 DES65551:DES65557 DOO65551:DOO65557 DYK65551:DYK65557 EIG65551:EIG65557 ESC65551:ESC65557 FBY65551:FBY65557 FLU65551:FLU65557 FVQ65551:FVQ65557 GFM65551:GFM65557 GPI65551:GPI65557 GZE65551:GZE65557 HJA65551:HJA65557 HSW65551:HSW65557 ICS65551:ICS65557 IMO65551:IMO65557 IWK65551:IWK65557 JGG65551:JGG65557 JQC65551:JQC65557 JZY65551:JZY65557 KJU65551:KJU65557 KTQ65551:KTQ65557 LDM65551:LDM65557 LNI65551:LNI65557 LXE65551:LXE65557 MHA65551:MHA65557 MQW65551:MQW65557 NAS65551:NAS65557 NKO65551:NKO65557 NUK65551:NUK65557 OEG65551:OEG65557 OOC65551:OOC65557 OXY65551:OXY65557 PHU65551:PHU65557 PRQ65551:PRQ65557 QBM65551:QBM65557 QLI65551:QLI65557 QVE65551:QVE65557 RFA65551:RFA65557 ROW65551:ROW65557 RYS65551:RYS65557 SIO65551:SIO65557 SSK65551:SSK65557 TCG65551:TCG65557 TMC65551:TMC65557 TVY65551:TVY65557 UFU65551:UFU65557 UPQ65551:UPQ65557 UZM65551:UZM65557 VJI65551:VJI65557 VTE65551:VTE65557 WDA65551:WDA65557 WMW65551:WMW65557 WWS65551:WWS65557 AK131087:AK131093 KG131087:KG131093 UC131087:UC131093 ADY131087:ADY131093 ANU131087:ANU131093 AXQ131087:AXQ131093 BHM131087:BHM131093 BRI131087:BRI131093 CBE131087:CBE131093 CLA131087:CLA131093 CUW131087:CUW131093 DES131087:DES131093 DOO131087:DOO131093 DYK131087:DYK131093 EIG131087:EIG131093 ESC131087:ESC131093 FBY131087:FBY131093 FLU131087:FLU131093 FVQ131087:FVQ131093 GFM131087:GFM131093 GPI131087:GPI131093 GZE131087:GZE131093 HJA131087:HJA131093 HSW131087:HSW131093 ICS131087:ICS131093 IMO131087:IMO131093 IWK131087:IWK131093 JGG131087:JGG131093 JQC131087:JQC131093 JZY131087:JZY131093 KJU131087:KJU131093 KTQ131087:KTQ131093 LDM131087:LDM131093 LNI131087:LNI131093 LXE131087:LXE131093 MHA131087:MHA131093 MQW131087:MQW131093 NAS131087:NAS131093 NKO131087:NKO131093 NUK131087:NUK131093 OEG131087:OEG131093 OOC131087:OOC131093 OXY131087:OXY131093 PHU131087:PHU131093 PRQ131087:PRQ131093 QBM131087:QBM131093 QLI131087:QLI131093 QVE131087:QVE131093 RFA131087:RFA131093 ROW131087:ROW131093 RYS131087:RYS131093 SIO131087:SIO131093 SSK131087:SSK131093 TCG131087:TCG131093 TMC131087:TMC131093 TVY131087:TVY131093 UFU131087:UFU131093 UPQ131087:UPQ131093 UZM131087:UZM131093 VJI131087:VJI131093 VTE131087:VTE131093 WDA131087:WDA131093 WMW131087:WMW131093 WWS131087:WWS131093 AK196623:AK196629 KG196623:KG196629 UC196623:UC196629 ADY196623:ADY196629 ANU196623:ANU196629 AXQ196623:AXQ196629 BHM196623:BHM196629 BRI196623:BRI196629 CBE196623:CBE196629 CLA196623:CLA196629 CUW196623:CUW196629 DES196623:DES196629 DOO196623:DOO196629 DYK196623:DYK196629 EIG196623:EIG196629 ESC196623:ESC196629 FBY196623:FBY196629 FLU196623:FLU196629 FVQ196623:FVQ196629 GFM196623:GFM196629 GPI196623:GPI196629 GZE196623:GZE196629 HJA196623:HJA196629 HSW196623:HSW196629 ICS196623:ICS196629 IMO196623:IMO196629 IWK196623:IWK196629 JGG196623:JGG196629 JQC196623:JQC196629 JZY196623:JZY196629 KJU196623:KJU196629 KTQ196623:KTQ196629 LDM196623:LDM196629 LNI196623:LNI196629 LXE196623:LXE196629 MHA196623:MHA196629 MQW196623:MQW196629 NAS196623:NAS196629 NKO196623:NKO196629 NUK196623:NUK196629 OEG196623:OEG196629 OOC196623:OOC196629 OXY196623:OXY196629 PHU196623:PHU196629 PRQ196623:PRQ196629 QBM196623:QBM196629 QLI196623:QLI196629 QVE196623:QVE196629 RFA196623:RFA196629 ROW196623:ROW196629 RYS196623:RYS196629 SIO196623:SIO196629 SSK196623:SSK196629 TCG196623:TCG196629 TMC196623:TMC196629 TVY196623:TVY196629 UFU196623:UFU196629 UPQ196623:UPQ196629 UZM196623:UZM196629 VJI196623:VJI196629 VTE196623:VTE196629 WDA196623:WDA196629 WMW196623:WMW196629 WWS196623:WWS196629 AK262159:AK262165 KG262159:KG262165 UC262159:UC262165 ADY262159:ADY262165 ANU262159:ANU262165 AXQ262159:AXQ262165 BHM262159:BHM262165 BRI262159:BRI262165 CBE262159:CBE262165 CLA262159:CLA262165 CUW262159:CUW262165 DES262159:DES262165 DOO262159:DOO262165 DYK262159:DYK262165 EIG262159:EIG262165 ESC262159:ESC262165 FBY262159:FBY262165 FLU262159:FLU262165 FVQ262159:FVQ262165 GFM262159:GFM262165 GPI262159:GPI262165 GZE262159:GZE262165 HJA262159:HJA262165 HSW262159:HSW262165 ICS262159:ICS262165 IMO262159:IMO262165 IWK262159:IWK262165 JGG262159:JGG262165 JQC262159:JQC262165 JZY262159:JZY262165 KJU262159:KJU262165 KTQ262159:KTQ262165 LDM262159:LDM262165 LNI262159:LNI262165 LXE262159:LXE262165 MHA262159:MHA262165 MQW262159:MQW262165 NAS262159:NAS262165 NKO262159:NKO262165 NUK262159:NUK262165 OEG262159:OEG262165 OOC262159:OOC262165 OXY262159:OXY262165 PHU262159:PHU262165 PRQ262159:PRQ262165 QBM262159:QBM262165 QLI262159:QLI262165 QVE262159:QVE262165 RFA262159:RFA262165 ROW262159:ROW262165 RYS262159:RYS262165 SIO262159:SIO262165 SSK262159:SSK262165 TCG262159:TCG262165 TMC262159:TMC262165 TVY262159:TVY262165 UFU262159:UFU262165 UPQ262159:UPQ262165 UZM262159:UZM262165 VJI262159:VJI262165 VTE262159:VTE262165 WDA262159:WDA262165 WMW262159:WMW262165 WWS262159:WWS262165 AK327695:AK327701 KG327695:KG327701 UC327695:UC327701 ADY327695:ADY327701 ANU327695:ANU327701 AXQ327695:AXQ327701 BHM327695:BHM327701 BRI327695:BRI327701 CBE327695:CBE327701 CLA327695:CLA327701 CUW327695:CUW327701 DES327695:DES327701 DOO327695:DOO327701 DYK327695:DYK327701 EIG327695:EIG327701 ESC327695:ESC327701 FBY327695:FBY327701 FLU327695:FLU327701 FVQ327695:FVQ327701 GFM327695:GFM327701 GPI327695:GPI327701 GZE327695:GZE327701 HJA327695:HJA327701 HSW327695:HSW327701 ICS327695:ICS327701 IMO327695:IMO327701 IWK327695:IWK327701 JGG327695:JGG327701 JQC327695:JQC327701 JZY327695:JZY327701 KJU327695:KJU327701 KTQ327695:KTQ327701 LDM327695:LDM327701 LNI327695:LNI327701 LXE327695:LXE327701 MHA327695:MHA327701 MQW327695:MQW327701 NAS327695:NAS327701 NKO327695:NKO327701 NUK327695:NUK327701 OEG327695:OEG327701 OOC327695:OOC327701 OXY327695:OXY327701 PHU327695:PHU327701 PRQ327695:PRQ327701 QBM327695:QBM327701 QLI327695:QLI327701 QVE327695:QVE327701 RFA327695:RFA327701 ROW327695:ROW327701 RYS327695:RYS327701 SIO327695:SIO327701 SSK327695:SSK327701 TCG327695:TCG327701 TMC327695:TMC327701 TVY327695:TVY327701 UFU327695:UFU327701 UPQ327695:UPQ327701 UZM327695:UZM327701 VJI327695:VJI327701 VTE327695:VTE327701 WDA327695:WDA327701 WMW327695:WMW327701 WWS327695:WWS327701 AK393231:AK393237 KG393231:KG393237 UC393231:UC393237 ADY393231:ADY393237 ANU393231:ANU393237 AXQ393231:AXQ393237 BHM393231:BHM393237 BRI393231:BRI393237 CBE393231:CBE393237 CLA393231:CLA393237 CUW393231:CUW393237 DES393231:DES393237 DOO393231:DOO393237 DYK393231:DYK393237 EIG393231:EIG393237 ESC393231:ESC393237 FBY393231:FBY393237 FLU393231:FLU393237 FVQ393231:FVQ393237 GFM393231:GFM393237 GPI393231:GPI393237 GZE393231:GZE393237 HJA393231:HJA393237 HSW393231:HSW393237 ICS393231:ICS393237 IMO393231:IMO393237 IWK393231:IWK393237 JGG393231:JGG393237 JQC393231:JQC393237 JZY393231:JZY393237 KJU393231:KJU393237 KTQ393231:KTQ393237 LDM393231:LDM393237 LNI393231:LNI393237 LXE393231:LXE393237 MHA393231:MHA393237 MQW393231:MQW393237 NAS393231:NAS393237 NKO393231:NKO393237 NUK393231:NUK393237 OEG393231:OEG393237 OOC393231:OOC393237 OXY393231:OXY393237 PHU393231:PHU393237 PRQ393231:PRQ393237 QBM393231:QBM393237 QLI393231:QLI393237 QVE393231:QVE393237 RFA393231:RFA393237 ROW393231:ROW393237 RYS393231:RYS393237 SIO393231:SIO393237 SSK393231:SSK393237 TCG393231:TCG393237 TMC393231:TMC393237 TVY393231:TVY393237 UFU393231:UFU393237 UPQ393231:UPQ393237 UZM393231:UZM393237 VJI393231:VJI393237 VTE393231:VTE393237 WDA393231:WDA393237 WMW393231:WMW393237 WWS393231:WWS393237 AK458767:AK458773 KG458767:KG458773 UC458767:UC458773 ADY458767:ADY458773 ANU458767:ANU458773 AXQ458767:AXQ458773 BHM458767:BHM458773 BRI458767:BRI458773 CBE458767:CBE458773 CLA458767:CLA458773 CUW458767:CUW458773 DES458767:DES458773 DOO458767:DOO458773 DYK458767:DYK458773 EIG458767:EIG458773 ESC458767:ESC458773 FBY458767:FBY458773 FLU458767:FLU458773 FVQ458767:FVQ458773 GFM458767:GFM458773 GPI458767:GPI458773 GZE458767:GZE458773 HJA458767:HJA458773 HSW458767:HSW458773 ICS458767:ICS458773 IMO458767:IMO458773 IWK458767:IWK458773 JGG458767:JGG458773 JQC458767:JQC458773 JZY458767:JZY458773 KJU458767:KJU458773 KTQ458767:KTQ458773 LDM458767:LDM458773 LNI458767:LNI458773 LXE458767:LXE458773 MHA458767:MHA458773 MQW458767:MQW458773 NAS458767:NAS458773 NKO458767:NKO458773 NUK458767:NUK458773 OEG458767:OEG458773 OOC458767:OOC458773 OXY458767:OXY458773 PHU458767:PHU458773 PRQ458767:PRQ458773 QBM458767:QBM458773 QLI458767:QLI458773 QVE458767:QVE458773 RFA458767:RFA458773 ROW458767:ROW458773 RYS458767:RYS458773 SIO458767:SIO458773 SSK458767:SSK458773 TCG458767:TCG458773 TMC458767:TMC458773 TVY458767:TVY458773 UFU458767:UFU458773 UPQ458767:UPQ458773 UZM458767:UZM458773 VJI458767:VJI458773 VTE458767:VTE458773 WDA458767:WDA458773 WMW458767:WMW458773 WWS458767:WWS458773 AK524303:AK524309 KG524303:KG524309 UC524303:UC524309 ADY524303:ADY524309 ANU524303:ANU524309 AXQ524303:AXQ524309 BHM524303:BHM524309 BRI524303:BRI524309 CBE524303:CBE524309 CLA524303:CLA524309 CUW524303:CUW524309 DES524303:DES524309 DOO524303:DOO524309 DYK524303:DYK524309 EIG524303:EIG524309 ESC524303:ESC524309 FBY524303:FBY524309 FLU524303:FLU524309 FVQ524303:FVQ524309 GFM524303:GFM524309 GPI524303:GPI524309 GZE524303:GZE524309 HJA524303:HJA524309 HSW524303:HSW524309 ICS524303:ICS524309 IMO524303:IMO524309 IWK524303:IWK524309 JGG524303:JGG524309 JQC524303:JQC524309 JZY524303:JZY524309 KJU524303:KJU524309 KTQ524303:KTQ524309 LDM524303:LDM524309 LNI524303:LNI524309 LXE524303:LXE524309 MHA524303:MHA524309 MQW524303:MQW524309 NAS524303:NAS524309 NKO524303:NKO524309 NUK524303:NUK524309 OEG524303:OEG524309 OOC524303:OOC524309 OXY524303:OXY524309 PHU524303:PHU524309 PRQ524303:PRQ524309 QBM524303:QBM524309 QLI524303:QLI524309 QVE524303:QVE524309 RFA524303:RFA524309 ROW524303:ROW524309 RYS524303:RYS524309 SIO524303:SIO524309 SSK524303:SSK524309 TCG524303:TCG524309 TMC524303:TMC524309 TVY524303:TVY524309 UFU524303:UFU524309 UPQ524303:UPQ524309 UZM524303:UZM524309 VJI524303:VJI524309 VTE524303:VTE524309 WDA524303:WDA524309 WMW524303:WMW524309 WWS524303:WWS524309 AK589839:AK589845 KG589839:KG589845 UC589839:UC589845 ADY589839:ADY589845 ANU589839:ANU589845 AXQ589839:AXQ589845 BHM589839:BHM589845 BRI589839:BRI589845 CBE589839:CBE589845 CLA589839:CLA589845 CUW589839:CUW589845 DES589839:DES589845 DOO589839:DOO589845 DYK589839:DYK589845 EIG589839:EIG589845 ESC589839:ESC589845 FBY589839:FBY589845 FLU589839:FLU589845 FVQ589839:FVQ589845 GFM589839:GFM589845 GPI589839:GPI589845 GZE589839:GZE589845 HJA589839:HJA589845 HSW589839:HSW589845 ICS589839:ICS589845 IMO589839:IMO589845 IWK589839:IWK589845 JGG589839:JGG589845 JQC589839:JQC589845 JZY589839:JZY589845 KJU589839:KJU589845 KTQ589839:KTQ589845 LDM589839:LDM589845 LNI589839:LNI589845 LXE589839:LXE589845 MHA589839:MHA589845 MQW589839:MQW589845 NAS589839:NAS589845 NKO589839:NKO589845 NUK589839:NUK589845 OEG589839:OEG589845 OOC589839:OOC589845 OXY589839:OXY589845 PHU589839:PHU589845 PRQ589839:PRQ589845 QBM589839:QBM589845 QLI589839:QLI589845 QVE589839:QVE589845 RFA589839:RFA589845 ROW589839:ROW589845 RYS589839:RYS589845 SIO589839:SIO589845 SSK589839:SSK589845 TCG589839:TCG589845 TMC589839:TMC589845 TVY589839:TVY589845 UFU589839:UFU589845 UPQ589839:UPQ589845 UZM589839:UZM589845 VJI589839:VJI589845 VTE589839:VTE589845 WDA589839:WDA589845 WMW589839:WMW589845 WWS589839:WWS589845 AK655375:AK655381 KG655375:KG655381 UC655375:UC655381 ADY655375:ADY655381 ANU655375:ANU655381 AXQ655375:AXQ655381 BHM655375:BHM655381 BRI655375:BRI655381 CBE655375:CBE655381 CLA655375:CLA655381 CUW655375:CUW655381 DES655375:DES655381 DOO655375:DOO655381 DYK655375:DYK655381 EIG655375:EIG655381 ESC655375:ESC655381 FBY655375:FBY655381 FLU655375:FLU655381 FVQ655375:FVQ655381 GFM655375:GFM655381 GPI655375:GPI655381 GZE655375:GZE655381 HJA655375:HJA655381 HSW655375:HSW655381 ICS655375:ICS655381 IMO655375:IMO655381 IWK655375:IWK655381 JGG655375:JGG655381 JQC655375:JQC655381 JZY655375:JZY655381 KJU655375:KJU655381 KTQ655375:KTQ655381 LDM655375:LDM655381 LNI655375:LNI655381 LXE655375:LXE655381 MHA655375:MHA655381 MQW655375:MQW655381 NAS655375:NAS655381 NKO655375:NKO655381 NUK655375:NUK655381 OEG655375:OEG655381 OOC655375:OOC655381 OXY655375:OXY655381 PHU655375:PHU655381 PRQ655375:PRQ655381 QBM655375:QBM655381 QLI655375:QLI655381 QVE655375:QVE655381 RFA655375:RFA655381 ROW655375:ROW655381 RYS655375:RYS655381 SIO655375:SIO655381 SSK655375:SSK655381 TCG655375:TCG655381 TMC655375:TMC655381 TVY655375:TVY655381 UFU655375:UFU655381 UPQ655375:UPQ655381 UZM655375:UZM655381 VJI655375:VJI655381 VTE655375:VTE655381 WDA655375:WDA655381 WMW655375:WMW655381 WWS655375:WWS655381 AK720911:AK720917 KG720911:KG720917 UC720911:UC720917 ADY720911:ADY720917 ANU720911:ANU720917 AXQ720911:AXQ720917 BHM720911:BHM720917 BRI720911:BRI720917 CBE720911:CBE720917 CLA720911:CLA720917 CUW720911:CUW720917 DES720911:DES720917 DOO720911:DOO720917 DYK720911:DYK720917 EIG720911:EIG720917 ESC720911:ESC720917 FBY720911:FBY720917 FLU720911:FLU720917 FVQ720911:FVQ720917 GFM720911:GFM720917 GPI720911:GPI720917 GZE720911:GZE720917 HJA720911:HJA720917 HSW720911:HSW720917 ICS720911:ICS720917 IMO720911:IMO720917 IWK720911:IWK720917 JGG720911:JGG720917 JQC720911:JQC720917 JZY720911:JZY720917 KJU720911:KJU720917 KTQ720911:KTQ720917 LDM720911:LDM720917 LNI720911:LNI720917 LXE720911:LXE720917 MHA720911:MHA720917 MQW720911:MQW720917 NAS720911:NAS720917 NKO720911:NKO720917 NUK720911:NUK720917 OEG720911:OEG720917 OOC720911:OOC720917 OXY720911:OXY720917 PHU720911:PHU720917 PRQ720911:PRQ720917 QBM720911:QBM720917 QLI720911:QLI720917 QVE720911:QVE720917 RFA720911:RFA720917 ROW720911:ROW720917 RYS720911:RYS720917 SIO720911:SIO720917 SSK720911:SSK720917 TCG720911:TCG720917 TMC720911:TMC720917 TVY720911:TVY720917 UFU720911:UFU720917 UPQ720911:UPQ720917 UZM720911:UZM720917 VJI720911:VJI720917 VTE720911:VTE720917 WDA720911:WDA720917 WMW720911:WMW720917 WWS720911:WWS720917 AK786447:AK786453 KG786447:KG786453 UC786447:UC786453 ADY786447:ADY786453 ANU786447:ANU786453 AXQ786447:AXQ786453 BHM786447:BHM786453 BRI786447:BRI786453 CBE786447:CBE786453 CLA786447:CLA786453 CUW786447:CUW786453 DES786447:DES786453 DOO786447:DOO786453 DYK786447:DYK786453 EIG786447:EIG786453 ESC786447:ESC786453 FBY786447:FBY786453 FLU786447:FLU786453 FVQ786447:FVQ786453 GFM786447:GFM786453 GPI786447:GPI786453 GZE786447:GZE786453 HJA786447:HJA786453 HSW786447:HSW786453 ICS786447:ICS786453 IMO786447:IMO786453 IWK786447:IWK786453 JGG786447:JGG786453 JQC786447:JQC786453 JZY786447:JZY786453 KJU786447:KJU786453 KTQ786447:KTQ786453 LDM786447:LDM786453 LNI786447:LNI786453 LXE786447:LXE786453 MHA786447:MHA786453 MQW786447:MQW786453 NAS786447:NAS786453 NKO786447:NKO786453 NUK786447:NUK786453 OEG786447:OEG786453 OOC786447:OOC786453 OXY786447:OXY786453 PHU786447:PHU786453 PRQ786447:PRQ786453 QBM786447:QBM786453 QLI786447:QLI786453 QVE786447:QVE786453 RFA786447:RFA786453 ROW786447:ROW786453 RYS786447:RYS786453 SIO786447:SIO786453 SSK786447:SSK786453 TCG786447:TCG786453 TMC786447:TMC786453 TVY786447:TVY786453 UFU786447:UFU786453 UPQ786447:UPQ786453 UZM786447:UZM786453 VJI786447:VJI786453 VTE786447:VTE786453 WDA786447:WDA786453 WMW786447:WMW786453 WWS786447:WWS786453 AK851983:AK851989 KG851983:KG851989 UC851983:UC851989 ADY851983:ADY851989 ANU851983:ANU851989 AXQ851983:AXQ851989 BHM851983:BHM851989 BRI851983:BRI851989 CBE851983:CBE851989 CLA851983:CLA851989 CUW851983:CUW851989 DES851983:DES851989 DOO851983:DOO851989 DYK851983:DYK851989 EIG851983:EIG851989 ESC851983:ESC851989 FBY851983:FBY851989 FLU851983:FLU851989 FVQ851983:FVQ851989 GFM851983:GFM851989 GPI851983:GPI851989 GZE851983:GZE851989 HJA851983:HJA851989 HSW851983:HSW851989 ICS851983:ICS851989 IMO851983:IMO851989 IWK851983:IWK851989 JGG851983:JGG851989 JQC851983:JQC851989 JZY851983:JZY851989 KJU851983:KJU851989 KTQ851983:KTQ851989 LDM851983:LDM851989 LNI851983:LNI851989 LXE851983:LXE851989 MHA851983:MHA851989 MQW851983:MQW851989 NAS851983:NAS851989 NKO851983:NKO851989 NUK851983:NUK851989 OEG851983:OEG851989 OOC851983:OOC851989 OXY851983:OXY851989 PHU851983:PHU851989 PRQ851983:PRQ851989 QBM851983:QBM851989 QLI851983:QLI851989 QVE851983:QVE851989 RFA851983:RFA851989 ROW851983:ROW851989 RYS851983:RYS851989 SIO851983:SIO851989 SSK851983:SSK851989 TCG851983:TCG851989 TMC851983:TMC851989 TVY851983:TVY851989 UFU851983:UFU851989 UPQ851983:UPQ851989 UZM851983:UZM851989 VJI851983:VJI851989 VTE851983:VTE851989 WDA851983:WDA851989 WMW851983:WMW851989 WWS851983:WWS851989 AK917519:AK917525 KG917519:KG917525 UC917519:UC917525 ADY917519:ADY917525 ANU917519:ANU917525 AXQ917519:AXQ917525 BHM917519:BHM917525 BRI917519:BRI917525 CBE917519:CBE917525 CLA917519:CLA917525 CUW917519:CUW917525 DES917519:DES917525 DOO917519:DOO917525 DYK917519:DYK917525 EIG917519:EIG917525 ESC917519:ESC917525 FBY917519:FBY917525 FLU917519:FLU917525 FVQ917519:FVQ917525 GFM917519:GFM917525 GPI917519:GPI917525 GZE917519:GZE917525 HJA917519:HJA917525 HSW917519:HSW917525 ICS917519:ICS917525 IMO917519:IMO917525 IWK917519:IWK917525 JGG917519:JGG917525 JQC917519:JQC917525 JZY917519:JZY917525 KJU917519:KJU917525 KTQ917519:KTQ917525 LDM917519:LDM917525 LNI917519:LNI917525 LXE917519:LXE917525 MHA917519:MHA917525 MQW917519:MQW917525 NAS917519:NAS917525 NKO917519:NKO917525 NUK917519:NUK917525 OEG917519:OEG917525 OOC917519:OOC917525 OXY917519:OXY917525 PHU917519:PHU917525 PRQ917519:PRQ917525 QBM917519:QBM917525 QLI917519:QLI917525 QVE917519:QVE917525 RFA917519:RFA917525 ROW917519:ROW917525 RYS917519:RYS917525 SIO917519:SIO917525 SSK917519:SSK917525 TCG917519:TCG917525 TMC917519:TMC917525 TVY917519:TVY917525 UFU917519:UFU917525 UPQ917519:UPQ917525 UZM917519:UZM917525 VJI917519:VJI917525 VTE917519:VTE917525 WDA917519:WDA917525 WMW917519:WMW917525 WWS917519:WWS917525 AK983055:AK983061 KG983055:KG983061 UC983055:UC983061 ADY983055:ADY983061 ANU983055:ANU983061 AXQ983055:AXQ983061 BHM983055:BHM983061 BRI983055:BRI983061 CBE983055:CBE983061 CLA983055:CLA983061 CUW983055:CUW983061 DES983055:DES983061 DOO983055:DOO983061 DYK983055:DYK983061 EIG983055:EIG983061 ESC983055:ESC983061 FBY983055:FBY983061 FLU983055:FLU983061 FVQ983055:FVQ983061 GFM983055:GFM983061 GPI983055:GPI983061 GZE983055:GZE983061 HJA983055:HJA983061 HSW983055:HSW983061 ICS983055:ICS983061 IMO983055:IMO983061 IWK983055:IWK983061 JGG983055:JGG983061 JQC983055:JQC983061 JZY983055:JZY983061 KJU983055:KJU983061 KTQ983055:KTQ983061 LDM983055:LDM983061 LNI983055:LNI983061 LXE983055:LXE983061 MHA983055:MHA983061 MQW983055:MQW983061 NAS983055:NAS983061 NKO983055:NKO983061 NUK983055:NUK983061 OEG983055:OEG983061 OOC983055:OOC983061 OXY983055:OXY983061 PHU983055:PHU983061 PRQ983055:PRQ983061 QBM983055:QBM983061 QLI983055:QLI983061 QVE983055:QVE983061 RFA983055:RFA983061 ROW983055:ROW983061 RYS983055:RYS983061 SIO983055:SIO983061 SSK983055:SSK983061 TCG983055:TCG983061 TMC983055:TMC983061 TVY983055:TVY983061 UFU983055:UFU983061 UPQ983055:UPQ983061 UZM983055:UZM983061 VJI983055:VJI983061 VTE983055:VTE983061 WDA983055:WDA983061 ADY18:ADY25">
      <formula1>900</formula1>
    </dataValidation>
    <dataValidation type="list" allowBlank="1" showInputMessage="1" showErrorMessage="1" errorTitle="Ошибка" error="Выберите значение из списка" sqref="ADO24:ADO25 ANK24:ANK25 AXG24:AXG25 BHC24:BHC25 BQY24:BQY25 CAU24:CAU25 CKQ24:CKQ25 CUM24:CUM25 DEI24:DEI25 DOE24:DOE25 DYA24:DYA25 EHW24:EHW25 ERS24:ERS25 FBO24:FBO25 FLK24:FLK25 FVG24:FVG25 GFC24:GFC25 GOY24:GOY25 GYU24:GYU25 HIQ24:HIQ25 HSM24:HSM25 ICI24:ICI25 IME24:IME25 IWA24:IWA25 JFW24:JFW25 JPS24:JPS25 JZO24:JZO25 KJK24:KJK25 KTG24:KTG25 LDC24:LDC25 LMY24:LMY25 LWU24:LWU25 MGQ24:MGQ25 MQM24:MQM25 NAI24:NAI25 NKE24:NKE25 NUA24:NUA25 ODW24:ODW25 ONS24:ONS25 OXO24:OXO25 PHK24:PHK25 PRG24:PRG25 QBC24:QBC25 QKY24:QKY25 QUU24:QUU25 REQ24:REQ25 ROM24:ROM25 RYI24:RYI25 SIE24:SIE25 SSA24:SSA25 TBW24:TBW25 TLS24:TLS25 TVO24:TVO25 UFK24:UFK25 UPG24:UPG25 UZC24:UZC25 VIY24:VIY25 VSU24:VSU25 WCQ24:WCQ25 WMM24:WMM25 WWI24:WWI25 M24:M25 JW24:JW25 WWI983061 M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M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M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M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M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M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M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M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M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M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M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M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M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M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M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TS24:TS2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7:T65558 KD65557:KD65558 TZ65557:TZ65558 ADV65557:ADV65558 ANR65557:ANR65558 AXN65557:AXN65558 BHJ65557:BHJ65558 BRF65557:BRF65558 CBB65557:CBB65558 CKX65557:CKX65558 CUT65557:CUT65558 DEP65557:DEP65558 DOL65557:DOL65558 DYH65557:DYH65558 EID65557:EID65558 ERZ65557:ERZ65558 FBV65557:FBV65558 FLR65557:FLR65558 FVN65557:FVN65558 GFJ65557:GFJ65558 GPF65557:GPF65558 GZB65557:GZB65558 HIX65557:HIX65558 HST65557:HST65558 ICP65557:ICP65558 IML65557:IML65558 IWH65557:IWH65558 JGD65557:JGD65558 JPZ65557:JPZ65558 JZV65557:JZV65558 KJR65557:KJR65558 KTN65557:KTN65558 LDJ65557:LDJ65558 LNF65557:LNF65558 LXB65557:LXB65558 MGX65557:MGX65558 MQT65557:MQT65558 NAP65557:NAP65558 NKL65557:NKL65558 NUH65557:NUH65558 OED65557:OED65558 ONZ65557:ONZ65558 OXV65557:OXV65558 PHR65557:PHR65558 PRN65557:PRN65558 QBJ65557:QBJ65558 QLF65557:QLF65558 QVB65557:QVB65558 REX65557:REX65558 ROT65557:ROT65558 RYP65557:RYP65558 SIL65557:SIL65558 SSH65557:SSH65558 TCD65557:TCD65558 TLZ65557:TLZ65558 TVV65557:TVV65558 UFR65557:UFR65558 UPN65557:UPN65558 UZJ65557:UZJ65558 VJF65557:VJF65558 VTB65557:VTB65558 WCX65557:WCX65558 WMT65557:WMT65558 WWP65557:WWP65558 T131093:T131094 KD131093:KD131094 TZ131093:TZ131094 ADV131093:ADV131094 ANR131093:ANR131094 AXN131093:AXN131094 BHJ131093:BHJ131094 BRF131093:BRF131094 CBB131093:CBB131094 CKX131093:CKX131094 CUT131093:CUT131094 DEP131093:DEP131094 DOL131093:DOL131094 DYH131093:DYH131094 EID131093:EID131094 ERZ131093:ERZ131094 FBV131093:FBV131094 FLR131093:FLR131094 FVN131093:FVN131094 GFJ131093:GFJ131094 GPF131093:GPF131094 GZB131093:GZB131094 HIX131093:HIX131094 HST131093:HST131094 ICP131093:ICP131094 IML131093:IML131094 IWH131093:IWH131094 JGD131093:JGD131094 JPZ131093:JPZ131094 JZV131093:JZV131094 KJR131093:KJR131094 KTN131093:KTN131094 LDJ131093:LDJ131094 LNF131093:LNF131094 LXB131093:LXB131094 MGX131093:MGX131094 MQT131093:MQT131094 NAP131093:NAP131094 NKL131093:NKL131094 NUH131093:NUH131094 OED131093:OED131094 ONZ131093:ONZ131094 OXV131093:OXV131094 PHR131093:PHR131094 PRN131093:PRN131094 QBJ131093:QBJ131094 QLF131093:QLF131094 QVB131093:QVB131094 REX131093:REX131094 ROT131093:ROT131094 RYP131093:RYP131094 SIL131093:SIL131094 SSH131093:SSH131094 TCD131093:TCD131094 TLZ131093:TLZ131094 TVV131093:TVV131094 UFR131093:UFR131094 UPN131093:UPN131094 UZJ131093:UZJ131094 VJF131093:VJF131094 VTB131093:VTB131094 WCX131093:WCX131094 WMT131093:WMT131094 WWP131093:WWP131094 T196629:T196630 KD196629:KD196630 TZ196629:TZ196630 ADV196629:ADV196630 ANR196629:ANR196630 AXN196629:AXN196630 BHJ196629:BHJ196630 BRF196629:BRF196630 CBB196629:CBB196630 CKX196629:CKX196630 CUT196629:CUT196630 DEP196629:DEP196630 DOL196629:DOL196630 DYH196629:DYH196630 EID196629:EID196630 ERZ196629:ERZ196630 FBV196629:FBV196630 FLR196629:FLR196630 FVN196629:FVN196630 GFJ196629:GFJ196630 GPF196629:GPF196630 GZB196629:GZB196630 HIX196629:HIX196630 HST196629:HST196630 ICP196629:ICP196630 IML196629:IML196630 IWH196629:IWH196630 JGD196629:JGD196630 JPZ196629:JPZ196630 JZV196629:JZV196630 KJR196629:KJR196630 KTN196629:KTN196630 LDJ196629:LDJ196630 LNF196629:LNF196630 LXB196629:LXB196630 MGX196629:MGX196630 MQT196629:MQT196630 NAP196629:NAP196630 NKL196629:NKL196630 NUH196629:NUH196630 OED196629:OED196630 ONZ196629:ONZ196630 OXV196629:OXV196630 PHR196629:PHR196630 PRN196629:PRN196630 QBJ196629:QBJ196630 QLF196629:QLF196630 QVB196629:QVB196630 REX196629:REX196630 ROT196629:ROT196630 RYP196629:RYP196630 SIL196629:SIL196630 SSH196629:SSH196630 TCD196629:TCD196630 TLZ196629:TLZ196630 TVV196629:TVV196630 UFR196629:UFR196630 UPN196629:UPN196630 UZJ196629:UZJ196630 VJF196629:VJF196630 VTB196629:VTB196630 WCX196629:WCX196630 WMT196629:WMT196630 WWP196629:WWP196630 T262165:T262166 KD262165:KD262166 TZ262165:TZ262166 ADV262165:ADV262166 ANR262165:ANR262166 AXN262165:AXN262166 BHJ262165:BHJ262166 BRF262165:BRF262166 CBB262165:CBB262166 CKX262165:CKX262166 CUT262165:CUT262166 DEP262165:DEP262166 DOL262165:DOL262166 DYH262165:DYH262166 EID262165:EID262166 ERZ262165:ERZ262166 FBV262165:FBV262166 FLR262165:FLR262166 FVN262165:FVN262166 GFJ262165:GFJ262166 GPF262165:GPF262166 GZB262165:GZB262166 HIX262165:HIX262166 HST262165:HST262166 ICP262165:ICP262166 IML262165:IML262166 IWH262165:IWH262166 JGD262165:JGD262166 JPZ262165:JPZ262166 JZV262165:JZV262166 KJR262165:KJR262166 KTN262165:KTN262166 LDJ262165:LDJ262166 LNF262165:LNF262166 LXB262165:LXB262166 MGX262165:MGX262166 MQT262165:MQT262166 NAP262165:NAP262166 NKL262165:NKL262166 NUH262165:NUH262166 OED262165:OED262166 ONZ262165:ONZ262166 OXV262165:OXV262166 PHR262165:PHR262166 PRN262165:PRN262166 QBJ262165:QBJ262166 QLF262165:QLF262166 QVB262165:QVB262166 REX262165:REX262166 ROT262165:ROT262166 RYP262165:RYP262166 SIL262165:SIL262166 SSH262165:SSH262166 TCD262165:TCD262166 TLZ262165:TLZ262166 TVV262165:TVV262166 UFR262165:UFR262166 UPN262165:UPN262166 UZJ262165:UZJ262166 VJF262165:VJF262166 VTB262165:VTB262166 WCX262165:WCX262166 WMT262165:WMT262166 WWP262165:WWP262166 T327701:T327702 KD327701:KD327702 TZ327701:TZ327702 ADV327701:ADV327702 ANR327701:ANR327702 AXN327701:AXN327702 BHJ327701:BHJ327702 BRF327701:BRF327702 CBB327701:CBB327702 CKX327701:CKX327702 CUT327701:CUT327702 DEP327701:DEP327702 DOL327701:DOL327702 DYH327701:DYH327702 EID327701:EID327702 ERZ327701:ERZ327702 FBV327701:FBV327702 FLR327701:FLR327702 FVN327701:FVN327702 GFJ327701:GFJ327702 GPF327701:GPF327702 GZB327701:GZB327702 HIX327701:HIX327702 HST327701:HST327702 ICP327701:ICP327702 IML327701:IML327702 IWH327701:IWH327702 JGD327701:JGD327702 JPZ327701:JPZ327702 JZV327701:JZV327702 KJR327701:KJR327702 KTN327701:KTN327702 LDJ327701:LDJ327702 LNF327701:LNF327702 LXB327701:LXB327702 MGX327701:MGX327702 MQT327701:MQT327702 NAP327701:NAP327702 NKL327701:NKL327702 NUH327701:NUH327702 OED327701:OED327702 ONZ327701:ONZ327702 OXV327701:OXV327702 PHR327701:PHR327702 PRN327701:PRN327702 QBJ327701:QBJ327702 QLF327701:QLF327702 QVB327701:QVB327702 REX327701:REX327702 ROT327701:ROT327702 RYP327701:RYP327702 SIL327701:SIL327702 SSH327701:SSH327702 TCD327701:TCD327702 TLZ327701:TLZ327702 TVV327701:TVV327702 UFR327701:UFR327702 UPN327701:UPN327702 UZJ327701:UZJ327702 VJF327701:VJF327702 VTB327701:VTB327702 WCX327701:WCX327702 WMT327701:WMT327702 WWP327701:WWP327702 T393237:T393238 KD393237:KD393238 TZ393237:TZ393238 ADV393237:ADV393238 ANR393237:ANR393238 AXN393237:AXN393238 BHJ393237:BHJ393238 BRF393237:BRF393238 CBB393237:CBB393238 CKX393237:CKX393238 CUT393237:CUT393238 DEP393237:DEP393238 DOL393237:DOL393238 DYH393237:DYH393238 EID393237:EID393238 ERZ393237:ERZ393238 FBV393237:FBV393238 FLR393237:FLR393238 FVN393237:FVN393238 GFJ393237:GFJ393238 GPF393237:GPF393238 GZB393237:GZB393238 HIX393237:HIX393238 HST393237:HST393238 ICP393237:ICP393238 IML393237:IML393238 IWH393237:IWH393238 JGD393237:JGD393238 JPZ393237:JPZ393238 JZV393237:JZV393238 KJR393237:KJR393238 KTN393237:KTN393238 LDJ393237:LDJ393238 LNF393237:LNF393238 LXB393237:LXB393238 MGX393237:MGX393238 MQT393237:MQT393238 NAP393237:NAP393238 NKL393237:NKL393238 NUH393237:NUH393238 OED393237:OED393238 ONZ393237:ONZ393238 OXV393237:OXV393238 PHR393237:PHR393238 PRN393237:PRN393238 QBJ393237:QBJ393238 QLF393237:QLF393238 QVB393237:QVB393238 REX393237:REX393238 ROT393237:ROT393238 RYP393237:RYP393238 SIL393237:SIL393238 SSH393237:SSH393238 TCD393237:TCD393238 TLZ393237:TLZ393238 TVV393237:TVV393238 UFR393237:UFR393238 UPN393237:UPN393238 UZJ393237:UZJ393238 VJF393237:VJF393238 VTB393237:VTB393238 WCX393237:WCX393238 WMT393237:WMT393238 WWP393237:WWP393238 T458773:T458774 KD458773:KD458774 TZ458773:TZ458774 ADV458773:ADV458774 ANR458773:ANR458774 AXN458773:AXN458774 BHJ458773:BHJ458774 BRF458773:BRF458774 CBB458773:CBB458774 CKX458773:CKX458774 CUT458773:CUT458774 DEP458773:DEP458774 DOL458773:DOL458774 DYH458773:DYH458774 EID458773:EID458774 ERZ458773:ERZ458774 FBV458773:FBV458774 FLR458773:FLR458774 FVN458773:FVN458774 GFJ458773:GFJ458774 GPF458773:GPF458774 GZB458773:GZB458774 HIX458773:HIX458774 HST458773:HST458774 ICP458773:ICP458774 IML458773:IML458774 IWH458773:IWH458774 JGD458773:JGD458774 JPZ458773:JPZ458774 JZV458773:JZV458774 KJR458773:KJR458774 KTN458773:KTN458774 LDJ458773:LDJ458774 LNF458773:LNF458774 LXB458773:LXB458774 MGX458773:MGX458774 MQT458773:MQT458774 NAP458773:NAP458774 NKL458773:NKL458774 NUH458773:NUH458774 OED458773:OED458774 ONZ458773:ONZ458774 OXV458773:OXV458774 PHR458773:PHR458774 PRN458773:PRN458774 QBJ458773:QBJ458774 QLF458773:QLF458774 QVB458773:QVB458774 REX458773:REX458774 ROT458773:ROT458774 RYP458773:RYP458774 SIL458773:SIL458774 SSH458773:SSH458774 TCD458773:TCD458774 TLZ458773:TLZ458774 TVV458773:TVV458774 UFR458773:UFR458774 UPN458773:UPN458774 UZJ458773:UZJ458774 VJF458773:VJF458774 VTB458773:VTB458774 WCX458773:WCX458774 WMT458773:WMT458774 WWP458773:WWP458774 T524309:T524310 KD524309:KD524310 TZ524309:TZ524310 ADV524309:ADV524310 ANR524309:ANR524310 AXN524309:AXN524310 BHJ524309:BHJ524310 BRF524309:BRF524310 CBB524309:CBB524310 CKX524309:CKX524310 CUT524309:CUT524310 DEP524309:DEP524310 DOL524309:DOL524310 DYH524309:DYH524310 EID524309:EID524310 ERZ524309:ERZ524310 FBV524309:FBV524310 FLR524309:FLR524310 FVN524309:FVN524310 GFJ524309:GFJ524310 GPF524309:GPF524310 GZB524309:GZB524310 HIX524309:HIX524310 HST524309:HST524310 ICP524309:ICP524310 IML524309:IML524310 IWH524309:IWH524310 JGD524309:JGD524310 JPZ524309:JPZ524310 JZV524309:JZV524310 KJR524309:KJR524310 KTN524309:KTN524310 LDJ524309:LDJ524310 LNF524309:LNF524310 LXB524309:LXB524310 MGX524309:MGX524310 MQT524309:MQT524310 NAP524309:NAP524310 NKL524309:NKL524310 NUH524309:NUH524310 OED524309:OED524310 ONZ524309:ONZ524310 OXV524309:OXV524310 PHR524309:PHR524310 PRN524309:PRN524310 QBJ524309:QBJ524310 QLF524309:QLF524310 QVB524309:QVB524310 REX524309:REX524310 ROT524309:ROT524310 RYP524309:RYP524310 SIL524309:SIL524310 SSH524309:SSH524310 TCD524309:TCD524310 TLZ524309:TLZ524310 TVV524309:TVV524310 UFR524309:UFR524310 UPN524309:UPN524310 UZJ524309:UZJ524310 VJF524309:VJF524310 VTB524309:VTB524310 WCX524309:WCX524310 WMT524309:WMT524310 WWP524309:WWP524310 T589845:T589846 KD589845:KD589846 TZ589845:TZ589846 ADV589845:ADV589846 ANR589845:ANR589846 AXN589845:AXN589846 BHJ589845:BHJ589846 BRF589845:BRF589846 CBB589845:CBB589846 CKX589845:CKX589846 CUT589845:CUT589846 DEP589845:DEP589846 DOL589845:DOL589846 DYH589845:DYH589846 EID589845:EID589846 ERZ589845:ERZ589846 FBV589845:FBV589846 FLR589845:FLR589846 FVN589845:FVN589846 GFJ589845:GFJ589846 GPF589845:GPF589846 GZB589845:GZB589846 HIX589845:HIX589846 HST589845:HST589846 ICP589845:ICP589846 IML589845:IML589846 IWH589845:IWH589846 JGD589845:JGD589846 JPZ589845:JPZ589846 JZV589845:JZV589846 KJR589845:KJR589846 KTN589845:KTN589846 LDJ589845:LDJ589846 LNF589845:LNF589846 LXB589845:LXB589846 MGX589845:MGX589846 MQT589845:MQT589846 NAP589845:NAP589846 NKL589845:NKL589846 NUH589845:NUH589846 OED589845:OED589846 ONZ589845:ONZ589846 OXV589845:OXV589846 PHR589845:PHR589846 PRN589845:PRN589846 QBJ589845:QBJ589846 QLF589845:QLF589846 QVB589845:QVB589846 REX589845:REX589846 ROT589845:ROT589846 RYP589845:RYP589846 SIL589845:SIL589846 SSH589845:SSH589846 TCD589845:TCD589846 TLZ589845:TLZ589846 TVV589845:TVV589846 UFR589845:UFR589846 UPN589845:UPN589846 UZJ589845:UZJ589846 VJF589845:VJF589846 VTB589845:VTB589846 WCX589845:WCX589846 WMT589845:WMT589846 WWP589845:WWP589846 T655381:T655382 KD655381:KD655382 TZ655381:TZ655382 ADV655381:ADV655382 ANR655381:ANR655382 AXN655381:AXN655382 BHJ655381:BHJ655382 BRF655381:BRF655382 CBB655381:CBB655382 CKX655381:CKX655382 CUT655381:CUT655382 DEP655381:DEP655382 DOL655381:DOL655382 DYH655381:DYH655382 EID655381:EID655382 ERZ655381:ERZ655382 FBV655381:FBV655382 FLR655381:FLR655382 FVN655381:FVN655382 GFJ655381:GFJ655382 GPF655381:GPF655382 GZB655381:GZB655382 HIX655381:HIX655382 HST655381:HST655382 ICP655381:ICP655382 IML655381:IML655382 IWH655381:IWH655382 JGD655381:JGD655382 JPZ655381:JPZ655382 JZV655381:JZV655382 KJR655381:KJR655382 KTN655381:KTN655382 LDJ655381:LDJ655382 LNF655381:LNF655382 LXB655381:LXB655382 MGX655381:MGX655382 MQT655381:MQT655382 NAP655381:NAP655382 NKL655381:NKL655382 NUH655381:NUH655382 OED655381:OED655382 ONZ655381:ONZ655382 OXV655381:OXV655382 PHR655381:PHR655382 PRN655381:PRN655382 QBJ655381:QBJ655382 QLF655381:QLF655382 QVB655381:QVB655382 REX655381:REX655382 ROT655381:ROT655382 RYP655381:RYP655382 SIL655381:SIL655382 SSH655381:SSH655382 TCD655381:TCD655382 TLZ655381:TLZ655382 TVV655381:TVV655382 UFR655381:UFR655382 UPN655381:UPN655382 UZJ655381:UZJ655382 VJF655381:VJF655382 VTB655381:VTB655382 WCX655381:WCX655382 WMT655381:WMT655382 WWP655381:WWP655382 T720917:T720918 KD720917:KD720918 TZ720917:TZ720918 ADV720917:ADV720918 ANR720917:ANR720918 AXN720917:AXN720918 BHJ720917:BHJ720918 BRF720917:BRF720918 CBB720917:CBB720918 CKX720917:CKX720918 CUT720917:CUT720918 DEP720917:DEP720918 DOL720917:DOL720918 DYH720917:DYH720918 EID720917:EID720918 ERZ720917:ERZ720918 FBV720917:FBV720918 FLR720917:FLR720918 FVN720917:FVN720918 GFJ720917:GFJ720918 GPF720917:GPF720918 GZB720917:GZB720918 HIX720917:HIX720918 HST720917:HST720918 ICP720917:ICP720918 IML720917:IML720918 IWH720917:IWH720918 JGD720917:JGD720918 JPZ720917:JPZ720918 JZV720917:JZV720918 KJR720917:KJR720918 KTN720917:KTN720918 LDJ720917:LDJ720918 LNF720917:LNF720918 LXB720917:LXB720918 MGX720917:MGX720918 MQT720917:MQT720918 NAP720917:NAP720918 NKL720917:NKL720918 NUH720917:NUH720918 OED720917:OED720918 ONZ720917:ONZ720918 OXV720917:OXV720918 PHR720917:PHR720918 PRN720917:PRN720918 QBJ720917:QBJ720918 QLF720917:QLF720918 QVB720917:QVB720918 REX720917:REX720918 ROT720917:ROT720918 RYP720917:RYP720918 SIL720917:SIL720918 SSH720917:SSH720918 TCD720917:TCD720918 TLZ720917:TLZ720918 TVV720917:TVV720918 UFR720917:UFR720918 UPN720917:UPN720918 UZJ720917:UZJ720918 VJF720917:VJF720918 VTB720917:VTB720918 WCX720917:WCX720918 WMT720917:WMT720918 WWP720917:WWP720918 T786453:T786454 KD786453:KD786454 TZ786453:TZ786454 ADV786453:ADV786454 ANR786453:ANR786454 AXN786453:AXN786454 BHJ786453:BHJ786454 BRF786453:BRF786454 CBB786453:CBB786454 CKX786453:CKX786454 CUT786453:CUT786454 DEP786453:DEP786454 DOL786453:DOL786454 DYH786453:DYH786454 EID786453:EID786454 ERZ786453:ERZ786454 FBV786453:FBV786454 FLR786453:FLR786454 FVN786453:FVN786454 GFJ786453:GFJ786454 GPF786453:GPF786454 GZB786453:GZB786454 HIX786453:HIX786454 HST786453:HST786454 ICP786453:ICP786454 IML786453:IML786454 IWH786453:IWH786454 JGD786453:JGD786454 JPZ786453:JPZ786454 JZV786453:JZV786454 KJR786453:KJR786454 KTN786453:KTN786454 LDJ786453:LDJ786454 LNF786453:LNF786454 LXB786453:LXB786454 MGX786453:MGX786454 MQT786453:MQT786454 NAP786453:NAP786454 NKL786453:NKL786454 NUH786453:NUH786454 OED786453:OED786454 ONZ786453:ONZ786454 OXV786453:OXV786454 PHR786453:PHR786454 PRN786453:PRN786454 QBJ786453:QBJ786454 QLF786453:QLF786454 QVB786453:QVB786454 REX786453:REX786454 ROT786453:ROT786454 RYP786453:RYP786454 SIL786453:SIL786454 SSH786453:SSH786454 TCD786453:TCD786454 TLZ786453:TLZ786454 TVV786453:TVV786454 UFR786453:UFR786454 UPN786453:UPN786454 UZJ786453:UZJ786454 VJF786453:VJF786454 VTB786453:VTB786454 WCX786453:WCX786454 WMT786453:WMT786454 WWP786453:WWP786454 T851989:T851990 KD851989:KD851990 TZ851989:TZ851990 ADV851989:ADV851990 ANR851989:ANR851990 AXN851989:AXN851990 BHJ851989:BHJ851990 BRF851989:BRF851990 CBB851989:CBB851990 CKX851989:CKX851990 CUT851989:CUT851990 DEP851989:DEP851990 DOL851989:DOL851990 DYH851989:DYH851990 EID851989:EID851990 ERZ851989:ERZ851990 FBV851989:FBV851990 FLR851989:FLR851990 FVN851989:FVN851990 GFJ851989:GFJ851990 GPF851989:GPF851990 GZB851989:GZB851990 HIX851989:HIX851990 HST851989:HST851990 ICP851989:ICP851990 IML851989:IML851990 IWH851989:IWH851990 JGD851989:JGD851990 JPZ851989:JPZ851990 JZV851989:JZV851990 KJR851989:KJR851990 KTN851989:KTN851990 LDJ851989:LDJ851990 LNF851989:LNF851990 LXB851989:LXB851990 MGX851989:MGX851990 MQT851989:MQT851990 NAP851989:NAP851990 NKL851989:NKL851990 NUH851989:NUH851990 OED851989:OED851990 ONZ851989:ONZ851990 OXV851989:OXV851990 PHR851989:PHR851990 PRN851989:PRN851990 QBJ851989:QBJ851990 QLF851989:QLF851990 QVB851989:QVB851990 REX851989:REX851990 ROT851989:ROT851990 RYP851989:RYP851990 SIL851989:SIL851990 SSH851989:SSH851990 TCD851989:TCD851990 TLZ851989:TLZ851990 TVV851989:TVV851990 UFR851989:UFR851990 UPN851989:UPN851990 UZJ851989:UZJ851990 VJF851989:VJF851990 VTB851989:VTB851990 WCX851989:WCX851990 WMT851989:WMT851990 WWP851989:WWP851990 T917525:T917526 KD917525:KD917526 TZ917525:TZ917526 ADV917525:ADV917526 ANR917525:ANR917526 AXN917525:AXN917526 BHJ917525:BHJ917526 BRF917525:BRF917526 CBB917525:CBB917526 CKX917525:CKX917526 CUT917525:CUT917526 DEP917525:DEP917526 DOL917525:DOL917526 DYH917525:DYH917526 EID917525:EID917526 ERZ917525:ERZ917526 FBV917525:FBV917526 FLR917525:FLR917526 FVN917525:FVN917526 GFJ917525:GFJ917526 GPF917525:GPF917526 GZB917525:GZB917526 HIX917525:HIX917526 HST917525:HST917526 ICP917525:ICP917526 IML917525:IML917526 IWH917525:IWH917526 JGD917525:JGD917526 JPZ917525:JPZ917526 JZV917525:JZV917526 KJR917525:KJR917526 KTN917525:KTN917526 LDJ917525:LDJ917526 LNF917525:LNF917526 LXB917525:LXB917526 MGX917525:MGX917526 MQT917525:MQT917526 NAP917525:NAP917526 NKL917525:NKL917526 NUH917525:NUH917526 OED917525:OED917526 ONZ917525:ONZ917526 OXV917525:OXV917526 PHR917525:PHR917526 PRN917525:PRN917526 QBJ917525:QBJ917526 QLF917525:QLF917526 QVB917525:QVB917526 REX917525:REX917526 ROT917525:ROT917526 RYP917525:RYP917526 SIL917525:SIL917526 SSH917525:SSH917526 TCD917525:TCD917526 TLZ917525:TLZ917526 TVV917525:TVV917526 UFR917525:UFR917526 UPN917525:UPN917526 UZJ917525:UZJ917526 VJF917525:VJF917526 VTB917525:VTB917526 WCX917525:WCX917526 WMT917525:WMT917526 WWP917525:WWP917526 T983061:T983062 KD983061:KD983062 TZ983061:TZ983062 ADV983061:ADV983062 ANR983061:ANR983062 AXN983061:AXN983062 BHJ983061:BHJ983062 BRF983061:BRF983062 CBB983061:CBB983062 CKX983061:CKX983062 CUT983061:CUT983062 DEP983061:DEP983062 DOL983061:DOL983062 DYH983061:DYH983062 EID983061:EID983062 ERZ983061:ERZ983062 FBV983061:FBV983062 FLR983061:FLR983062 FVN983061:FVN983062 GFJ983061:GFJ983062 GPF983061:GPF983062 GZB983061:GZB983062 HIX983061:HIX983062 HST983061:HST983062 ICP983061:ICP983062 IML983061:IML983062 IWH983061:IWH983062 JGD983061:JGD983062 JPZ983061:JPZ983062 JZV983061:JZV983062 KJR983061:KJR983062 KTN983061:KTN983062 LDJ983061:LDJ983062 LNF983061:LNF983062 LXB983061:LXB983062 MGX983061:MGX983062 MQT983061:MQT983062 NAP983061:NAP983062 NKL983061:NKL983062 NUH983061:NUH983062 OED983061:OED983062 ONZ983061:ONZ983062 OXV983061:OXV983062 PHR983061:PHR983062 PRN983061:PRN983062 QBJ983061:QBJ983062 QLF983061:QLF983062 QVB983061:QVB983062 REX983061:REX983062 ROT983061:ROT983062 RYP983061:RYP983062 SIL983061:SIL983062 SSH983061:SSH983062 TCD983061:TCD983062 TLZ983061:TLZ983062 TVV983061:TVV983062 UFR983061:UFR983062 UPN983061:UPN983062 UZJ983061:UZJ983062 VJF983061:VJF983062 VTB983061:VTB983062 WCX983061:WCX983062 WMT983061:WMT983062 WWP983061:WWP983062 WWN983061:WWN983062 R65557:R65558 KB65557:KB65558 TX65557:TX65558 ADT65557:ADT65558 ANP65557:ANP65558 AXL65557:AXL65558 BHH65557:BHH65558 BRD65557:BRD65558 CAZ65557:CAZ65558 CKV65557:CKV65558 CUR65557:CUR65558 DEN65557:DEN65558 DOJ65557:DOJ65558 DYF65557:DYF65558 EIB65557:EIB65558 ERX65557:ERX65558 FBT65557:FBT65558 FLP65557:FLP65558 FVL65557:FVL65558 GFH65557:GFH65558 GPD65557:GPD65558 GYZ65557:GYZ65558 HIV65557:HIV65558 HSR65557:HSR65558 ICN65557:ICN65558 IMJ65557:IMJ65558 IWF65557:IWF65558 JGB65557:JGB65558 JPX65557:JPX65558 JZT65557:JZT65558 KJP65557:KJP65558 KTL65557:KTL65558 LDH65557:LDH65558 LND65557:LND65558 LWZ65557:LWZ65558 MGV65557:MGV65558 MQR65557:MQR65558 NAN65557:NAN65558 NKJ65557:NKJ65558 NUF65557:NUF65558 OEB65557:OEB65558 ONX65557:ONX65558 OXT65557:OXT65558 PHP65557:PHP65558 PRL65557:PRL65558 QBH65557:QBH65558 QLD65557:QLD65558 QUZ65557:QUZ65558 REV65557:REV65558 ROR65557:ROR65558 RYN65557:RYN65558 SIJ65557:SIJ65558 SSF65557:SSF65558 TCB65557:TCB65558 TLX65557:TLX65558 TVT65557:TVT65558 UFP65557:UFP65558 UPL65557:UPL65558 UZH65557:UZH65558 VJD65557:VJD65558 VSZ65557:VSZ65558 WCV65557:WCV65558 WMR65557:WMR65558 WWN65557:WWN65558 R131093:R131094 KB131093:KB131094 TX131093:TX131094 ADT131093:ADT131094 ANP131093:ANP131094 AXL131093:AXL131094 BHH131093:BHH131094 BRD131093:BRD131094 CAZ131093:CAZ131094 CKV131093:CKV131094 CUR131093:CUR131094 DEN131093:DEN131094 DOJ131093:DOJ131094 DYF131093:DYF131094 EIB131093:EIB131094 ERX131093:ERX131094 FBT131093:FBT131094 FLP131093:FLP131094 FVL131093:FVL131094 GFH131093:GFH131094 GPD131093:GPD131094 GYZ131093:GYZ131094 HIV131093:HIV131094 HSR131093:HSR131094 ICN131093:ICN131094 IMJ131093:IMJ131094 IWF131093:IWF131094 JGB131093:JGB131094 JPX131093:JPX131094 JZT131093:JZT131094 KJP131093:KJP131094 KTL131093:KTL131094 LDH131093:LDH131094 LND131093:LND131094 LWZ131093:LWZ131094 MGV131093:MGV131094 MQR131093:MQR131094 NAN131093:NAN131094 NKJ131093:NKJ131094 NUF131093:NUF131094 OEB131093:OEB131094 ONX131093:ONX131094 OXT131093:OXT131094 PHP131093:PHP131094 PRL131093:PRL131094 QBH131093:QBH131094 QLD131093:QLD131094 QUZ131093:QUZ131094 REV131093:REV131094 ROR131093:ROR131094 RYN131093:RYN131094 SIJ131093:SIJ131094 SSF131093:SSF131094 TCB131093:TCB131094 TLX131093:TLX131094 TVT131093:TVT131094 UFP131093:UFP131094 UPL131093:UPL131094 UZH131093:UZH131094 VJD131093:VJD131094 VSZ131093:VSZ131094 WCV131093:WCV131094 WMR131093:WMR131094 WWN131093:WWN131094 R196629:R196630 KB196629:KB196630 TX196629:TX196630 ADT196629:ADT196630 ANP196629:ANP196630 AXL196629:AXL196630 BHH196629:BHH196630 BRD196629:BRD196630 CAZ196629:CAZ196630 CKV196629:CKV196630 CUR196629:CUR196630 DEN196629:DEN196630 DOJ196629:DOJ196630 DYF196629:DYF196630 EIB196629:EIB196630 ERX196629:ERX196630 FBT196629:FBT196630 FLP196629:FLP196630 FVL196629:FVL196630 GFH196629:GFH196630 GPD196629:GPD196630 GYZ196629:GYZ196630 HIV196629:HIV196630 HSR196629:HSR196630 ICN196629:ICN196630 IMJ196629:IMJ196630 IWF196629:IWF196630 JGB196629:JGB196630 JPX196629:JPX196630 JZT196629:JZT196630 KJP196629:KJP196630 KTL196629:KTL196630 LDH196629:LDH196630 LND196629:LND196630 LWZ196629:LWZ196630 MGV196629:MGV196630 MQR196629:MQR196630 NAN196629:NAN196630 NKJ196629:NKJ196630 NUF196629:NUF196630 OEB196629:OEB196630 ONX196629:ONX196630 OXT196629:OXT196630 PHP196629:PHP196630 PRL196629:PRL196630 QBH196629:QBH196630 QLD196629:QLD196630 QUZ196629:QUZ196630 REV196629:REV196630 ROR196629:ROR196630 RYN196629:RYN196630 SIJ196629:SIJ196630 SSF196629:SSF196630 TCB196629:TCB196630 TLX196629:TLX196630 TVT196629:TVT196630 UFP196629:UFP196630 UPL196629:UPL196630 UZH196629:UZH196630 VJD196629:VJD196630 VSZ196629:VSZ196630 WCV196629:WCV196630 WMR196629:WMR196630 WWN196629:WWN196630 R262165:R262166 KB262165:KB262166 TX262165:TX262166 ADT262165:ADT262166 ANP262165:ANP262166 AXL262165:AXL262166 BHH262165:BHH262166 BRD262165:BRD262166 CAZ262165:CAZ262166 CKV262165:CKV262166 CUR262165:CUR262166 DEN262165:DEN262166 DOJ262165:DOJ262166 DYF262165:DYF262166 EIB262165:EIB262166 ERX262165:ERX262166 FBT262165:FBT262166 FLP262165:FLP262166 FVL262165:FVL262166 GFH262165:GFH262166 GPD262165:GPD262166 GYZ262165:GYZ262166 HIV262165:HIV262166 HSR262165:HSR262166 ICN262165:ICN262166 IMJ262165:IMJ262166 IWF262165:IWF262166 JGB262165:JGB262166 JPX262165:JPX262166 JZT262165:JZT262166 KJP262165:KJP262166 KTL262165:KTL262166 LDH262165:LDH262166 LND262165:LND262166 LWZ262165:LWZ262166 MGV262165:MGV262166 MQR262165:MQR262166 NAN262165:NAN262166 NKJ262165:NKJ262166 NUF262165:NUF262166 OEB262165:OEB262166 ONX262165:ONX262166 OXT262165:OXT262166 PHP262165:PHP262166 PRL262165:PRL262166 QBH262165:QBH262166 QLD262165:QLD262166 QUZ262165:QUZ262166 REV262165:REV262166 ROR262165:ROR262166 RYN262165:RYN262166 SIJ262165:SIJ262166 SSF262165:SSF262166 TCB262165:TCB262166 TLX262165:TLX262166 TVT262165:TVT262166 UFP262165:UFP262166 UPL262165:UPL262166 UZH262165:UZH262166 VJD262165:VJD262166 VSZ262165:VSZ262166 WCV262165:WCV262166 WMR262165:WMR262166 WWN262165:WWN262166 R327701:R327702 KB327701:KB327702 TX327701:TX327702 ADT327701:ADT327702 ANP327701:ANP327702 AXL327701:AXL327702 BHH327701:BHH327702 BRD327701:BRD327702 CAZ327701:CAZ327702 CKV327701:CKV327702 CUR327701:CUR327702 DEN327701:DEN327702 DOJ327701:DOJ327702 DYF327701:DYF327702 EIB327701:EIB327702 ERX327701:ERX327702 FBT327701:FBT327702 FLP327701:FLP327702 FVL327701:FVL327702 GFH327701:GFH327702 GPD327701:GPD327702 GYZ327701:GYZ327702 HIV327701:HIV327702 HSR327701:HSR327702 ICN327701:ICN327702 IMJ327701:IMJ327702 IWF327701:IWF327702 JGB327701:JGB327702 JPX327701:JPX327702 JZT327701:JZT327702 KJP327701:KJP327702 KTL327701:KTL327702 LDH327701:LDH327702 LND327701:LND327702 LWZ327701:LWZ327702 MGV327701:MGV327702 MQR327701:MQR327702 NAN327701:NAN327702 NKJ327701:NKJ327702 NUF327701:NUF327702 OEB327701:OEB327702 ONX327701:ONX327702 OXT327701:OXT327702 PHP327701:PHP327702 PRL327701:PRL327702 QBH327701:QBH327702 QLD327701:QLD327702 QUZ327701:QUZ327702 REV327701:REV327702 ROR327701:ROR327702 RYN327701:RYN327702 SIJ327701:SIJ327702 SSF327701:SSF327702 TCB327701:TCB327702 TLX327701:TLX327702 TVT327701:TVT327702 UFP327701:UFP327702 UPL327701:UPL327702 UZH327701:UZH327702 VJD327701:VJD327702 VSZ327701:VSZ327702 WCV327701:WCV327702 WMR327701:WMR327702 WWN327701:WWN327702 R393237:R393238 KB393237:KB393238 TX393237:TX393238 ADT393237:ADT393238 ANP393237:ANP393238 AXL393237:AXL393238 BHH393237:BHH393238 BRD393237:BRD393238 CAZ393237:CAZ393238 CKV393237:CKV393238 CUR393237:CUR393238 DEN393237:DEN393238 DOJ393237:DOJ393238 DYF393237:DYF393238 EIB393237:EIB393238 ERX393237:ERX393238 FBT393237:FBT393238 FLP393237:FLP393238 FVL393237:FVL393238 GFH393237:GFH393238 GPD393237:GPD393238 GYZ393237:GYZ393238 HIV393237:HIV393238 HSR393237:HSR393238 ICN393237:ICN393238 IMJ393237:IMJ393238 IWF393237:IWF393238 JGB393237:JGB393238 JPX393237:JPX393238 JZT393237:JZT393238 KJP393237:KJP393238 KTL393237:KTL393238 LDH393237:LDH393238 LND393237:LND393238 LWZ393237:LWZ393238 MGV393237:MGV393238 MQR393237:MQR393238 NAN393237:NAN393238 NKJ393237:NKJ393238 NUF393237:NUF393238 OEB393237:OEB393238 ONX393237:ONX393238 OXT393237:OXT393238 PHP393237:PHP393238 PRL393237:PRL393238 QBH393237:QBH393238 QLD393237:QLD393238 QUZ393237:QUZ393238 REV393237:REV393238 ROR393237:ROR393238 RYN393237:RYN393238 SIJ393237:SIJ393238 SSF393237:SSF393238 TCB393237:TCB393238 TLX393237:TLX393238 TVT393237:TVT393238 UFP393237:UFP393238 UPL393237:UPL393238 UZH393237:UZH393238 VJD393237:VJD393238 VSZ393237:VSZ393238 WCV393237:WCV393238 WMR393237:WMR393238 WWN393237:WWN393238 R458773:R458774 KB458773:KB458774 TX458773:TX458774 ADT458773:ADT458774 ANP458773:ANP458774 AXL458773:AXL458774 BHH458773:BHH458774 BRD458773:BRD458774 CAZ458773:CAZ458774 CKV458773:CKV458774 CUR458773:CUR458774 DEN458773:DEN458774 DOJ458773:DOJ458774 DYF458773:DYF458774 EIB458773:EIB458774 ERX458773:ERX458774 FBT458773:FBT458774 FLP458773:FLP458774 FVL458773:FVL458774 GFH458773:GFH458774 GPD458773:GPD458774 GYZ458773:GYZ458774 HIV458773:HIV458774 HSR458773:HSR458774 ICN458773:ICN458774 IMJ458773:IMJ458774 IWF458773:IWF458774 JGB458773:JGB458774 JPX458773:JPX458774 JZT458773:JZT458774 KJP458773:KJP458774 KTL458773:KTL458774 LDH458773:LDH458774 LND458773:LND458774 LWZ458773:LWZ458774 MGV458773:MGV458774 MQR458773:MQR458774 NAN458773:NAN458774 NKJ458773:NKJ458774 NUF458773:NUF458774 OEB458773:OEB458774 ONX458773:ONX458774 OXT458773:OXT458774 PHP458773:PHP458774 PRL458773:PRL458774 QBH458773:QBH458774 QLD458773:QLD458774 QUZ458773:QUZ458774 REV458773:REV458774 ROR458773:ROR458774 RYN458773:RYN458774 SIJ458773:SIJ458774 SSF458773:SSF458774 TCB458773:TCB458774 TLX458773:TLX458774 TVT458773:TVT458774 UFP458773:UFP458774 UPL458773:UPL458774 UZH458773:UZH458774 VJD458773:VJD458774 VSZ458773:VSZ458774 WCV458773:WCV458774 WMR458773:WMR458774 WWN458773:WWN458774 R524309:R524310 KB524309:KB524310 TX524309:TX524310 ADT524309:ADT524310 ANP524309:ANP524310 AXL524309:AXL524310 BHH524309:BHH524310 BRD524309:BRD524310 CAZ524309:CAZ524310 CKV524309:CKV524310 CUR524309:CUR524310 DEN524309:DEN524310 DOJ524309:DOJ524310 DYF524309:DYF524310 EIB524309:EIB524310 ERX524309:ERX524310 FBT524309:FBT524310 FLP524309:FLP524310 FVL524309:FVL524310 GFH524309:GFH524310 GPD524309:GPD524310 GYZ524309:GYZ524310 HIV524309:HIV524310 HSR524309:HSR524310 ICN524309:ICN524310 IMJ524309:IMJ524310 IWF524309:IWF524310 JGB524309:JGB524310 JPX524309:JPX524310 JZT524309:JZT524310 KJP524309:KJP524310 KTL524309:KTL524310 LDH524309:LDH524310 LND524309:LND524310 LWZ524309:LWZ524310 MGV524309:MGV524310 MQR524309:MQR524310 NAN524309:NAN524310 NKJ524309:NKJ524310 NUF524309:NUF524310 OEB524309:OEB524310 ONX524309:ONX524310 OXT524309:OXT524310 PHP524309:PHP524310 PRL524309:PRL524310 QBH524309:QBH524310 QLD524309:QLD524310 QUZ524309:QUZ524310 REV524309:REV524310 ROR524309:ROR524310 RYN524309:RYN524310 SIJ524309:SIJ524310 SSF524309:SSF524310 TCB524309:TCB524310 TLX524309:TLX524310 TVT524309:TVT524310 UFP524309:UFP524310 UPL524309:UPL524310 UZH524309:UZH524310 VJD524309:VJD524310 VSZ524309:VSZ524310 WCV524309:WCV524310 WMR524309:WMR524310 WWN524309:WWN524310 R589845:R589846 KB589845:KB589846 TX589845:TX589846 ADT589845:ADT589846 ANP589845:ANP589846 AXL589845:AXL589846 BHH589845:BHH589846 BRD589845:BRD589846 CAZ589845:CAZ589846 CKV589845:CKV589846 CUR589845:CUR589846 DEN589845:DEN589846 DOJ589845:DOJ589846 DYF589845:DYF589846 EIB589845:EIB589846 ERX589845:ERX589846 FBT589845:FBT589846 FLP589845:FLP589846 FVL589845:FVL589846 GFH589845:GFH589846 GPD589845:GPD589846 GYZ589845:GYZ589846 HIV589845:HIV589846 HSR589845:HSR589846 ICN589845:ICN589846 IMJ589845:IMJ589846 IWF589845:IWF589846 JGB589845:JGB589846 JPX589845:JPX589846 JZT589845:JZT589846 KJP589845:KJP589846 KTL589845:KTL589846 LDH589845:LDH589846 LND589845:LND589846 LWZ589845:LWZ589846 MGV589845:MGV589846 MQR589845:MQR589846 NAN589845:NAN589846 NKJ589845:NKJ589846 NUF589845:NUF589846 OEB589845:OEB589846 ONX589845:ONX589846 OXT589845:OXT589846 PHP589845:PHP589846 PRL589845:PRL589846 QBH589845:QBH589846 QLD589845:QLD589846 QUZ589845:QUZ589846 REV589845:REV589846 ROR589845:ROR589846 RYN589845:RYN589846 SIJ589845:SIJ589846 SSF589845:SSF589846 TCB589845:TCB589846 TLX589845:TLX589846 TVT589845:TVT589846 UFP589845:UFP589846 UPL589845:UPL589846 UZH589845:UZH589846 VJD589845:VJD589846 VSZ589845:VSZ589846 WCV589845:WCV589846 WMR589845:WMR589846 WWN589845:WWN589846 R655381:R655382 KB655381:KB655382 TX655381:TX655382 ADT655381:ADT655382 ANP655381:ANP655382 AXL655381:AXL655382 BHH655381:BHH655382 BRD655381:BRD655382 CAZ655381:CAZ655382 CKV655381:CKV655382 CUR655381:CUR655382 DEN655381:DEN655382 DOJ655381:DOJ655382 DYF655381:DYF655382 EIB655381:EIB655382 ERX655381:ERX655382 FBT655381:FBT655382 FLP655381:FLP655382 FVL655381:FVL655382 GFH655381:GFH655382 GPD655381:GPD655382 GYZ655381:GYZ655382 HIV655381:HIV655382 HSR655381:HSR655382 ICN655381:ICN655382 IMJ655381:IMJ655382 IWF655381:IWF655382 JGB655381:JGB655382 JPX655381:JPX655382 JZT655381:JZT655382 KJP655381:KJP655382 KTL655381:KTL655382 LDH655381:LDH655382 LND655381:LND655382 LWZ655381:LWZ655382 MGV655381:MGV655382 MQR655381:MQR655382 NAN655381:NAN655382 NKJ655381:NKJ655382 NUF655381:NUF655382 OEB655381:OEB655382 ONX655381:ONX655382 OXT655381:OXT655382 PHP655381:PHP655382 PRL655381:PRL655382 QBH655381:QBH655382 QLD655381:QLD655382 QUZ655381:QUZ655382 REV655381:REV655382 ROR655381:ROR655382 RYN655381:RYN655382 SIJ655381:SIJ655382 SSF655381:SSF655382 TCB655381:TCB655382 TLX655381:TLX655382 TVT655381:TVT655382 UFP655381:UFP655382 UPL655381:UPL655382 UZH655381:UZH655382 VJD655381:VJD655382 VSZ655381:VSZ655382 WCV655381:WCV655382 WMR655381:WMR655382 WWN655381:WWN655382 R720917:R720918 KB720917:KB720918 TX720917:TX720918 ADT720917:ADT720918 ANP720917:ANP720918 AXL720917:AXL720918 BHH720917:BHH720918 BRD720917:BRD720918 CAZ720917:CAZ720918 CKV720917:CKV720918 CUR720917:CUR720918 DEN720917:DEN720918 DOJ720917:DOJ720918 DYF720917:DYF720918 EIB720917:EIB720918 ERX720917:ERX720918 FBT720917:FBT720918 FLP720917:FLP720918 FVL720917:FVL720918 GFH720917:GFH720918 GPD720917:GPD720918 GYZ720917:GYZ720918 HIV720917:HIV720918 HSR720917:HSR720918 ICN720917:ICN720918 IMJ720917:IMJ720918 IWF720917:IWF720918 JGB720917:JGB720918 JPX720917:JPX720918 JZT720917:JZT720918 KJP720917:KJP720918 KTL720917:KTL720918 LDH720917:LDH720918 LND720917:LND720918 LWZ720917:LWZ720918 MGV720917:MGV720918 MQR720917:MQR720918 NAN720917:NAN720918 NKJ720917:NKJ720918 NUF720917:NUF720918 OEB720917:OEB720918 ONX720917:ONX720918 OXT720917:OXT720918 PHP720917:PHP720918 PRL720917:PRL720918 QBH720917:QBH720918 QLD720917:QLD720918 QUZ720917:QUZ720918 REV720917:REV720918 ROR720917:ROR720918 RYN720917:RYN720918 SIJ720917:SIJ720918 SSF720917:SSF720918 TCB720917:TCB720918 TLX720917:TLX720918 TVT720917:TVT720918 UFP720917:UFP720918 UPL720917:UPL720918 UZH720917:UZH720918 VJD720917:VJD720918 VSZ720917:VSZ720918 WCV720917:WCV720918 WMR720917:WMR720918 WWN720917:WWN720918 R786453:R786454 KB786453:KB786454 TX786453:TX786454 ADT786453:ADT786454 ANP786453:ANP786454 AXL786453:AXL786454 BHH786453:BHH786454 BRD786453:BRD786454 CAZ786453:CAZ786454 CKV786453:CKV786454 CUR786453:CUR786454 DEN786453:DEN786454 DOJ786453:DOJ786454 DYF786453:DYF786454 EIB786453:EIB786454 ERX786453:ERX786454 FBT786453:FBT786454 FLP786453:FLP786454 FVL786453:FVL786454 GFH786453:GFH786454 GPD786453:GPD786454 GYZ786453:GYZ786454 HIV786453:HIV786454 HSR786453:HSR786454 ICN786453:ICN786454 IMJ786453:IMJ786454 IWF786453:IWF786454 JGB786453:JGB786454 JPX786453:JPX786454 JZT786453:JZT786454 KJP786453:KJP786454 KTL786453:KTL786454 LDH786453:LDH786454 LND786453:LND786454 LWZ786453:LWZ786454 MGV786453:MGV786454 MQR786453:MQR786454 NAN786453:NAN786454 NKJ786453:NKJ786454 NUF786453:NUF786454 OEB786453:OEB786454 ONX786453:ONX786454 OXT786453:OXT786454 PHP786453:PHP786454 PRL786453:PRL786454 QBH786453:QBH786454 QLD786453:QLD786454 QUZ786453:QUZ786454 REV786453:REV786454 ROR786453:ROR786454 RYN786453:RYN786454 SIJ786453:SIJ786454 SSF786453:SSF786454 TCB786453:TCB786454 TLX786453:TLX786454 TVT786453:TVT786454 UFP786453:UFP786454 UPL786453:UPL786454 UZH786453:UZH786454 VJD786453:VJD786454 VSZ786453:VSZ786454 WCV786453:WCV786454 WMR786453:WMR786454 WWN786453:WWN786454 R851989:R851990 KB851989:KB851990 TX851989:TX851990 ADT851989:ADT851990 ANP851989:ANP851990 AXL851989:AXL851990 BHH851989:BHH851990 BRD851989:BRD851990 CAZ851989:CAZ851990 CKV851989:CKV851990 CUR851989:CUR851990 DEN851989:DEN851990 DOJ851989:DOJ851990 DYF851989:DYF851990 EIB851989:EIB851990 ERX851989:ERX851990 FBT851989:FBT851990 FLP851989:FLP851990 FVL851989:FVL851990 GFH851989:GFH851990 GPD851989:GPD851990 GYZ851989:GYZ851990 HIV851989:HIV851990 HSR851989:HSR851990 ICN851989:ICN851990 IMJ851989:IMJ851990 IWF851989:IWF851990 JGB851989:JGB851990 JPX851989:JPX851990 JZT851989:JZT851990 KJP851989:KJP851990 KTL851989:KTL851990 LDH851989:LDH851990 LND851989:LND851990 LWZ851989:LWZ851990 MGV851989:MGV851990 MQR851989:MQR851990 NAN851989:NAN851990 NKJ851989:NKJ851990 NUF851989:NUF851990 OEB851989:OEB851990 ONX851989:ONX851990 OXT851989:OXT851990 PHP851989:PHP851990 PRL851989:PRL851990 QBH851989:QBH851990 QLD851989:QLD851990 QUZ851989:QUZ851990 REV851989:REV851990 ROR851989:ROR851990 RYN851989:RYN851990 SIJ851989:SIJ851990 SSF851989:SSF851990 TCB851989:TCB851990 TLX851989:TLX851990 TVT851989:TVT851990 UFP851989:UFP851990 UPL851989:UPL851990 UZH851989:UZH851990 VJD851989:VJD851990 VSZ851989:VSZ851990 WCV851989:WCV851990 WMR851989:WMR851990 WWN851989:WWN851990 R917525:R917526 KB917525:KB917526 TX917525:TX917526 ADT917525:ADT917526 ANP917525:ANP917526 AXL917525:AXL917526 BHH917525:BHH917526 BRD917525:BRD917526 CAZ917525:CAZ917526 CKV917525:CKV917526 CUR917525:CUR917526 DEN917525:DEN917526 DOJ917525:DOJ917526 DYF917525:DYF917526 EIB917525:EIB917526 ERX917525:ERX917526 FBT917525:FBT917526 FLP917525:FLP917526 FVL917525:FVL917526 GFH917525:GFH917526 GPD917525:GPD917526 GYZ917525:GYZ917526 HIV917525:HIV917526 HSR917525:HSR917526 ICN917525:ICN917526 IMJ917525:IMJ917526 IWF917525:IWF917526 JGB917525:JGB917526 JPX917525:JPX917526 JZT917525:JZT917526 KJP917525:KJP917526 KTL917525:KTL917526 LDH917525:LDH917526 LND917525:LND917526 LWZ917525:LWZ917526 MGV917525:MGV917526 MQR917525:MQR917526 NAN917525:NAN917526 NKJ917525:NKJ917526 NUF917525:NUF917526 OEB917525:OEB917526 ONX917525:ONX917526 OXT917525:OXT917526 PHP917525:PHP917526 PRL917525:PRL917526 QBH917525:QBH917526 QLD917525:QLD917526 QUZ917525:QUZ917526 REV917525:REV917526 ROR917525:ROR917526 RYN917525:RYN917526 SIJ917525:SIJ917526 SSF917525:SSF917526 TCB917525:TCB917526 TLX917525:TLX917526 TVT917525:TVT917526 UFP917525:UFP917526 UPL917525:UPL917526 UZH917525:UZH917526 VJD917525:VJD917526 VSZ917525:VSZ917526 WCV917525:WCV917526 WMR917525:WMR917526 WWN917525:WWN917526 R983061:R983062 KB983061:KB983062 TX983061:TX983062 ADT983061:ADT983062 ANP983061:ANP983062 AXL983061:AXL983062 BHH983061:BHH983062 BRD983061:BRD983062 CAZ983061:CAZ983062 CKV983061:CKV983062 CUR983061:CUR983062 DEN983061:DEN983062 DOJ983061:DOJ983062 DYF983061:DYF983062 EIB983061:EIB983062 ERX983061:ERX983062 FBT983061:FBT983062 FLP983061:FLP983062 FVL983061:FVL983062 GFH983061:GFH983062 GPD983061:GPD983062 GYZ983061:GYZ983062 HIV983061:HIV983062 HSR983061:HSR983062 ICN983061:ICN983062 IMJ983061:IMJ983062 IWF983061:IWF983062 JGB983061:JGB983062 JPX983061:JPX983062 JZT983061:JZT983062 KJP983061:KJP983062 KTL983061:KTL983062 LDH983061:LDH983062 LND983061:LND983062 LWZ983061:LWZ983062 MGV983061:MGV983062 MQR983061:MQR983062 NAN983061:NAN983062 NKJ983061:NKJ983062 NUF983061:NUF983062 OEB983061:OEB983062 ONX983061:ONX983062 OXT983061:OXT983062 PHP983061:PHP983062 PRL983061:PRL983062 QBH983061:QBH983062 QLD983061:QLD983062 QUZ983061:QUZ983062 REV983061:REV983062 ROR983061:ROR983062 RYN983061:RYN983062 SIJ983061:SIJ983062 SSF983061:SSF983062 TCB983061:TCB983062 TLX983061:TLX983062 TVT983061:TVT983062 UFP983061:UFP983062 UPL983061:UPL983062 UZH983061:UZH983062 VJD983061:VJD983062 VSZ983061:VSZ983062 WCV983061:WCV983062 WMR983061:WMR983062 WWN24:WWN26 WMR24:WMR26 WCV24:WCV26 VSZ24:VSZ26 VJD24:VJD26 UZH24:UZH26 UPL24:UPL26 UFP24:UFP26 TVT24:TVT26 TLX24:TLX26 TCB24:TCB26 SSF24:SSF26 SIJ24:SIJ26 RYN24:RYN26 ROR24:ROR26 REV24:REV26 QUZ24:QUZ26 QLD24:QLD26 QBH24:QBH26 PRL24:PRL26 PHP24:PHP26 OXT24:OXT26 ONX24:ONX26 OEB24:OEB26 NUF24:NUF26 NKJ24:NKJ26 NAN24:NAN26 MQR24:MQR26 MGV24:MGV26 LWZ24:LWZ26 LND24:LND26 LDH24:LDH26 KTL24:KTL26 KJP24:KJP26 JZT24:JZT26 JPX24:JPX26 JGB24:JGB26 IWF24:IWF26 IMJ24:IMJ26 ICN24:ICN26 HSR24:HSR26 HIV24:HIV26 GYZ24:GYZ26 GPD24:GPD26 GFH24:GFH26 FVL24:FVL26 FLP24:FLP26 FBT24:FBT26 ERX24:ERX26 EIB24:EIB26 DYF24:DYF26 DOJ24:DOJ26 DEN24:DEN26 CUR24:CUR26 CKV24:CKV26 CAZ24:CAZ26 BRD24:BRD26 BHH24:BHH26 AXL24:AXL26 ANP24:ANP26 ADT24:ADT26 TX24:TX26 KB24:KB26 R24:R26 WWP24:WWP26 WMT24:WMT26 WCX24:WCX26 VTB24:VTB26 VJF24:VJF26 UZJ24:UZJ26 UPN24:UPN26 UFR24:UFR26 TVV24:TVV26 TLZ24:TLZ26 TCD24:TCD26 SSH24:SSH26 SIL24:SIL26 RYP24:RYP26 ROT24:ROT26 REX24:REX26 QVB24:QVB26 QLF24:QLF26 QBJ24:QBJ26 PRN24:PRN26 PHR24:PHR26 OXV24:OXV26 ONZ24:ONZ26 OED24:OED26 NUH24:NUH26 NKL24:NKL26 NAP24:NAP26 MQT24:MQT26 MGX24:MGX26 LXB24:LXB26 LNF24:LNF26 LDJ24:LDJ26 KTN24:KTN26 KJR24:KJR26 JZV24:JZV26 JPZ24:JPZ26 JGD24:JGD26 IWH24:IWH26 IML24:IML26 ICP24:ICP26 HST24:HST26 HIX24:HIX26 GZB24:GZB26 GPF24:GPF26 GFJ24:GFJ26 FVN24:FVN26 FLR24:FLR26 FBV24:FBV26 ERZ24:ERZ26 EID24:EID26 DYH24:DYH26 DOL24:DOL26 DEP24:DEP26 CUT24:CUT26 CKX24:CKX26 CBB24:CBB26 BRF24:BRF26 BHJ24:BHJ26 AXN24:AXN26 ANR24:ANR26 ADV24:ADV26 TZ24:TZ26 KD24:KD26 T24:T26 AA65557:AA65558 AA131093:AA131094 AA196629:AA196630 AA262165:AA262166 AA327701:AA327702 AA393237:AA393238 AA458773:AA458774 AA524309:AA524310 AA589845:AA589846 AA655381:AA655382 AA720917:AA720918 AA786453:AA786454 AA851989:AA851990 AA917525:AA917526 AA983061:AA983062 Y65557:Y65558 Y131093:Y131094 Y196629:Y196630 Y262165:Y262166 Y327701:Y327702 Y393237:Y393238 Y458773:Y458774 Y524309:Y524310 Y589845:Y589846 Y655381:Y655382 Y720917:Y720918 Y786453:Y786454 Y851989:Y851990 Y917525:Y917526 Y983061:Y983062 Y24:Y26 AA24:AA26 AH65557:AH65558 AH131093:AH131094 AH196629:AH196630 AH262165:AH262166 AH327701:AH327702 AH393237:AH393238 AH458773:AH458774 AH524309:AH524310 AH589845:AH589846 AH655381:AH655382 AH720917:AH720918 AH786453:AH786454 AH851989:AH851990 AH917525:AH917526 AH983061:AH983062 AF65557:AF65558 AF131093:AF131094 AF196629:AF196630 AF262165:AF262166 AF327701:AF327702 AF393237:AF393238 AF458773:AF458774 AF524309:AF524310 AF589845:AF589846 AF655381:AF655382 AF720917:AF720918 AF786453:AF786454 AF851989:AF851990 AF917525:AF917526 AF983061:AF983062 AF24:AF26 AH24:AH26"/>
    <dataValidation allowBlank="1" showInputMessage="1" showErrorMessage="1" prompt="Для выбора выполните двойной щелчок левой клавиши мыши по соответствующей ячейке." sqref="S65557:S65558 KC65557:KC65558 TY65557:TY65558 ADU65557:ADU65558 ANQ65557:ANQ65558 AXM65557:AXM65558 BHI65557:BHI65558 BRE65557:BRE65558 CBA65557:CBA65558 CKW65557:CKW65558 CUS65557:CUS65558 DEO65557:DEO65558 DOK65557:DOK65558 DYG65557:DYG65558 EIC65557:EIC65558 ERY65557:ERY65558 FBU65557:FBU65558 FLQ65557:FLQ65558 FVM65557:FVM65558 GFI65557:GFI65558 GPE65557:GPE65558 GZA65557:GZA65558 HIW65557:HIW65558 HSS65557:HSS65558 ICO65557:ICO65558 IMK65557:IMK65558 IWG65557:IWG65558 JGC65557:JGC65558 JPY65557:JPY65558 JZU65557:JZU65558 KJQ65557:KJQ65558 KTM65557:KTM65558 LDI65557:LDI65558 LNE65557:LNE65558 LXA65557:LXA65558 MGW65557:MGW65558 MQS65557:MQS65558 NAO65557:NAO65558 NKK65557:NKK65558 NUG65557:NUG65558 OEC65557:OEC65558 ONY65557:ONY65558 OXU65557:OXU65558 PHQ65557:PHQ65558 PRM65557:PRM65558 QBI65557:QBI65558 QLE65557:QLE65558 QVA65557:QVA65558 REW65557:REW65558 ROS65557:ROS65558 RYO65557:RYO65558 SIK65557:SIK65558 SSG65557:SSG65558 TCC65557:TCC65558 TLY65557:TLY65558 TVU65557:TVU65558 UFQ65557:UFQ65558 UPM65557:UPM65558 UZI65557:UZI65558 VJE65557:VJE65558 VTA65557:VTA65558 WCW65557:WCW65558 WMS65557:WMS65558 WWO65557:WWO65558 S131093:S131094 KC131093:KC131094 TY131093:TY131094 ADU131093:ADU131094 ANQ131093:ANQ131094 AXM131093:AXM131094 BHI131093:BHI131094 BRE131093:BRE131094 CBA131093:CBA131094 CKW131093:CKW131094 CUS131093:CUS131094 DEO131093:DEO131094 DOK131093:DOK131094 DYG131093:DYG131094 EIC131093:EIC131094 ERY131093:ERY131094 FBU131093:FBU131094 FLQ131093:FLQ131094 FVM131093:FVM131094 GFI131093:GFI131094 GPE131093:GPE131094 GZA131093:GZA131094 HIW131093:HIW131094 HSS131093:HSS131094 ICO131093:ICO131094 IMK131093:IMK131094 IWG131093:IWG131094 JGC131093:JGC131094 JPY131093:JPY131094 JZU131093:JZU131094 KJQ131093:KJQ131094 KTM131093:KTM131094 LDI131093:LDI131094 LNE131093:LNE131094 LXA131093:LXA131094 MGW131093:MGW131094 MQS131093:MQS131094 NAO131093:NAO131094 NKK131093:NKK131094 NUG131093:NUG131094 OEC131093:OEC131094 ONY131093:ONY131094 OXU131093:OXU131094 PHQ131093:PHQ131094 PRM131093:PRM131094 QBI131093:QBI131094 QLE131093:QLE131094 QVA131093:QVA131094 REW131093:REW131094 ROS131093:ROS131094 RYO131093:RYO131094 SIK131093:SIK131094 SSG131093:SSG131094 TCC131093:TCC131094 TLY131093:TLY131094 TVU131093:TVU131094 UFQ131093:UFQ131094 UPM131093:UPM131094 UZI131093:UZI131094 VJE131093:VJE131094 VTA131093:VTA131094 WCW131093:WCW131094 WMS131093:WMS131094 WWO131093:WWO131094 S196629:S196630 KC196629:KC196630 TY196629:TY196630 ADU196629:ADU196630 ANQ196629:ANQ196630 AXM196629:AXM196630 BHI196629:BHI196630 BRE196629:BRE196630 CBA196629:CBA196630 CKW196629:CKW196630 CUS196629:CUS196630 DEO196629:DEO196630 DOK196629:DOK196630 DYG196629:DYG196630 EIC196629:EIC196630 ERY196629:ERY196630 FBU196629:FBU196630 FLQ196629:FLQ196630 FVM196629:FVM196630 GFI196629:GFI196630 GPE196629:GPE196630 GZA196629:GZA196630 HIW196629:HIW196630 HSS196629:HSS196630 ICO196629:ICO196630 IMK196629:IMK196630 IWG196629:IWG196630 JGC196629:JGC196630 JPY196629:JPY196630 JZU196629:JZU196630 KJQ196629:KJQ196630 KTM196629:KTM196630 LDI196629:LDI196630 LNE196629:LNE196630 LXA196629:LXA196630 MGW196629:MGW196630 MQS196629:MQS196630 NAO196629:NAO196630 NKK196629:NKK196630 NUG196629:NUG196630 OEC196629:OEC196630 ONY196629:ONY196630 OXU196629:OXU196630 PHQ196629:PHQ196630 PRM196629:PRM196630 QBI196629:QBI196630 QLE196629:QLE196630 QVA196629:QVA196630 REW196629:REW196630 ROS196629:ROS196630 RYO196629:RYO196630 SIK196629:SIK196630 SSG196629:SSG196630 TCC196629:TCC196630 TLY196629:TLY196630 TVU196629:TVU196630 UFQ196629:UFQ196630 UPM196629:UPM196630 UZI196629:UZI196630 VJE196629:VJE196630 VTA196629:VTA196630 WCW196629:WCW196630 WMS196629:WMS196630 WWO196629:WWO196630 S262165:S262166 KC262165:KC262166 TY262165:TY262166 ADU262165:ADU262166 ANQ262165:ANQ262166 AXM262165:AXM262166 BHI262165:BHI262166 BRE262165:BRE262166 CBA262165:CBA262166 CKW262165:CKW262166 CUS262165:CUS262166 DEO262165:DEO262166 DOK262165:DOK262166 DYG262165:DYG262166 EIC262165:EIC262166 ERY262165:ERY262166 FBU262165:FBU262166 FLQ262165:FLQ262166 FVM262165:FVM262166 GFI262165:GFI262166 GPE262165:GPE262166 GZA262165:GZA262166 HIW262165:HIW262166 HSS262165:HSS262166 ICO262165:ICO262166 IMK262165:IMK262166 IWG262165:IWG262166 JGC262165:JGC262166 JPY262165:JPY262166 JZU262165:JZU262166 KJQ262165:KJQ262166 KTM262165:KTM262166 LDI262165:LDI262166 LNE262165:LNE262166 LXA262165:LXA262166 MGW262165:MGW262166 MQS262165:MQS262166 NAO262165:NAO262166 NKK262165:NKK262166 NUG262165:NUG262166 OEC262165:OEC262166 ONY262165:ONY262166 OXU262165:OXU262166 PHQ262165:PHQ262166 PRM262165:PRM262166 QBI262165:QBI262166 QLE262165:QLE262166 QVA262165:QVA262166 REW262165:REW262166 ROS262165:ROS262166 RYO262165:RYO262166 SIK262165:SIK262166 SSG262165:SSG262166 TCC262165:TCC262166 TLY262165:TLY262166 TVU262165:TVU262166 UFQ262165:UFQ262166 UPM262165:UPM262166 UZI262165:UZI262166 VJE262165:VJE262166 VTA262165:VTA262166 WCW262165:WCW262166 WMS262165:WMS262166 WWO262165:WWO262166 S327701:S327702 KC327701:KC327702 TY327701:TY327702 ADU327701:ADU327702 ANQ327701:ANQ327702 AXM327701:AXM327702 BHI327701:BHI327702 BRE327701:BRE327702 CBA327701:CBA327702 CKW327701:CKW327702 CUS327701:CUS327702 DEO327701:DEO327702 DOK327701:DOK327702 DYG327701:DYG327702 EIC327701:EIC327702 ERY327701:ERY327702 FBU327701:FBU327702 FLQ327701:FLQ327702 FVM327701:FVM327702 GFI327701:GFI327702 GPE327701:GPE327702 GZA327701:GZA327702 HIW327701:HIW327702 HSS327701:HSS327702 ICO327701:ICO327702 IMK327701:IMK327702 IWG327701:IWG327702 JGC327701:JGC327702 JPY327701:JPY327702 JZU327701:JZU327702 KJQ327701:KJQ327702 KTM327701:KTM327702 LDI327701:LDI327702 LNE327701:LNE327702 LXA327701:LXA327702 MGW327701:MGW327702 MQS327701:MQS327702 NAO327701:NAO327702 NKK327701:NKK327702 NUG327701:NUG327702 OEC327701:OEC327702 ONY327701:ONY327702 OXU327701:OXU327702 PHQ327701:PHQ327702 PRM327701:PRM327702 QBI327701:QBI327702 QLE327701:QLE327702 QVA327701:QVA327702 REW327701:REW327702 ROS327701:ROS327702 RYO327701:RYO327702 SIK327701:SIK327702 SSG327701:SSG327702 TCC327701:TCC327702 TLY327701:TLY327702 TVU327701:TVU327702 UFQ327701:UFQ327702 UPM327701:UPM327702 UZI327701:UZI327702 VJE327701:VJE327702 VTA327701:VTA327702 WCW327701:WCW327702 WMS327701:WMS327702 WWO327701:WWO327702 S393237:S393238 KC393237:KC393238 TY393237:TY393238 ADU393237:ADU393238 ANQ393237:ANQ393238 AXM393237:AXM393238 BHI393237:BHI393238 BRE393237:BRE393238 CBA393237:CBA393238 CKW393237:CKW393238 CUS393237:CUS393238 DEO393237:DEO393238 DOK393237:DOK393238 DYG393237:DYG393238 EIC393237:EIC393238 ERY393237:ERY393238 FBU393237:FBU393238 FLQ393237:FLQ393238 FVM393237:FVM393238 GFI393237:GFI393238 GPE393237:GPE393238 GZA393237:GZA393238 HIW393237:HIW393238 HSS393237:HSS393238 ICO393237:ICO393238 IMK393237:IMK393238 IWG393237:IWG393238 JGC393237:JGC393238 JPY393237:JPY393238 JZU393237:JZU393238 KJQ393237:KJQ393238 KTM393237:KTM393238 LDI393237:LDI393238 LNE393237:LNE393238 LXA393237:LXA393238 MGW393237:MGW393238 MQS393237:MQS393238 NAO393237:NAO393238 NKK393237:NKK393238 NUG393237:NUG393238 OEC393237:OEC393238 ONY393237:ONY393238 OXU393237:OXU393238 PHQ393237:PHQ393238 PRM393237:PRM393238 QBI393237:QBI393238 QLE393237:QLE393238 QVA393237:QVA393238 REW393237:REW393238 ROS393237:ROS393238 RYO393237:RYO393238 SIK393237:SIK393238 SSG393237:SSG393238 TCC393237:TCC393238 TLY393237:TLY393238 TVU393237:TVU393238 UFQ393237:UFQ393238 UPM393237:UPM393238 UZI393237:UZI393238 VJE393237:VJE393238 VTA393237:VTA393238 WCW393237:WCW393238 WMS393237:WMS393238 WWO393237:WWO393238 S458773:S458774 KC458773:KC458774 TY458773:TY458774 ADU458773:ADU458774 ANQ458773:ANQ458774 AXM458773:AXM458774 BHI458773:BHI458774 BRE458773:BRE458774 CBA458773:CBA458774 CKW458773:CKW458774 CUS458773:CUS458774 DEO458773:DEO458774 DOK458773:DOK458774 DYG458773:DYG458774 EIC458773:EIC458774 ERY458773:ERY458774 FBU458773:FBU458774 FLQ458773:FLQ458774 FVM458773:FVM458774 GFI458773:GFI458774 GPE458773:GPE458774 GZA458773:GZA458774 HIW458773:HIW458774 HSS458773:HSS458774 ICO458773:ICO458774 IMK458773:IMK458774 IWG458773:IWG458774 JGC458773:JGC458774 JPY458773:JPY458774 JZU458773:JZU458774 KJQ458773:KJQ458774 KTM458773:KTM458774 LDI458773:LDI458774 LNE458773:LNE458774 LXA458773:LXA458774 MGW458773:MGW458774 MQS458773:MQS458774 NAO458773:NAO458774 NKK458773:NKK458774 NUG458773:NUG458774 OEC458773:OEC458774 ONY458773:ONY458774 OXU458773:OXU458774 PHQ458773:PHQ458774 PRM458773:PRM458774 QBI458773:QBI458774 QLE458773:QLE458774 QVA458773:QVA458774 REW458773:REW458774 ROS458773:ROS458774 RYO458773:RYO458774 SIK458773:SIK458774 SSG458773:SSG458774 TCC458773:TCC458774 TLY458773:TLY458774 TVU458773:TVU458774 UFQ458773:UFQ458774 UPM458773:UPM458774 UZI458773:UZI458774 VJE458773:VJE458774 VTA458773:VTA458774 WCW458773:WCW458774 WMS458773:WMS458774 WWO458773:WWO458774 S524309:S524310 KC524309:KC524310 TY524309:TY524310 ADU524309:ADU524310 ANQ524309:ANQ524310 AXM524309:AXM524310 BHI524309:BHI524310 BRE524309:BRE524310 CBA524309:CBA524310 CKW524309:CKW524310 CUS524309:CUS524310 DEO524309:DEO524310 DOK524309:DOK524310 DYG524309:DYG524310 EIC524309:EIC524310 ERY524309:ERY524310 FBU524309:FBU524310 FLQ524309:FLQ524310 FVM524309:FVM524310 GFI524309:GFI524310 GPE524309:GPE524310 GZA524309:GZA524310 HIW524309:HIW524310 HSS524309:HSS524310 ICO524309:ICO524310 IMK524309:IMK524310 IWG524309:IWG524310 JGC524309:JGC524310 JPY524309:JPY524310 JZU524309:JZU524310 KJQ524309:KJQ524310 KTM524309:KTM524310 LDI524309:LDI524310 LNE524309:LNE524310 LXA524309:LXA524310 MGW524309:MGW524310 MQS524309:MQS524310 NAO524309:NAO524310 NKK524309:NKK524310 NUG524309:NUG524310 OEC524309:OEC524310 ONY524309:ONY524310 OXU524309:OXU524310 PHQ524309:PHQ524310 PRM524309:PRM524310 QBI524309:QBI524310 QLE524309:QLE524310 QVA524309:QVA524310 REW524309:REW524310 ROS524309:ROS524310 RYO524309:RYO524310 SIK524309:SIK524310 SSG524309:SSG524310 TCC524309:TCC524310 TLY524309:TLY524310 TVU524309:TVU524310 UFQ524309:UFQ524310 UPM524309:UPM524310 UZI524309:UZI524310 VJE524309:VJE524310 VTA524309:VTA524310 WCW524309:WCW524310 WMS524309:WMS524310 WWO524309:WWO524310 S589845:S589846 KC589845:KC589846 TY589845:TY589846 ADU589845:ADU589846 ANQ589845:ANQ589846 AXM589845:AXM589846 BHI589845:BHI589846 BRE589845:BRE589846 CBA589845:CBA589846 CKW589845:CKW589846 CUS589845:CUS589846 DEO589845:DEO589846 DOK589845:DOK589846 DYG589845:DYG589846 EIC589845:EIC589846 ERY589845:ERY589846 FBU589845:FBU589846 FLQ589845:FLQ589846 FVM589845:FVM589846 GFI589845:GFI589846 GPE589845:GPE589846 GZA589845:GZA589846 HIW589845:HIW589846 HSS589845:HSS589846 ICO589845:ICO589846 IMK589845:IMK589846 IWG589845:IWG589846 JGC589845:JGC589846 JPY589845:JPY589846 JZU589845:JZU589846 KJQ589845:KJQ589846 KTM589845:KTM589846 LDI589845:LDI589846 LNE589845:LNE589846 LXA589845:LXA589846 MGW589845:MGW589846 MQS589845:MQS589846 NAO589845:NAO589846 NKK589845:NKK589846 NUG589845:NUG589846 OEC589845:OEC589846 ONY589845:ONY589846 OXU589845:OXU589846 PHQ589845:PHQ589846 PRM589845:PRM589846 QBI589845:QBI589846 QLE589845:QLE589846 QVA589845:QVA589846 REW589845:REW589846 ROS589845:ROS589846 RYO589845:RYO589846 SIK589845:SIK589846 SSG589845:SSG589846 TCC589845:TCC589846 TLY589845:TLY589846 TVU589845:TVU589846 UFQ589845:UFQ589846 UPM589845:UPM589846 UZI589845:UZI589846 VJE589845:VJE589846 VTA589845:VTA589846 WCW589845:WCW589846 WMS589845:WMS589846 WWO589845:WWO589846 S655381:S655382 KC655381:KC655382 TY655381:TY655382 ADU655381:ADU655382 ANQ655381:ANQ655382 AXM655381:AXM655382 BHI655381:BHI655382 BRE655381:BRE655382 CBA655381:CBA655382 CKW655381:CKW655382 CUS655381:CUS655382 DEO655381:DEO655382 DOK655381:DOK655382 DYG655381:DYG655382 EIC655381:EIC655382 ERY655381:ERY655382 FBU655381:FBU655382 FLQ655381:FLQ655382 FVM655381:FVM655382 GFI655381:GFI655382 GPE655381:GPE655382 GZA655381:GZA655382 HIW655381:HIW655382 HSS655381:HSS655382 ICO655381:ICO655382 IMK655381:IMK655382 IWG655381:IWG655382 JGC655381:JGC655382 JPY655381:JPY655382 JZU655381:JZU655382 KJQ655381:KJQ655382 KTM655381:KTM655382 LDI655381:LDI655382 LNE655381:LNE655382 LXA655381:LXA655382 MGW655381:MGW655382 MQS655381:MQS655382 NAO655381:NAO655382 NKK655381:NKK655382 NUG655381:NUG655382 OEC655381:OEC655382 ONY655381:ONY655382 OXU655381:OXU655382 PHQ655381:PHQ655382 PRM655381:PRM655382 QBI655381:QBI655382 QLE655381:QLE655382 QVA655381:QVA655382 REW655381:REW655382 ROS655381:ROS655382 RYO655381:RYO655382 SIK655381:SIK655382 SSG655381:SSG655382 TCC655381:TCC655382 TLY655381:TLY655382 TVU655381:TVU655382 UFQ655381:UFQ655382 UPM655381:UPM655382 UZI655381:UZI655382 VJE655381:VJE655382 VTA655381:VTA655382 WCW655381:WCW655382 WMS655381:WMS655382 WWO655381:WWO655382 S720917:S720918 KC720917:KC720918 TY720917:TY720918 ADU720917:ADU720918 ANQ720917:ANQ720918 AXM720917:AXM720918 BHI720917:BHI720918 BRE720917:BRE720918 CBA720917:CBA720918 CKW720917:CKW720918 CUS720917:CUS720918 DEO720917:DEO720918 DOK720917:DOK720918 DYG720917:DYG720918 EIC720917:EIC720918 ERY720917:ERY720918 FBU720917:FBU720918 FLQ720917:FLQ720918 FVM720917:FVM720918 GFI720917:GFI720918 GPE720917:GPE720918 GZA720917:GZA720918 HIW720917:HIW720918 HSS720917:HSS720918 ICO720917:ICO720918 IMK720917:IMK720918 IWG720917:IWG720918 JGC720917:JGC720918 JPY720917:JPY720918 JZU720917:JZU720918 KJQ720917:KJQ720918 KTM720917:KTM720918 LDI720917:LDI720918 LNE720917:LNE720918 LXA720917:LXA720918 MGW720917:MGW720918 MQS720917:MQS720918 NAO720917:NAO720918 NKK720917:NKK720918 NUG720917:NUG720918 OEC720917:OEC720918 ONY720917:ONY720918 OXU720917:OXU720918 PHQ720917:PHQ720918 PRM720917:PRM720918 QBI720917:QBI720918 QLE720917:QLE720918 QVA720917:QVA720918 REW720917:REW720918 ROS720917:ROS720918 RYO720917:RYO720918 SIK720917:SIK720918 SSG720917:SSG720918 TCC720917:TCC720918 TLY720917:TLY720918 TVU720917:TVU720918 UFQ720917:UFQ720918 UPM720917:UPM720918 UZI720917:UZI720918 VJE720917:VJE720918 VTA720917:VTA720918 WCW720917:WCW720918 WMS720917:WMS720918 WWO720917:WWO720918 S786453:S786454 KC786453:KC786454 TY786453:TY786454 ADU786453:ADU786454 ANQ786453:ANQ786454 AXM786453:AXM786454 BHI786453:BHI786454 BRE786453:BRE786454 CBA786453:CBA786454 CKW786453:CKW786454 CUS786453:CUS786454 DEO786453:DEO786454 DOK786453:DOK786454 DYG786453:DYG786454 EIC786453:EIC786454 ERY786453:ERY786454 FBU786453:FBU786454 FLQ786453:FLQ786454 FVM786453:FVM786454 GFI786453:GFI786454 GPE786453:GPE786454 GZA786453:GZA786454 HIW786453:HIW786454 HSS786453:HSS786454 ICO786453:ICO786454 IMK786453:IMK786454 IWG786453:IWG786454 JGC786453:JGC786454 JPY786453:JPY786454 JZU786453:JZU786454 KJQ786453:KJQ786454 KTM786453:KTM786454 LDI786453:LDI786454 LNE786453:LNE786454 LXA786453:LXA786454 MGW786453:MGW786454 MQS786453:MQS786454 NAO786453:NAO786454 NKK786453:NKK786454 NUG786453:NUG786454 OEC786453:OEC786454 ONY786453:ONY786454 OXU786453:OXU786454 PHQ786453:PHQ786454 PRM786453:PRM786454 QBI786453:QBI786454 QLE786453:QLE786454 QVA786453:QVA786454 REW786453:REW786454 ROS786453:ROS786454 RYO786453:RYO786454 SIK786453:SIK786454 SSG786453:SSG786454 TCC786453:TCC786454 TLY786453:TLY786454 TVU786453:TVU786454 UFQ786453:UFQ786454 UPM786453:UPM786454 UZI786453:UZI786454 VJE786453:VJE786454 VTA786453:VTA786454 WCW786453:WCW786454 WMS786453:WMS786454 WWO786453:WWO786454 S851989:S851990 KC851989:KC851990 TY851989:TY851990 ADU851989:ADU851990 ANQ851989:ANQ851990 AXM851989:AXM851990 BHI851989:BHI851990 BRE851989:BRE851990 CBA851989:CBA851990 CKW851989:CKW851990 CUS851989:CUS851990 DEO851989:DEO851990 DOK851989:DOK851990 DYG851989:DYG851990 EIC851989:EIC851990 ERY851989:ERY851990 FBU851989:FBU851990 FLQ851989:FLQ851990 FVM851989:FVM851990 GFI851989:GFI851990 GPE851989:GPE851990 GZA851989:GZA851990 HIW851989:HIW851990 HSS851989:HSS851990 ICO851989:ICO851990 IMK851989:IMK851990 IWG851989:IWG851990 JGC851989:JGC851990 JPY851989:JPY851990 JZU851989:JZU851990 KJQ851989:KJQ851990 KTM851989:KTM851990 LDI851989:LDI851990 LNE851989:LNE851990 LXA851989:LXA851990 MGW851989:MGW851990 MQS851989:MQS851990 NAO851989:NAO851990 NKK851989:NKK851990 NUG851989:NUG851990 OEC851989:OEC851990 ONY851989:ONY851990 OXU851989:OXU851990 PHQ851989:PHQ851990 PRM851989:PRM851990 QBI851989:QBI851990 QLE851989:QLE851990 QVA851989:QVA851990 REW851989:REW851990 ROS851989:ROS851990 RYO851989:RYO851990 SIK851989:SIK851990 SSG851989:SSG851990 TCC851989:TCC851990 TLY851989:TLY851990 TVU851989:TVU851990 UFQ851989:UFQ851990 UPM851989:UPM851990 UZI851989:UZI851990 VJE851989:VJE851990 VTA851989:VTA851990 WCW851989:WCW851990 WMS851989:WMS851990 WWO851989:WWO851990 S917525:S917526 KC917525:KC917526 TY917525:TY917526 ADU917525:ADU917526 ANQ917525:ANQ917526 AXM917525:AXM917526 BHI917525:BHI917526 BRE917525:BRE917526 CBA917525:CBA917526 CKW917525:CKW917526 CUS917525:CUS917526 DEO917525:DEO917526 DOK917525:DOK917526 DYG917525:DYG917526 EIC917525:EIC917526 ERY917525:ERY917526 FBU917525:FBU917526 FLQ917525:FLQ917526 FVM917525:FVM917526 GFI917525:GFI917526 GPE917525:GPE917526 GZA917525:GZA917526 HIW917525:HIW917526 HSS917525:HSS917526 ICO917525:ICO917526 IMK917525:IMK917526 IWG917525:IWG917526 JGC917525:JGC917526 JPY917525:JPY917526 JZU917525:JZU917526 KJQ917525:KJQ917526 KTM917525:KTM917526 LDI917525:LDI917526 LNE917525:LNE917526 LXA917525:LXA917526 MGW917525:MGW917526 MQS917525:MQS917526 NAO917525:NAO917526 NKK917525:NKK917526 NUG917525:NUG917526 OEC917525:OEC917526 ONY917525:ONY917526 OXU917525:OXU917526 PHQ917525:PHQ917526 PRM917525:PRM917526 QBI917525:QBI917526 QLE917525:QLE917526 QVA917525:QVA917526 REW917525:REW917526 ROS917525:ROS917526 RYO917525:RYO917526 SIK917525:SIK917526 SSG917525:SSG917526 TCC917525:TCC917526 TLY917525:TLY917526 TVU917525:TVU917526 UFQ917525:UFQ917526 UPM917525:UPM917526 UZI917525:UZI917526 VJE917525:VJE917526 VTA917525:VTA917526 WCW917525:WCW917526 WMS917525:WMS917526 WWO917525:WWO917526 S983061:S983062 KC983061:KC983062 TY983061:TY983062 ADU983061:ADU983062 ANQ983061:ANQ983062 AXM983061:AXM983062 BHI983061:BHI983062 BRE983061:BRE983062 CBA983061:CBA983062 CKW983061:CKW983062 CUS983061:CUS983062 DEO983061:DEO983062 DOK983061:DOK983062 DYG983061:DYG983062 EIC983061:EIC983062 ERY983061:ERY983062 FBU983061:FBU983062 FLQ983061:FLQ983062 FVM983061:FVM983062 GFI983061:GFI983062 GPE983061:GPE983062 GZA983061:GZA983062 HIW983061:HIW983062 HSS983061:HSS983062 ICO983061:ICO983062 IMK983061:IMK983062 IWG983061:IWG983062 JGC983061:JGC983062 JPY983061:JPY983062 JZU983061:JZU983062 KJQ983061:KJQ983062 KTM983061:KTM983062 LDI983061:LDI983062 LNE983061:LNE983062 LXA983061:LXA983062 MGW983061:MGW983062 MQS983061:MQS983062 NAO983061:NAO983062 NKK983061:NKK983062 NUG983061:NUG983062 OEC983061:OEC983062 ONY983061:ONY983062 OXU983061:OXU983062 PHQ983061:PHQ983062 PRM983061:PRM983062 QBI983061:QBI983062 QLE983061:QLE983062 QVA983061:QVA983062 REW983061:REW983062 ROS983061:ROS983062 RYO983061:RYO983062 SIK983061:SIK983062 SSG983061:SSG983062 TCC983061:TCC983062 TLY983061:TLY983062 TVU983061:TVU983062 UFQ983061:UFQ983062 UPM983061:UPM983062 UZI983061:UZI983062 VJE983061:VJE983062 VTA983061:VTA983062 WCW983061:WCW983062 WMS983061:WMS983062 WWO983061:WWO983062 U393237:U393238 U458773:U458774 KE65557:KE65558 UA65557:UA65558 ADW65557:ADW65558 ANS65557:ANS65558 AXO65557:AXO65558 BHK65557:BHK65558 BRG65557:BRG65558 CBC65557:CBC65558 CKY65557:CKY65558 CUU65557:CUU65558 DEQ65557:DEQ65558 DOM65557:DOM65558 DYI65557:DYI65558 EIE65557:EIE65558 ESA65557:ESA65558 FBW65557:FBW65558 FLS65557:FLS65558 FVO65557:FVO65558 GFK65557:GFK65558 GPG65557:GPG65558 GZC65557:GZC65558 HIY65557:HIY65558 HSU65557:HSU65558 ICQ65557:ICQ65558 IMM65557:IMM65558 IWI65557:IWI65558 JGE65557:JGE65558 JQA65557:JQA65558 JZW65557:JZW65558 KJS65557:KJS65558 KTO65557:KTO65558 LDK65557:LDK65558 LNG65557:LNG65558 LXC65557:LXC65558 MGY65557:MGY65558 MQU65557:MQU65558 NAQ65557:NAQ65558 NKM65557:NKM65558 NUI65557:NUI65558 OEE65557:OEE65558 OOA65557:OOA65558 OXW65557:OXW65558 PHS65557:PHS65558 PRO65557:PRO65558 QBK65557:QBK65558 QLG65557:QLG65558 QVC65557:QVC65558 REY65557:REY65558 ROU65557:ROU65558 RYQ65557:RYQ65558 SIM65557:SIM65558 SSI65557:SSI65558 TCE65557:TCE65558 TMA65557:TMA65558 TVW65557:TVW65558 UFS65557:UFS65558 UPO65557:UPO65558 UZK65557:UZK65558 VJG65557:VJG65558 VTC65557:VTC65558 WCY65557:WCY65558 WMU65557:WMU65558 WWQ65557:WWQ65558 U524309:U524310 KE131093:KE131094 UA131093:UA131094 ADW131093:ADW131094 ANS131093:ANS131094 AXO131093:AXO131094 BHK131093:BHK131094 BRG131093:BRG131094 CBC131093:CBC131094 CKY131093:CKY131094 CUU131093:CUU131094 DEQ131093:DEQ131094 DOM131093:DOM131094 DYI131093:DYI131094 EIE131093:EIE131094 ESA131093:ESA131094 FBW131093:FBW131094 FLS131093:FLS131094 FVO131093:FVO131094 GFK131093:GFK131094 GPG131093:GPG131094 GZC131093:GZC131094 HIY131093:HIY131094 HSU131093:HSU131094 ICQ131093:ICQ131094 IMM131093:IMM131094 IWI131093:IWI131094 JGE131093:JGE131094 JQA131093:JQA131094 JZW131093:JZW131094 KJS131093:KJS131094 KTO131093:KTO131094 LDK131093:LDK131094 LNG131093:LNG131094 LXC131093:LXC131094 MGY131093:MGY131094 MQU131093:MQU131094 NAQ131093:NAQ131094 NKM131093:NKM131094 NUI131093:NUI131094 OEE131093:OEE131094 OOA131093:OOA131094 OXW131093:OXW131094 PHS131093:PHS131094 PRO131093:PRO131094 QBK131093:QBK131094 QLG131093:QLG131094 QVC131093:QVC131094 REY131093:REY131094 ROU131093:ROU131094 RYQ131093:RYQ131094 SIM131093:SIM131094 SSI131093:SSI131094 TCE131093:TCE131094 TMA131093:TMA131094 TVW131093:TVW131094 UFS131093:UFS131094 UPO131093:UPO131094 UZK131093:UZK131094 VJG131093:VJG131094 VTC131093:VTC131094 WCY131093:WCY131094 WMU131093:WMU131094 WWQ131093:WWQ131094 U589845:U589846 KE196629:KE196630 UA196629:UA196630 ADW196629:ADW196630 ANS196629:ANS196630 AXO196629:AXO196630 BHK196629:BHK196630 BRG196629:BRG196630 CBC196629:CBC196630 CKY196629:CKY196630 CUU196629:CUU196630 DEQ196629:DEQ196630 DOM196629:DOM196630 DYI196629:DYI196630 EIE196629:EIE196630 ESA196629:ESA196630 FBW196629:FBW196630 FLS196629:FLS196630 FVO196629:FVO196630 GFK196629:GFK196630 GPG196629:GPG196630 GZC196629:GZC196630 HIY196629:HIY196630 HSU196629:HSU196630 ICQ196629:ICQ196630 IMM196629:IMM196630 IWI196629:IWI196630 JGE196629:JGE196630 JQA196629:JQA196630 JZW196629:JZW196630 KJS196629:KJS196630 KTO196629:KTO196630 LDK196629:LDK196630 LNG196629:LNG196630 LXC196629:LXC196630 MGY196629:MGY196630 MQU196629:MQU196630 NAQ196629:NAQ196630 NKM196629:NKM196630 NUI196629:NUI196630 OEE196629:OEE196630 OOA196629:OOA196630 OXW196629:OXW196630 PHS196629:PHS196630 PRO196629:PRO196630 QBK196629:QBK196630 QLG196629:QLG196630 QVC196629:QVC196630 REY196629:REY196630 ROU196629:ROU196630 RYQ196629:RYQ196630 SIM196629:SIM196630 SSI196629:SSI196630 TCE196629:TCE196630 TMA196629:TMA196630 TVW196629:TVW196630 UFS196629:UFS196630 UPO196629:UPO196630 UZK196629:UZK196630 VJG196629:VJG196630 VTC196629:VTC196630 WCY196629:WCY196630 WMU196629:WMU196630 WWQ196629:WWQ196630 U655381:U655382 KE262165:KE262166 UA262165:UA262166 ADW262165:ADW262166 ANS262165:ANS262166 AXO262165:AXO262166 BHK262165:BHK262166 BRG262165:BRG262166 CBC262165:CBC262166 CKY262165:CKY262166 CUU262165:CUU262166 DEQ262165:DEQ262166 DOM262165:DOM262166 DYI262165:DYI262166 EIE262165:EIE262166 ESA262165:ESA262166 FBW262165:FBW262166 FLS262165:FLS262166 FVO262165:FVO262166 GFK262165:GFK262166 GPG262165:GPG262166 GZC262165:GZC262166 HIY262165:HIY262166 HSU262165:HSU262166 ICQ262165:ICQ262166 IMM262165:IMM262166 IWI262165:IWI262166 JGE262165:JGE262166 JQA262165:JQA262166 JZW262165:JZW262166 KJS262165:KJS262166 KTO262165:KTO262166 LDK262165:LDK262166 LNG262165:LNG262166 LXC262165:LXC262166 MGY262165:MGY262166 MQU262165:MQU262166 NAQ262165:NAQ262166 NKM262165:NKM262166 NUI262165:NUI262166 OEE262165:OEE262166 OOA262165:OOA262166 OXW262165:OXW262166 PHS262165:PHS262166 PRO262165:PRO262166 QBK262165:QBK262166 QLG262165:QLG262166 QVC262165:QVC262166 REY262165:REY262166 ROU262165:ROU262166 RYQ262165:RYQ262166 SIM262165:SIM262166 SSI262165:SSI262166 TCE262165:TCE262166 TMA262165:TMA262166 TVW262165:TVW262166 UFS262165:UFS262166 UPO262165:UPO262166 UZK262165:UZK262166 VJG262165:VJG262166 VTC262165:VTC262166 WCY262165:WCY262166 WMU262165:WMU262166 WWQ262165:WWQ262166 U720917:U720918 KE327701:KE327702 UA327701:UA327702 ADW327701:ADW327702 ANS327701:ANS327702 AXO327701:AXO327702 BHK327701:BHK327702 BRG327701:BRG327702 CBC327701:CBC327702 CKY327701:CKY327702 CUU327701:CUU327702 DEQ327701:DEQ327702 DOM327701:DOM327702 DYI327701:DYI327702 EIE327701:EIE327702 ESA327701:ESA327702 FBW327701:FBW327702 FLS327701:FLS327702 FVO327701:FVO327702 GFK327701:GFK327702 GPG327701:GPG327702 GZC327701:GZC327702 HIY327701:HIY327702 HSU327701:HSU327702 ICQ327701:ICQ327702 IMM327701:IMM327702 IWI327701:IWI327702 JGE327701:JGE327702 JQA327701:JQA327702 JZW327701:JZW327702 KJS327701:KJS327702 KTO327701:KTO327702 LDK327701:LDK327702 LNG327701:LNG327702 LXC327701:LXC327702 MGY327701:MGY327702 MQU327701:MQU327702 NAQ327701:NAQ327702 NKM327701:NKM327702 NUI327701:NUI327702 OEE327701:OEE327702 OOA327701:OOA327702 OXW327701:OXW327702 PHS327701:PHS327702 PRO327701:PRO327702 QBK327701:QBK327702 QLG327701:QLG327702 QVC327701:QVC327702 REY327701:REY327702 ROU327701:ROU327702 RYQ327701:RYQ327702 SIM327701:SIM327702 SSI327701:SSI327702 TCE327701:TCE327702 TMA327701:TMA327702 TVW327701:TVW327702 UFS327701:UFS327702 UPO327701:UPO327702 UZK327701:UZK327702 VJG327701:VJG327702 VTC327701:VTC327702 WCY327701:WCY327702 WMU327701:WMU327702 WWQ327701:WWQ327702 U786453:U786454 KE393237:KE393238 UA393237:UA393238 ADW393237:ADW393238 ANS393237:ANS393238 AXO393237:AXO393238 BHK393237:BHK393238 BRG393237:BRG393238 CBC393237:CBC393238 CKY393237:CKY393238 CUU393237:CUU393238 DEQ393237:DEQ393238 DOM393237:DOM393238 DYI393237:DYI393238 EIE393237:EIE393238 ESA393237:ESA393238 FBW393237:FBW393238 FLS393237:FLS393238 FVO393237:FVO393238 GFK393237:GFK393238 GPG393237:GPG393238 GZC393237:GZC393238 HIY393237:HIY393238 HSU393237:HSU393238 ICQ393237:ICQ393238 IMM393237:IMM393238 IWI393237:IWI393238 JGE393237:JGE393238 JQA393237:JQA393238 JZW393237:JZW393238 KJS393237:KJS393238 KTO393237:KTO393238 LDK393237:LDK393238 LNG393237:LNG393238 LXC393237:LXC393238 MGY393237:MGY393238 MQU393237:MQU393238 NAQ393237:NAQ393238 NKM393237:NKM393238 NUI393237:NUI393238 OEE393237:OEE393238 OOA393237:OOA393238 OXW393237:OXW393238 PHS393237:PHS393238 PRO393237:PRO393238 QBK393237:QBK393238 QLG393237:QLG393238 QVC393237:QVC393238 REY393237:REY393238 ROU393237:ROU393238 RYQ393237:RYQ393238 SIM393237:SIM393238 SSI393237:SSI393238 TCE393237:TCE393238 TMA393237:TMA393238 TVW393237:TVW393238 UFS393237:UFS393238 UPO393237:UPO393238 UZK393237:UZK393238 VJG393237:VJG393238 VTC393237:VTC393238 WCY393237:WCY393238 WMU393237:WMU393238 WWQ393237:WWQ393238 U851989:U851990 KE458773:KE458774 UA458773:UA458774 ADW458773:ADW458774 ANS458773:ANS458774 AXO458773:AXO458774 BHK458773:BHK458774 BRG458773:BRG458774 CBC458773:CBC458774 CKY458773:CKY458774 CUU458773:CUU458774 DEQ458773:DEQ458774 DOM458773:DOM458774 DYI458773:DYI458774 EIE458773:EIE458774 ESA458773:ESA458774 FBW458773:FBW458774 FLS458773:FLS458774 FVO458773:FVO458774 GFK458773:GFK458774 GPG458773:GPG458774 GZC458773:GZC458774 HIY458773:HIY458774 HSU458773:HSU458774 ICQ458773:ICQ458774 IMM458773:IMM458774 IWI458773:IWI458774 JGE458773:JGE458774 JQA458773:JQA458774 JZW458773:JZW458774 KJS458773:KJS458774 KTO458773:KTO458774 LDK458773:LDK458774 LNG458773:LNG458774 LXC458773:LXC458774 MGY458773:MGY458774 MQU458773:MQU458774 NAQ458773:NAQ458774 NKM458773:NKM458774 NUI458773:NUI458774 OEE458773:OEE458774 OOA458773:OOA458774 OXW458773:OXW458774 PHS458773:PHS458774 PRO458773:PRO458774 QBK458773:QBK458774 QLG458773:QLG458774 QVC458773:QVC458774 REY458773:REY458774 ROU458773:ROU458774 RYQ458773:RYQ458774 SIM458773:SIM458774 SSI458773:SSI458774 TCE458773:TCE458774 TMA458773:TMA458774 TVW458773:TVW458774 UFS458773:UFS458774 UPO458773:UPO458774 UZK458773:UZK458774 VJG458773:VJG458774 VTC458773:VTC458774 WCY458773:WCY458774 WMU458773:WMU458774 WWQ458773:WWQ458774 U917525:U917526 KE524309:KE524310 UA524309:UA524310 ADW524309:ADW524310 ANS524309:ANS524310 AXO524309:AXO524310 BHK524309:BHK524310 BRG524309:BRG524310 CBC524309:CBC524310 CKY524309:CKY524310 CUU524309:CUU524310 DEQ524309:DEQ524310 DOM524309:DOM524310 DYI524309:DYI524310 EIE524309:EIE524310 ESA524309:ESA524310 FBW524309:FBW524310 FLS524309:FLS524310 FVO524309:FVO524310 GFK524309:GFK524310 GPG524309:GPG524310 GZC524309:GZC524310 HIY524309:HIY524310 HSU524309:HSU524310 ICQ524309:ICQ524310 IMM524309:IMM524310 IWI524309:IWI524310 JGE524309:JGE524310 JQA524309:JQA524310 JZW524309:JZW524310 KJS524309:KJS524310 KTO524309:KTO524310 LDK524309:LDK524310 LNG524309:LNG524310 LXC524309:LXC524310 MGY524309:MGY524310 MQU524309:MQU524310 NAQ524309:NAQ524310 NKM524309:NKM524310 NUI524309:NUI524310 OEE524309:OEE524310 OOA524309:OOA524310 OXW524309:OXW524310 PHS524309:PHS524310 PRO524309:PRO524310 QBK524309:QBK524310 QLG524309:QLG524310 QVC524309:QVC524310 REY524309:REY524310 ROU524309:ROU524310 RYQ524309:RYQ524310 SIM524309:SIM524310 SSI524309:SSI524310 TCE524309:TCE524310 TMA524309:TMA524310 TVW524309:TVW524310 UFS524309:UFS524310 UPO524309:UPO524310 UZK524309:UZK524310 VJG524309:VJG524310 VTC524309:VTC524310 WCY524309:WCY524310 WMU524309:WMU524310 WWQ524309:WWQ524310 U983061:U983062 KE589845:KE589846 UA589845:UA589846 ADW589845:ADW589846 ANS589845:ANS589846 AXO589845:AXO589846 BHK589845:BHK589846 BRG589845:BRG589846 CBC589845:CBC589846 CKY589845:CKY589846 CUU589845:CUU589846 DEQ589845:DEQ589846 DOM589845:DOM589846 DYI589845:DYI589846 EIE589845:EIE589846 ESA589845:ESA589846 FBW589845:FBW589846 FLS589845:FLS589846 FVO589845:FVO589846 GFK589845:GFK589846 GPG589845:GPG589846 GZC589845:GZC589846 HIY589845:HIY589846 HSU589845:HSU589846 ICQ589845:ICQ589846 IMM589845:IMM589846 IWI589845:IWI589846 JGE589845:JGE589846 JQA589845:JQA589846 JZW589845:JZW589846 KJS589845:KJS589846 KTO589845:KTO589846 LDK589845:LDK589846 LNG589845:LNG589846 LXC589845:LXC589846 MGY589845:MGY589846 MQU589845:MQU589846 NAQ589845:NAQ589846 NKM589845:NKM589846 NUI589845:NUI589846 OEE589845:OEE589846 OOA589845:OOA589846 OXW589845:OXW589846 PHS589845:PHS589846 PRO589845:PRO589846 QBK589845:QBK589846 QLG589845:QLG589846 QVC589845:QVC589846 REY589845:REY589846 ROU589845:ROU589846 RYQ589845:RYQ589846 SIM589845:SIM589846 SSI589845:SSI589846 TCE589845:TCE589846 TMA589845:TMA589846 TVW589845:TVW589846 UFS589845:UFS589846 UPO589845:UPO589846 UZK589845:UZK589846 VJG589845:VJG589846 VTC589845:VTC589846 WCY589845:WCY589846 WMU589845:WMU589846 WWQ589845:WWQ589846 U65557:U65558 KE655381:KE655382 UA655381:UA655382 ADW655381:ADW655382 ANS655381:ANS655382 AXO655381:AXO655382 BHK655381:BHK655382 BRG655381:BRG655382 CBC655381:CBC655382 CKY655381:CKY655382 CUU655381:CUU655382 DEQ655381:DEQ655382 DOM655381:DOM655382 DYI655381:DYI655382 EIE655381:EIE655382 ESA655381:ESA655382 FBW655381:FBW655382 FLS655381:FLS655382 FVO655381:FVO655382 GFK655381:GFK655382 GPG655381:GPG655382 GZC655381:GZC655382 HIY655381:HIY655382 HSU655381:HSU655382 ICQ655381:ICQ655382 IMM655381:IMM655382 IWI655381:IWI655382 JGE655381:JGE655382 JQA655381:JQA655382 JZW655381:JZW655382 KJS655381:KJS655382 KTO655381:KTO655382 LDK655381:LDK655382 LNG655381:LNG655382 LXC655381:LXC655382 MGY655381:MGY655382 MQU655381:MQU655382 NAQ655381:NAQ655382 NKM655381:NKM655382 NUI655381:NUI655382 OEE655381:OEE655382 OOA655381:OOA655382 OXW655381:OXW655382 PHS655381:PHS655382 PRO655381:PRO655382 QBK655381:QBK655382 QLG655381:QLG655382 QVC655381:QVC655382 REY655381:REY655382 ROU655381:ROU655382 RYQ655381:RYQ655382 SIM655381:SIM655382 SSI655381:SSI655382 TCE655381:TCE655382 TMA655381:TMA655382 TVW655381:TVW655382 UFS655381:UFS655382 UPO655381:UPO655382 UZK655381:UZK655382 VJG655381:VJG655382 VTC655381:VTC655382 WCY655381:WCY655382 WMU655381:WMU655382 WWQ655381:WWQ655382 U131093:U131094 KE720917:KE720918 UA720917:UA720918 ADW720917:ADW720918 ANS720917:ANS720918 AXO720917:AXO720918 BHK720917:BHK720918 BRG720917:BRG720918 CBC720917:CBC720918 CKY720917:CKY720918 CUU720917:CUU720918 DEQ720917:DEQ720918 DOM720917:DOM720918 DYI720917:DYI720918 EIE720917:EIE720918 ESA720917:ESA720918 FBW720917:FBW720918 FLS720917:FLS720918 FVO720917:FVO720918 GFK720917:GFK720918 GPG720917:GPG720918 GZC720917:GZC720918 HIY720917:HIY720918 HSU720917:HSU720918 ICQ720917:ICQ720918 IMM720917:IMM720918 IWI720917:IWI720918 JGE720917:JGE720918 JQA720917:JQA720918 JZW720917:JZW720918 KJS720917:KJS720918 KTO720917:KTO720918 LDK720917:LDK720918 LNG720917:LNG720918 LXC720917:LXC720918 MGY720917:MGY720918 MQU720917:MQU720918 NAQ720917:NAQ720918 NKM720917:NKM720918 NUI720917:NUI720918 OEE720917:OEE720918 OOA720917:OOA720918 OXW720917:OXW720918 PHS720917:PHS720918 PRO720917:PRO720918 QBK720917:QBK720918 QLG720917:QLG720918 QVC720917:QVC720918 REY720917:REY720918 ROU720917:ROU720918 RYQ720917:RYQ720918 SIM720917:SIM720918 SSI720917:SSI720918 TCE720917:TCE720918 TMA720917:TMA720918 TVW720917:TVW720918 UFS720917:UFS720918 UPO720917:UPO720918 UZK720917:UZK720918 VJG720917:VJG720918 VTC720917:VTC720918 WCY720917:WCY720918 WMU720917:WMU720918 WWQ720917:WWQ720918 U196629:U196630 KE786453:KE786454 UA786453:UA786454 ADW786453:ADW786454 ANS786453:ANS786454 AXO786453:AXO786454 BHK786453:BHK786454 BRG786453:BRG786454 CBC786453:CBC786454 CKY786453:CKY786454 CUU786453:CUU786454 DEQ786453:DEQ786454 DOM786453:DOM786454 DYI786453:DYI786454 EIE786453:EIE786454 ESA786453:ESA786454 FBW786453:FBW786454 FLS786453:FLS786454 FVO786453:FVO786454 GFK786453:GFK786454 GPG786453:GPG786454 GZC786453:GZC786454 HIY786453:HIY786454 HSU786453:HSU786454 ICQ786453:ICQ786454 IMM786453:IMM786454 IWI786453:IWI786454 JGE786453:JGE786454 JQA786453:JQA786454 JZW786453:JZW786454 KJS786453:KJS786454 KTO786453:KTO786454 LDK786453:LDK786454 LNG786453:LNG786454 LXC786453:LXC786454 MGY786453:MGY786454 MQU786453:MQU786454 NAQ786453:NAQ786454 NKM786453:NKM786454 NUI786453:NUI786454 OEE786453:OEE786454 OOA786453:OOA786454 OXW786453:OXW786454 PHS786453:PHS786454 PRO786453:PRO786454 QBK786453:QBK786454 QLG786453:QLG786454 QVC786453:QVC786454 REY786453:REY786454 ROU786453:ROU786454 RYQ786453:RYQ786454 SIM786453:SIM786454 SSI786453:SSI786454 TCE786453:TCE786454 TMA786453:TMA786454 TVW786453:TVW786454 UFS786453:UFS786454 UPO786453:UPO786454 UZK786453:UZK786454 VJG786453:VJG786454 VTC786453:VTC786454 WCY786453:WCY786454 WMU786453:WMU786454 WWQ786453:WWQ786454 U262165:U262166 KE851989:KE851990 UA851989:UA851990 ADW851989:ADW851990 ANS851989:ANS851990 AXO851989:AXO851990 BHK851989:BHK851990 BRG851989:BRG851990 CBC851989:CBC851990 CKY851989:CKY851990 CUU851989:CUU851990 DEQ851989:DEQ851990 DOM851989:DOM851990 DYI851989:DYI851990 EIE851989:EIE851990 ESA851989:ESA851990 FBW851989:FBW851990 FLS851989:FLS851990 FVO851989:FVO851990 GFK851989:GFK851990 GPG851989:GPG851990 GZC851989:GZC851990 HIY851989:HIY851990 HSU851989:HSU851990 ICQ851989:ICQ851990 IMM851989:IMM851990 IWI851989:IWI851990 JGE851989:JGE851990 JQA851989:JQA851990 JZW851989:JZW851990 KJS851989:KJS851990 KTO851989:KTO851990 LDK851989:LDK851990 LNG851989:LNG851990 LXC851989:LXC851990 MGY851989:MGY851990 MQU851989:MQU851990 NAQ851989:NAQ851990 NKM851989:NKM851990 NUI851989:NUI851990 OEE851989:OEE851990 OOA851989:OOA851990 OXW851989:OXW851990 PHS851989:PHS851990 PRO851989:PRO851990 QBK851989:QBK851990 QLG851989:QLG851990 QVC851989:QVC851990 REY851989:REY851990 ROU851989:ROU851990 RYQ851989:RYQ851990 SIM851989:SIM851990 SSI851989:SSI851990 TCE851989:TCE851990 TMA851989:TMA851990 TVW851989:TVW851990 UFS851989:UFS851990 UPO851989:UPO851990 UZK851989:UZK851990 VJG851989:VJG851990 VTC851989:VTC851990 WCY851989:WCY851990 WMU851989:WMU851990 WWQ851989:WWQ851990 KE917525:KE917526 UA917525:UA917526 ADW917525:ADW917526 ANS917525:ANS917526 AXO917525:AXO917526 BHK917525:BHK917526 BRG917525:BRG917526 CBC917525:CBC917526 CKY917525:CKY917526 CUU917525:CUU917526 DEQ917525:DEQ917526 DOM917525:DOM917526 DYI917525:DYI917526 EIE917525:EIE917526 ESA917525:ESA917526 FBW917525:FBW917526 FLS917525:FLS917526 FVO917525:FVO917526 GFK917525:GFK917526 GPG917525:GPG917526 GZC917525:GZC917526 HIY917525:HIY917526 HSU917525:HSU917526 ICQ917525:ICQ917526 IMM917525:IMM917526 IWI917525:IWI917526 JGE917525:JGE917526 JQA917525:JQA917526 JZW917525:JZW917526 KJS917525:KJS917526 KTO917525:KTO917526 LDK917525:LDK917526 LNG917525:LNG917526 LXC917525:LXC917526 MGY917525:MGY917526 MQU917525:MQU917526 NAQ917525:NAQ917526 NKM917525:NKM917526 NUI917525:NUI917526 OEE917525:OEE917526 OOA917525:OOA917526 OXW917525:OXW917526 PHS917525:PHS917526 PRO917525:PRO917526 QBK917525:QBK917526 QLG917525:QLG917526 QVC917525:QVC917526 REY917525:REY917526 ROU917525:ROU917526 RYQ917525:RYQ917526 SIM917525:SIM917526 SSI917525:SSI917526 TCE917525:TCE917526 TMA917525:TMA917526 TVW917525:TVW917526 UFS917525:UFS917526 UPO917525:UPO917526 UZK917525:UZK917526 VJG917525:VJG917526 VTC917525:VTC917526 WCY917525:WCY917526 WMU917525:WMU917526 WWQ917525:WWQ917526 WWQ983061:WWQ983062 KE983061:KE983062 UA983061:UA983062 ADW983061:ADW983062 ANS983061:ANS983062 AXO983061:AXO983062 BHK983061:BHK983062 BRG983061:BRG983062 CBC983061:CBC983062 CKY983061:CKY983062 CUU983061:CUU983062 DEQ983061:DEQ983062 DOM983061:DOM983062 DYI983061:DYI983062 EIE983061:EIE983062 ESA983061:ESA983062 FBW983061:FBW983062 FLS983061:FLS983062 FVO983061:FVO983062 GFK983061:GFK983062 GPG983061:GPG983062 GZC983061:GZC983062 HIY983061:HIY983062 HSU983061:HSU983062 ICQ983061:ICQ983062 IMM983061:IMM983062 IWI983061:IWI983062 JGE983061:JGE983062 JQA983061:JQA983062 JZW983061:JZW983062 KJS983061:KJS983062 KTO983061:KTO983062 LDK983061:LDK983062 LNG983061:LNG983062 LXC983061:LXC983062 MGY983061:MGY983062 MQU983061:MQU983062 NAQ983061:NAQ983062 NKM983061:NKM983062 NUI983061:NUI983062 OEE983061:OEE983062 OOA983061:OOA983062 OXW983061:OXW983062 PHS983061:PHS983062 PRO983061:PRO983062 QBK983061:QBK983062 QLG983061:QLG983062 QVC983061:QVC983062 REY983061:REY983062 ROU983061:ROU983062 RYQ983061:RYQ983062 SIM983061:SIM983062 SSI983061:SSI983062 TCE983061:TCE983062 TMA983061:TMA983062 TVW983061:TVW983062 UFS983061:UFS983062 UPO983061:UPO983062 UZK983061:UZK983062 VJG983061:VJG983062 VTC983061:VTC983062 WCY983061:WCY983062 WMU983061:WMU983062 U24:U26 WWQ24:WWQ26 WMU24:WMU26 WCY24:WCY26 VTC24:VTC26 VJG24:VJG26 UZK24:UZK26 UPO24:UPO26 UFS24:UFS26 TVW24:TVW26 TMA24:TMA26 TCE24:TCE26 SSI24:SSI26 SIM24:SIM26 RYQ24:RYQ26 ROU24:ROU26 REY24:REY26 QVC24:QVC26 QLG24:QLG26 QBK24:QBK26 PRO24:PRO26 PHS24:PHS26 OXW24:OXW26 OOA24:OOA26 OEE24:OEE26 NUI24:NUI26 NKM24:NKM26 NAQ24:NAQ26 MQU24:MQU26 MGY24:MGY26 LXC24:LXC26 LNG24:LNG26 LDK24:LDK26 KTO24:KTO26 KJS24:KJS26 JZW24:JZW26 JQA24:JQA26 JGE24:JGE26 IWI24:IWI26 IMM24:IMM26 ICQ24:ICQ26 HSU24:HSU26 HIY24:HIY26 GZC24:GZC26 GPG24:GPG26 GFK24:GFK26 FVO24:FVO26 FLS24:FLS26 FBW24:FBW26 ESA24:ESA26 EIE24:EIE26 DYI24:DYI26 DOM24:DOM26 DEQ24:DEQ26 CUU24:CUU26 CKY24:CKY26 CBC24:CBC26 BRG24:BRG26 BHK24:BHK26 AXO24:AXO26 ANS24:ANS26 ADW24:ADW26 UA24:UA26 KE24:KE26 WWO24:WWO26 WMS24:WMS26 WCW24:WCW26 VTA24:VTA26 VJE24:VJE26 UZI24:UZI26 UPM24:UPM26 UFQ24:UFQ26 TVU24:TVU26 TLY24:TLY26 TCC24:TCC26 SSG24:SSG26 SIK24:SIK26 RYO24:RYO26 ROS24:ROS26 REW24:REW26 QVA24:QVA26 QLE24:QLE26 QBI24:QBI26 PRM24:PRM26 PHQ24:PHQ26 OXU24:OXU26 ONY24:ONY26 OEC24:OEC26 NUG24:NUG26 NKK24:NKK26 NAO24:NAO26 MQS24:MQS26 MGW24:MGW26 LXA24:LXA26 LNE24:LNE26 LDI24:LDI26 KTM24:KTM26 KJQ24:KJQ26 JZU24:JZU26 JPY24:JPY26 JGC24:JGC26 IWG24:IWG26 IMK24:IMK26 ICO24:ICO26 HSS24:HSS26 HIW24:HIW26 GZA24:GZA26 GPE24:GPE26 GFI24:GFI26 FVM24:FVM26 FLQ24:FLQ26 FBU24:FBU26 ERY24:ERY26 EIC24:EIC26 DYG24:DYG26 DOK24:DOK26 DEO24:DEO26 CUS24:CUS26 CKW24:CKW26 CBA24:CBA26 BRE24:BRE26 BHI24:BHI26 AXM24:AXM26 ANQ24:ANQ26 ADU24:ADU26 TY24:TY26 KC24:KC26 S24:S26 U327701:U327702 Z65557:Z65558 Z131093:Z131094 Z196629:Z196630 Z262165:Z262166 Z327701:Z327702 Z393237:Z393238 Z458773:Z458774 Z524309:Z524310 Z589845:Z589846 Z655381:Z655382 Z720917:Z720918 Z786453:Z786454 Z851989:Z851990 Z917525:Z917526 Z983061:Z983062 AB458773:AB458774 AB524309:AB524310 AB589845:AB589846 AB655381:AB655382 AB720917:AB720918 AB786453:AB786454 AB851989:AB851990 AB917525:AB917526 AB983061:AB983062 AB65557:AB65558 AB131093:AB131094 AB196629:AB196630 AB262165:AB262166 AB327701:AB327702 AB24:AB26 Z24:Z26 AB393237:AB393238 AG65557:AG65558 AG131093:AG131094 AG196629:AG196630 AG262165:AG262166 AG327701:AG327702 AG393237:AG393238 AG458773:AG458774 AG524309:AG524310 AG589845:AG589846 AG655381:AG655382 AG720917:AG720918 AG786453:AG786454 AG851989:AG851990 AG917525:AG917526 AG983061:AG983062 AI393237:AI393238 AI458773:AI458774 AI524309:AI524310 AI589845:AI589846 AI655381:AI655382 AI720917:AI720918 AI786453:AI786454 AI851989:AI851990 AI917525:AI917526 AI983061:AI983062 AI65557:AI65558 AI131093:AI131094 AI196629:AI196630 AI262165:AI262166 AI327701:AI327702 AI24:AI26 AG24:AG26"/>
    <dataValidation allowBlank="1" promptTitle="checkPeriodRange" sqref="Q26 KA26 TW26 ADS26 ANO26 AXK26 BHG26 BRC26 CAY26 CKU26 CUQ26 DEM26 DOI26 DYE26 EIA26 ERW26 FBS26 FLO26 FVK26 GFG26 GPC26 GYY26 HIU26 HSQ26 ICM26 IMI26 IWE26 JGA26 JPW26 JZS26 KJO26 KTK26 LDG26 LNC26 LWY26 MGU26 MQQ26 NAM26 NKI26 NUE26 OEA26 ONW26 OXS26 PHO26 PRK26 QBG26 QLC26 QUY26 REU26 ROQ26 RYM26 SII26 SSE26 TCA26 TLW26 TVS26 UFO26 UPK26 UZG26 VJC26 VSY26 WCU26 WMQ26 WWM26 Q6555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Q13109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Q19663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Q26216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Q32770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Q39323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Q45877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Q52431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Q58984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Q65538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Q72091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Q78645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Q85199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Q91752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Q98306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X983062 X65558 X131094 X196630 X262166 X327702 X393238 X458774 X524310 X589846 X655382 X720918 X786454 X851990 X917526 X26 AE983062 AE65558 AE131094 AE196630 AE262166 AE327702 AE393238 AE458774 AE524310 AE589846 AE655382 AE720918 AE786454 AE851990 AE917526 AE26"/>
    <dataValidation type="list" allowBlank="1" showInputMessage="1" showErrorMessage="1" errorTitle="Ошибка" error="Выберите значение из списка" prompt="Выберите значение из списка" sqref="O23:AJ23">
      <formula1>kind_of_cons</formula1>
    </dataValidation>
    <dataValidation type="decimal" allowBlank="1" showErrorMessage="1" errorTitle="Ошибка" error="Допускается ввод только действительных чисел!" sqref="O24:O25 V24:V25 AC24:AC25">
      <formula1>-9.99999999999999E+23</formula1>
      <formula2>9.99999999999999E+23</formula2>
    </dataValidation>
  </dataValidations>
  <printOptions horizontalCentered="1" verticalCentered="1"/>
  <pageMargins left="0" right="0" top="0" bottom="0" header="0" footer="0.78740157480314965"/>
  <pageSetup paperSize="9" scale="31"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5"/>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67</v>
      </c>
    </row>
    <row r="2" spans="1:20" ht="22.5">
      <c r="F2" s="1279" t="s">
        <v>469</v>
      </c>
      <c r="G2" s="1280"/>
      <c r="H2" s="1281"/>
      <c r="I2" s="607"/>
    </row>
    <row r="3" spans="1:20" ht="3" customHeight="1"/>
    <row r="4" spans="1:20" s="537" customFormat="1" ht="11.25">
      <c r="A4" s="557"/>
      <c r="B4" s="557"/>
      <c r="C4" s="557"/>
      <c r="D4" s="557"/>
      <c r="F4" s="1237" t="s">
        <v>444</v>
      </c>
      <c r="G4" s="1237"/>
      <c r="H4" s="1237"/>
      <c r="I4" s="1282"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282"/>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470</v>
      </c>
      <c r="H7" s="571" t="str">
        <f>IF(dateCh="","",dateCh)</f>
        <v>10.08.2020</v>
      </c>
      <c r="I7" s="548" t="s">
        <v>471</v>
      </c>
      <c r="J7" s="582"/>
      <c r="K7" s="557"/>
      <c r="L7" s="557"/>
      <c r="M7" s="557"/>
      <c r="N7" s="557"/>
      <c r="O7" s="557"/>
      <c r="P7" s="557"/>
      <c r="Q7" s="557"/>
      <c r="R7" s="557"/>
      <c r="S7" s="557"/>
      <c r="T7" s="557"/>
    </row>
    <row r="8" spans="1:20" s="537" customFormat="1" ht="45">
      <c r="A8" s="1283">
        <v>1</v>
      </c>
      <c r="B8" s="557"/>
      <c r="C8" s="557"/>
      <c r="D8" s="557"/>
      <c r="F8" s="583" t="str">
        <f>"2." &amp;mergeValue(A8)</f>
        <v>2.1</v>
      </c>
      <c r="G8" s="599" t="s">
        <v>472</v>
      </c>
      <c r="H8" s="571" t="str">
        <f>IF('Перечень тарифов'!R36="","наименование отсутствует","" &amp; 'Перечень тарифов'!R36 &amp; "")</f>
        <v>наименование отсутствует</v>
      </c>
      <c r="I8" s="548" t="s">
        <v>567</v>
      </c>
      <c r="J8" s="582"/>
      <c r="K8" s="557"/>
      <c r="L8" s="557"/>
      <c r="M8" s="557"/>
      <c r="N8" s="557"/>
      <c r="O8" s="557"/>
      <c r="P8" s="557"/>
      <c r="Q8" s="557"/>
      <c r="R8" s="557"/>
      <c r="S8" s="557"/>
      <c r="T8" s="557"/>
    </row>
    <row r="9" spans="1:20" s="537" customFormat="1" ht="33.75">
      <c r="A9" s="1283"/>
      <c r="B9" s="557"/>
      <c r="C9" s="557"/>
      <c r="D9" s="557"/>
      <c r="F9" s="583" t="str">
        <f>"3." &amp;mergeValue(A9)</f>
        <v>3.1</v>
      </c>
      <c r="G9" s="599" t="s">
        <v>473</v>
      </c>
      <c r="H9" s="571" t="str">
        <f>IF('Перечень тарифов'!F36="","наименование отсутствует","" &amp; 'Перечень тарифов'!F36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548" t="s">
        <v>565</v>
      </c>
      <c r="J9" s="582"/>
      <c r="K9" s="557"/>
      <c r="L9" s="557"/>
      <c r="M9" s="557"/>
      <c r="N9" s="557"/>
      <c r="O9" s="557"/>
      <c r="P9" s="557"/>
      <c r="Q9" s="557"/>
      <c r="R9" s="557"/>
      <c r="S9" s="557"/>
      <c r="T9" s="557"/>
    </row>
    <row r="10" spans="1:20" s="537" customFormat="1" ht="22.5">
      <c r="A10" s="1283"/>
      <c r="B10" s="557"/>
      <c r="C10" s="557"/>
      <c r="D10" s="557"/>
      <c r="F10" s="583" t="str">
        <f>"4."&amp;mergeValue(A10)</f>
        <v>4.1</v>
      </c>
      <c r="G10" s="599" t="s">
        <v>474</v>
      </c>
      <c r="H10" s="572" t="s">
        <v>448</v>
      </c>
      <c r="I10" s="548"/>
      <c r="J10" s="582"/>
      <c r="K10" s="557"/>
      <c r="L10" s="557"/>
      <c r="M10" s="557"/>
      <c r="N10" s="557"/>
      <c r="O10" s="557"/>
      <c r="P10" s="557"/>
      <c r="Q10" s="557"/>
      <c r="R10" s="557"/>
      <c r="S10" s="557"/>
      <c r="T10" s="557"/>
    </row>
    <row r="11" spans="1:20" s="537" customFormat="1" ht="18.75">
      <c r="A11" s="1283"/>
      <c r="B11" s="1283">
        <v>1</v>
      </c>
      <c r="C11" s="590"/>
      <c r="D11" s="590"/>
      <c r="F11" s="583" t="str">
        <f>"4."&amp;mergeValue(A11) &amp;"."&amp;mergeValue(B11)</f>
        <v>4.1.1</v>
      </c>
      <c r="G11" s="578" t="s">
        <v>569</v>
      </c>
      <c r="H11" s="571" t="str">
        <f>IF(region_name="","",region_name)</f>
        <v>г.Санкт-Петербург</v>
      </c>
      <c r="I11" s="548" t="s">
        <v>477</v>
      </c>
      <c r="J11" s="582"/>
      <c r="K11" s="557"/>
      <c r="L11" s="557"/>
      <c r="M11" s="557"/>
      <c r="N11" s="557"/>
      <c r="O11" s="557"/>
      <c r="P11" s="557"/>
      <c r="Q11" s="557"/>
      <c r="R11" s="557"/>
      <c r="S11" s="557"/>
      <c r="T11" s="557"/>
    </row>
    <row r="12" spans="1:20" s="537" customFormat="1" ht="22.5">
      <c r="A12" s="1283"/>
      <c r="B12" s="1283"/>
      <c r="C12" s="1283">
        <v>1</v>
      </c>
      <c r="D12" s="590"/>
      <c r="F12" s="583" t="str">
        <f>"4."&amp;mergeValue(A12) &amp;"."&amp;mergeValue(B12)&amp;"."&amp;mergeValue(C12)</f>
        <v>4.1.1.1</v>
      </c>
      <c r="G12" s="589" t="s">
        <v>475</v>
      </c>
      <c r="H12" s="571" t="str">
        <f>IF(Территории!H13="","","" &amp; Территории!H13 &amp; "")</f>
        <v>город Санкт-Петербург</v>
      </c>
      <c r="I12" s="548" t="s">
        <v>478</v>
      </c>
      <c r="J12" s="582"/>
      <c r="K12" s="557"/>
      <c r="L12" s="557"/>
      <c r="M12" s="557"/>
      <c r="N12" s="557"/>
      <c r="O12" s="557"/>
      <c r="P12" s="557"/>
      <c r="Q12" s="557"/>
      <c r="R12" s="557"/>
      <c r="S12" s="557"/>
      <c r="T12" s="557"/>
    </row>
    <row r="13" spans="1:20" s="537" customFormat="1" ht="56.25">
      <c r="A13" s="1283"/>
      <c r="B13" s="1283"/>
      <c r="C13" s="1283"/>
      <c r="D13" s="590">
        <v>1</v>
      </c>
      <c r="F13" s="583" t="str">
        <f>"4."&amp;mergeValue(A13) &amp;"."&amp;mergeValue(B13)&amp;"."&amp;mergeValue(C13)&amp;"."&amp;mergeValue(D13)</f>
        <v>4.1.1.1.1</v>
      </c>
      <c r="G13" s="600" t="s">
        <v>476</v>
      </c>
      <c r="H13" s="571" t="str">
        <f>IF(Территории!R14="","","" &amp; Территории!R14 &amp; "")</f>
        <v>город Санкт-Петербург (40000000)</v>
      </c>
      <c r="I13" s="1176" t="s">
        <v>568</v>
      </c>
      <c r="J13" s="582"/>
      <c r="K13" s="557"/>
      <c r="L13" s="557"/>
      <c r="M13" s="557"/>
      <c r="N13" s="557"/>
      <c r="O13" s="557"/>
      <c r="P13" s="557"/>
      <c r="Q13" s="557"/>
      <c r="R13" s="557"/>
      <c r="S13" s="557"/>
      <c r="T13" s="557"/>
    </row>
    <row r="14" spans="1:20" s="580" customFormat="1" ht="3" customHeight="1">
      <c r="A14" s="581"/>
      <c r="B14" s="581"/>
      <c r="C14" s="581"/>
      <c r="D14" s="581"/>
      <c r="F14" s="592"/>
      <c r="G14" s="593"/>
      <c r="H14" s="594"/>
      <c r="I14" s="595"/>
      <c r="J14" s="581"/>
      <c r="K14" s="581"/>
      <c r="L14" s="581"/>
      <c r="M14" s="581"/>
      <c r="N14" s="581"/>
      <c r="O14" s="581"/>
      <c r="P14" s="581"/>
      <c r="Q14" s="581"/>
      <c r="R14" s="581"/>
      <c r="S14" s="581"/>
      <c r="T14" s="581"/>
    </row>
    <row r="15" spans="1:20" s="580" customFormat="1" ht="15" customHeight="1">
      <c r="A15" s="581"/>
      <c r="B15" s="581"/>
      <c r="C15" s="581"/>
      <c r="D15" s="581"/>
      <c r="F15" s="579"/>
      <c r="G15" s="1278" t="s">
        <v>570</v>
      </c>
      <c r="H15" s="1278"/>
      <c r="I15" s="561"/>
      <c r="J15" s="581"/>
      <c r="K15" s="581"/>
      <c r="L15" s="581"/>
      <c r="M15" s="581"/>
      <c r="N15" s="581"/>
      <c r="O15" s="581"/>
      <c r="P15" s="581"/>
      <c r="Q15" s="581"/>
      <c r="R15" s="581"/>
      <c r="S15" s="581"/>
      <c r="T15" s="58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V30"/>
  <sheetViews>
    <sheetView showGridLines="0" topLeftCell="K8" zoomScaleNormal="100" workbookViewId="0">
      <selection activeCell="AC24" sqref="AC24"/>
    </sheetView>
  </sheetViews>
  <sheetFormatPr defaultColWidth="10.5703125" defaultRowHeight="14.25"/>
  <cols>
    <col min="1" max="6" width="10.5703125" style="445" hidden="1" customWidth="1"/>
    <col min="7" max="8" width="9.140625" style="452" hidden="1" customWidth="1"/>
    <col min="9" max="9" width="3.7109375" style="452" customWidth="1"/>
    <col min="10" max="11" width="3.7109375" style="451" customWidth="1"/>
    <col min="12" max="12" width="12.7109375" style="445" customWidth="1"/>
    <col min="13" max="13" width="44.7109375" style="445" customWidth="1"/>
    <col min="14" max="14" width="2.140625" style="445" hidden="1" customWidth="1"/>
    <col min="15" max="15" width="16.85546875" style="445" customWidth="1"/>
    <col min="16" max="17" width="23.7109375" style="445" hidden="1" customWidth="1"/>
    <col min="18" max="18" width="11.7109375" style="445" customWidth="1"/>
    <col min="19" max="19" width="3.7109375" style="445" customWidth="1"/>
    <col min="20" max="20" width="11.7109375" style="445" customWidth="1"/>
    <col min="21" max="21" width="8.5703125" style="445" customWidth="1"/>
    <col min="22" max="22" width="16.85546875" style="1067" customWidth="1"/>
    <col min="23" max="24" width="23.7109375" style="1067" hidden="1" customWidth="1"/>
    <col min="25" max="25" width="11.7109375" style="1067" customWidth="1"/>
    <col min="26" max="26" width="3.7109375" style="1067" customWidth="1"/>
    <col min="27" max="27" width="11.7109375" style="1067" customWidth="1"/>
    <col min="28" max="28" width="8.5703125" style="1067" customWidth="1"/>
    <col min="29" max="29" width="16.85546875" style="1067" customWidth="1"/>
    <col min="30" max="31" width="23.7109375" style="1067" hidden="1" customWidth="1"/>
    <col min="32" max="32" width="11.7109375" style="1067" customWidth="1"/>
    <col min="33" max="33" width="3.7109375" style="1067" customWidth="1"/>
    <col min="34" max="34" width="11.7109375" style="1067" customWidth="1"/>
    <col min="35" max="35" width="8.5703125" style="1067" hidden="1" customWidth="1"/>
    <col min="36" max="36" width="4.7109375" style="445" customWidth="1"/>
    <col min="37" max="37" width="115.7109375" style="445" customWidth="1"/>
    <col min="38" max="40" width="10.5703125" style="468"/>
    <col min="41" max="41" width="10.140625" style="468" customWidth="1"/>
    <col min="42" max="48" width="10.5703125" style="468"/>
    <col min="49" max="270" width="10.5703125" style="445"/>
    <col min="271" max="278" width="0" style="445" hidden="1" customWidth="1"/>
    <col min="279" max="281" width="3.7109375" style="445" customWidth="1"/>
    <col min="282" max="282" width="12.7109375" style="445" customWidth="1"/>
    <col min="283" max="283" width="47.42578125" style="445" customWidth="1"/>
    <col min="284" max="287" width="0" style="445" hidden="1" customWidth="1"/>
    <col min="288" max="288" width="11.7109375" style="445" customWidth="1"/>
    <col min="289" max="289" width="6.42578125" style="445" bestFit="1" customWidth="1"/>
    <col min="290" max="290" width="11.7109375" style="445" customWidth="1"/>
    <col min="291" max="291" width="0" style="445" hidden="1" customWidth="1"/>
    <col min="292" max="292" width="3.7109375" style="445" customWidth="1"/>
    <col min="293" max="293" width="11.140625" style="445" bestFit="1" customWidth="1"/>
    <col min="294" max="296" width="10.5703125" style="445"/>
    <col min="297" max="297" width="10.140625" style="445" customWidth="1"/>
    <col min="298" max="526" width="10.5703125" style="445"/>
    <col min="527" max="534" width="0" style="445" hidden="1" customWidth="1"/>
    <col min="535" max="537" width="3.7109375" style="445" customWidth="1"/>
    <col min="538" max="538" width="12.7109375" style="445" customWidth="1"/>
    <col min="539" max="539" width="47.42578125" style="445" customWidth="1"/>
    <col min="540" max="543" width="0" style="445" hidden="1" customWidth="1"/>
    <col min="544" max="544" width="11.7109375" style="445" customWidth="1"/>
    <col min="545" max="545" width="6.42578125" style="445" bestFit="1" customWidth="1"/>
    <col min="546" max="546" width="11.7109375" style="445" customWidth="1"/>
    <col min="547" max="547" width="0" style="445" hidden="1" customWidth="1"/>
    <col min="548" max="548" width="3.7109375" style="445" customWidth="1"/>
    <col min="549" max="549" width="11.140625" style="445" bestFit="1" customWidth="1"/>
    <col min="550" max="552" width="10.5703125" style="445"/>
    <col min="553" max="553" width="10.140625" style="445" customWidth="1"/>
    <col min="554" max="782" width="10.5703125" style="445"/>
    <col min="783" max="790" width="0" style="445" hidden="1" customWidth="1"/>
    <col min="791" max="793" width="3.7109375" style="445" customWidth="1"/>
    <col min="794" max="794" width="12.7109375" style="445" customWidth="1"/>
    <col min="795" max="795" width="47.42578125" style="445" customWidth="1"/>
    <col min="796" max="799" width="0" style="445" hidden="1" customWidth="1"/>
    <col min="800" max="800" width="11.7109375" style="445" customWidth="1"/>
    <col min="801" max="801" width="6.42578125" style="445" bestFit="1" customWidth="1"/>
    <col min="802" max="802" width="11.7109375" style="445" customWidth="1"/>
    <col min="803" max="803" width="0" style="445" hidden="1" customWidth="1"/>
    <col min="804" max="804" width="3.7109375" style="445" customWidth="1"/>
    <col min="805" max="805" width="11.140625" style="445" bestFit="1" customWidth="1"/>
    <col min="806" max="808" width="10.5703125" style="445"/>
    <col min="809" max="809" width="10.140625" style="445" customWidth="1"/>
    <col min="810" max="1038" width="10.5703125" style="445"/>
    <col min="1039" max="1046" width="0" style="445" hidden="1" customWidth="1"/>
    <col min="1047" max="1049" width="3.7109375" style="445" customWidth="1"/>
    <col min="1050" max="1050" width="12.7109375" style="445" customWidth="1"/>
    <col min="1051" max="1051" width="47.42578125" style="445" customWidth="1"/>
    <col min="1052" max="1055" width="0" style="445" hidden="1" customWidth="1"/>
    <col min="1056" max="1056" width="11.7109375" style="445" customWidth="1"/>
    <col min="1057" max="1057" width="6.42578125" style="445" bestFit="1" customWidth="1"/>
    <col min="1058" max="1058" width="11.7109375" style="445" customWidth="1"/>
    <col min="1059" max="1059" width="0" style="445" hidden="1" customWidth="1"/>
    <col min="1060" max="1060" width="3.7109375" style="445" customWidth="1"/>
    <col min="1061" max="1061" width="11.140625" style="445" bestFit="1" customWidth="1"/>
    <col min="1062" max="1064" width="10.5703125" style="445"/>
    <col min="1065" max="1065" width="10.140625" style="445" customWidth="1"/>
    <col min="1066" max="1294" width="10.5703125" style="445"/>
    <col min="1295" max="1302" width="0" style="445" hidden="1" customWidth="1"/>
    <col min="1303" max="1305" width="3.7109375" style="445" customWidth="1"/>
    <col min="1306" max="1306" width="12.7109375" style="445" customWidth="1"/>
    <col min="1307" max="1307" width="47.42578125" style="445" customWidth="1"/>
    <col min="1308" max="1311" width="0" style="445" hidden="1" customWidth="1"/>
    <col min="1312" max="1312" width="11.7109375" style="445" customWidth="1"/>
    <col min="1313" max="1313" width="6.42578125" style="445" bestFit="1" customWidth="1"/>
    <col min="1314" max="1314" width="11.7109375" style="445" customWidth="1"/>
    <col min="1315" max="1315" width="0" style="445" hidden="1" customWidth="1"/>
    <col min="1316" max="1316" width="3.7109375" style="445" customWidth="1"/>
    <col min="1317" max="1317" width="11.140625" style="445" bestFit="1" customWidth="1"/>
    <col min="1318" max="1320" width="10.5703125" style="445"/>
    <col min="1321" max="1321" width="10.140625" style="445" customWidth="1"/>
    <col min="1322" max="1550" width="10.5703125" style="445"/>
    <col min="1551" max="1558" width="0" style="445" hidden="1" customWidth="1"/>
    <col min="1559" max="1561" width="3.7109375" style="445" customWidth="1"/>
    <col min="1562" max="1562" width="12.7109375" style="445" customWidth="1"/>
    <col min="1563" max="1563" width="47.42578125" style="445" customWidth="1"/>
    <col min="1564" max="1567" width="0" style="445" hidden="1" customWidth="1"/>
    <col min="1568" max="1568" width="11.7109375" style="445" customWidth="1"/>
    <col min="1569" max="1569" width="6.42578125" style="445" bestFit="1" customWidth="1"/>
    <col min="1570" max="1570" width="11.7109375" style="445" customWidth="1"/>
    <col min="1571" max="1571" width="0" style="445" hidden="1" customWidth="1"/>
    <col min="1572" max="1572" width="3.7109375" style="445" customWidth="1"/>
    <col min="1573" max="1573" width="11.140625" style="445" bestFit="1" customWidth="1"/>
    <col min="1574" max="1576" width="10.5703125" style="445"/>
    <col min="1577" max="1577" width="10.140625" style="445" customWidth="1"/>
    <col min="1578" max="1806" width="10.5703125" style="445"/>
    <col min="1807" max="1814" width="0" style="445" hidden="1" customWidth="1"/>
    <col min="1815" max="1817" width="3.7109375" style="445" customWidth="1"/>
    <col min="1818" max="1818" width="12.7109375" style="445" customWidth="1"/>
    <col min="1819" max="1819" width="47.42578125" style="445" customWidth="1"/>
    <col min="1820" max="1823" width="0" style="445" hidden="1" customWidth="1"/>
    <col min="1824" max="1824" width="11.7109375" style="445" customWidth="1"/>
    <col min="1825" max="1825" width="6.42578125" style="445" bestFit="1" customWidth="1"/>
    <col min="1826" max="1826" width="11.7109375" style="445" customWidth="1"/>
    <col min="1827" max="1827" width="0" style="445" hidden="1" customWidth="1"/>
    <col min="1828" max="1828" width="3.7109375" style="445" customWidth="1"/>
    <col min="1829" max="1829" width="11.140625" style="445" bestFit="1" customWidth="1"/>
    <col min="1830" max="1832" width="10.5703125" style="445"/>
    <col min="1833" max="1833" width="10.140625" style="445" customWidth="1"/>
    <col min="1834" max="2062" width="10.5703125" style="445"/>
    <col min="2063" max="2070" width="0" style="445" hidden="1" customWidth="1"/>
    <col min="2071" max="2073" width="3.7109375" style="445" customWidth="1"/>
    <col min="2074" max="2074" width="12.7109375" style="445" customWidth="1"/>
    <col min="2075" max="2075" width="47.42578125" style="445" customWidth="1"/>
    <col min="2076" max="2079" width="0" style="445" hidden="1" customWidth="1"/>
    <col min="2080" max="2080" width="11.7109375" style="445" customWidth="1"/>
    <col min="2081" max="2081" width="6.42578125" style="445" bestFit="1" customWidth="1"/>
    <col min="2082" max="2082" width="11.7109375" style="445" customWidth="1"/>
    <col min="2083" max="2083" width="0" style="445" hidden="1" customWidth="1"/>
    <col min="2084" max="2084" width="3.7109375" style="445" customWidth="1"/>
    <col min="2085" max="2085" width="11.140625" style="445" bestFit="1" customWidth="1"/>
    <col min="2086" max="2088" width="10.5703125" style="445"/>
    <col min="2089" max="2089" width="10.140625" style="445" customWidth="1"/>
    <col min="2090" max="2318" width="10.5703125" style="445"/>
    <col min="2319" max="2326" width="0" style="445" hidden="1" customWidth="1"/>
    <col min="2327" max="2329" width="3.7109375" style="445" customWidth="1"/>
    <col min="2330" max="2330" width="12.7109375" style="445" customWidth="1"/>
    <col min="2331" max="2331" width="47.42578125" style="445" customWidth="1"/>
    <col min="2332" max="2335" width="0" style="445" hidden="1" customWidth="1"/>
    <col min="2336" max="2336" width="11.7109375" style="445" customWidth="1"/>
    <col min="2337" max="2337" width="6.42578125" style="445" bestFit="1" customWidth="1"/>
    <col min="2338" max="2338" width="11.7109375" style="445" customWidth="1"/>
    <col min="2339" max="2339" width="0" style="445" hidden="1" customWidth="1"/>
    <col min="2340" max="2340" width="3.7109375" style="445" customWidth="1"/>
    <col min="2341" max="2341" width="11.140625" style="445" bestFit="1" customWidth="1"/>
    <col min="2342" max="2344" width="10.5703125" style="445"/>
    <col min="2345" max="2345" width="10.140625" style="445" customWidth="1"/>
    <col min="2346" max="2574" width="10.5703125" style="445"/>
    <col min="2575" max="2582" width="0" style="445" hidden="1" customWidth="1"/>
    <col min="2583" max="2585" width="3.7109375" style="445" customWidth="1"/>
    <col min="2586" max="2586" width="12.7109375" style="445" customWidth="1"/>
    <col min="2587" max="2587" width="47.42578125" style="445" customWidth="1"/>
    <col min="2588" max="2591" width="0" style="445" hidden="1" customWidth="1"/>
    <col min="2592" max="2592" width="11.7109375" style="445" customWidth="1"/>
    <col min="2593" max="2593" width="6.42578125" style="445" bestFit="1" customWidth="1"/>
    <col min="2594" max="2594" width="11.7109375" style="445" customWidth="1"/>
    <col min="2595" max="2595" width="0" style="445" hidden="1" customWidth="1"/>
    <col min="2596" max="2596" width="3.7109375" style="445" customWidth="1"/>
    <col min="2597" max="2597" width="11.140625" style="445" bestFit="1" customWidth="1"/>
    <col min="2598" max="2600" width="10.5703125" style="445"/>
    <col min="2601" max="2601" width="10.140625" style="445" customWidth="1"/>
    <col min="2602" max="2830" width="10.5703125" style="445"/>
    <col min="2831" max="2838" width="0" style="445" hidden="1" customWidth="1"/>
    <col min="2839" max="2841" width="3.7109375" style="445" customWidth="1"/>
    <col min="2842" max="2842" width="12.7109375" style="445" customWidth="1"/>
    <col min="2843" max="2843" width="47.42578125" style="445" customWidth="1"/>
    <col min="2844" max="2847" width="0" style="445" hidden="1" customWidth="1"/>
    <col min="2848" max="2848" width="11.7109375" style="445" customWidth="1"/>
    <col min="2849" max="2849" width="6.42578125" style="445" bestFit="1" customWidth="1"/>
    <col min="2850" max="2850" width="11.7109375" style="445" customWidth="1"/>
    <col min="2851" max="2851" width="0" style="445" hidden="1" customWidth="1"/>
    <col min="2852" max="2852" width="3.7109375" style="445" customWidth="1"/>
    <col min="2853" max="2853" width="11.140625" style="445" bestFit="1" customWidth="1"/>
    <col min="2854" max="2856" width="10.5703125" style="445"/>
    <col min="2857" max="2857" width="10.140625" style="445" customWidth="1"/>
    <col min="2858" max="3086" width="10.5703125" style="445"/>
    <col min="3087" max="3094" width="0" style="445" hidden="1" customWidth="1"/>
    <col min="3095" max="3097" width="3.7109375" style="445" customWidth="1"/>
    <col min="3098" max="3098" width="12.7109375" style="445" customWidth="1"/>
    <col min="3099" max="3099" width="47.42578125" style="445" customWidth="1"/>
    <col min="3100" max="3103" width="0" style="445" hidden="1" customWidth="1"/>
    <col min="3104" max="3104" width="11.7109375" style="445" customWidth="1"/>
    <col min="3105" max="3105" width="6.42578125" style="445" bestFit="1" customWidth="1"/>
    <col min="3106" max="3106" width="11.7109375" style="445" customWidth="1"/>
    <col min="3107" max="3107" width="0" style="445" hidden="1" customWidth="1"/>
    <col min="3108" max="3108" width="3.7109375" style="445" customWidth="1"/>
    <col min="3109" max="3109" width="11.140625" style="445" bestFit="1" customWidth="1"/>
    <col min="3110" max="3112" width="10.5703125" style="445"/>
    <col min="3113" max="3113" width="10.140625" style="445" customWidth="1"/>
    <col min="3114" max="3342" width="10.5703125" style="445"/>
    <col min="3343" max="3350" width="0" style="445" hidden="1" customWidth="1"/>
    <col min="3351" max="3353" width="3.7109375" style="445" customWidth="1"/>
    <col min="3354" max="3354" width="12.7109375" style="445" customWidth="1"/>
    <col min="3355" max="3355" width="47.42578125" style="445" customWidth="1"/>
    <col min="3356" max="3359" width="0" style="445" hidden="1" customWidth="1"/>
    <col min="3360" max="3360" width="11.7109375" style="445" customWidth="1"/>
    <col min="3361" max="3361" width="6.42578125" style="445" bestFit="1" customWidth="1"/>
    <col min="3362" max="3362" width="11.7109375" style="445" customWidth="1"/>
    <col min="3363" max="3363" width="0" style="445" hidden="1" customWidth="1"/>
    <col min="3364" max="3364" width="3.7109375" style="445" customWidth="1"/>
    <col min="3365" max="3365" width="11.140625" style="445" bestFit="1" customWidth="1"/>
    <col min="3366" max="3368" width="10.5703125" style="445"/>
    <col min="3369" max="3369" width="10.140625" style="445" customWidth="1"/>
    <col min="3370" max="3598" width="10.5703125" style="445"/>
    <col min="3599" max="3606" width="0" style="445" hidden="1" customWidth="1"/>
    <col min="3607" max="3609" width="3.7109375" style="445" customWidth="1"/>
    <col min="3610" max="3610" width="12.7109375" style="445" customWidth="1"/>
    <col min="3611" max="3611" width="47.42578125" style="445" customWidth="1"/>
    <col min="3612" max="3615" width="0" style="445" hidden="1" customWidth="1"/>
    <col min="3616" max="3616" width="11.7109375" style="445" customWidth="1"/>
    <col min="3617" max="3617" width="6.42578125" style="445" bestFit="1" customWidth="1"/>
    <col min="3618" max="3618" width="11.7109375" style="445" customWidth="1"/>
    <col min="3619" max="3619" width="0" style="445" hidden="1" customWidth="1"/>
    <col min="3620" max="3620" width="3.7109375" style="445" customWidth="1"/>
    <col min="3621" max="3621" width="11.140625" style="445" bestFit="1" customWidth="1"/>
    <col min="3622" max="3624" width="10.5703125" style="445"/>
    <col min="3625" max="3625" width="10.140625" style="445" customWidth="1"/>
    <col min="3626" max="3854" width="10.5703125" style="445"/>
    <col min="3855" max="3862" width="0" style="445" hidden="1" customWidth="1"/>
    <col min="3863" max="3865" width="3.7109375" style="445" customWidth="1"/>
    <col min="3866" max="3866" width="12.7109375" style="445" customWidth="1"/>
    <col min="3867" max="3867" width="47.42578125" style="445" customWidth="1"/>
    <col min="3868" max="3871" width="0" style="445" hidden="1" customWidth="1"/>
    <col min="3872" max="3872" width="11.7109375" style="445" customWidth="1"/>
    <col min="3873" max="3873" width="6.42578125" style="445" bestFit="1" customWidth="1"/>
    <col min="3874" max="3874" width="11.7109375" style="445" customWidth="1"/>
    <col min="3875" max="3875" width="0" style="445" hidden="1" customWidth="1"/>
    <col min="3876" max="3876" width="3.7109375" style="445" customWidth="1"/>
    <col min="3877" max="3877" width="11.140625" style="445" bestFit="1" customWidth="1"/>
    <col min="3878" max="3880" width="10.5703125" style="445"/>
    <col min="3881" max="3881" width="10.140625" style="445" customWidth="1"/>
    <col min="3882" max="4110" width="10.5703125" style="445"/>
    <col min="4111" max="4118" width="0" style="445" hidden="1" customWidth="1"/>
    <col min="4119" max="4121" width="3.7109375" style="445" customWidth="1"/>
    <col min="4122" max="4122" width="12.7109375" style="445" customWidth="1"/>
    <col min="4123" max="4123" width="47.42578125" style="445" customWidth="1"/>
    <col min="4124" max="4127" width="0" style="445" hidden="1" customWidth="1"/>
    <col min="4128" max="4128" width="11.7109375" style="445" customWidth="1"/>
    <col min="4129" max="4129" width="6.42578125" style="445" bestFit="1" customWidth="1"/>
    <col min="4130" max="4130" width="11.7109375" style="445" customWidth="1"/>
    <col min="4131" max="4131" width="0" style="445" hidden="1" customWidth="1"/>
    <col min="4132" max="4132" width="3.7109375" style="445" customWidth="1"/>
    <col min="4133" max="4133" width="11.140625" style="445" bestFit="1" customWidth="1"/>
    <col min="4134" max="4136" width="10.5703125" style="445"/>
    <col min="4137" max="4137" width="10.140625" style="445" customWidth="1"/>
    <col min="4138" max="4366" width="10.5703125" style="445"/>
    <col min="4367" max="4374" width="0" style="445" hidden="1" customWidth="1"/>
    <col min="4375" max="4377" width="3.7109375" style="445" customWidth="1"/>
    <col min="4378" max="4378" width="12.7109375" style="445" customWidth="1"/>
    <col min="4379" max="4379" width="47.42578125" style="445" customWidth="1"/>
    <col min="4380" max="4383" width="0" style="445" hidden="1" customWidth="1"/>
    <col min="4384" max="4384" width="11.7109375" style="445" customWidth="1"/>
    <col min="4385" max="4385" width="6.42578125" style="445" bestFit="1" customWidth="1"/>
    <col min="4386" max="4386" width="11.7109375" style="445" customWidth="1"/>
    <col min="4387" max="4387" width="0" style="445" hidden="1" customWidth="1"/>
    <col min="4388" max="4388" width="3.7109375" style="445" customWidth="1"/>
    <col min="4389" max="4389" width="11.140625" style="445" bestFit="1" customWidth="1"/>
    <col min="4390" max="4392" width="10.5703125" style="445"/>
    <col min="4393" max="4393" width="10.140625" style="445" customWidth="1"/>
    <col min="4394" max="4622" width="10.5703125" style="445"/>
    <col min="4623" max="4630" width="0" style="445" hidden="1" customWidth="1"/>
    <col min="4631" max="4633" width="3.7109375" style="445" customWidth="1"/>
    <col min="4634" max="4634" width="12.7109375" style="445" customWidth="1"/>
    <col min="4635" max="4635" width="47.42578125" style="445" customWidth="1"/>
    <col min="4636" max="4639" width="0" style="445" hidden="1" customWidth="1"/>
    <col min="4640" max="4640" width="11.7109375" style="445" customWidth="1"/>
    <col min="4641" max="4641" width="6.42578125" style="445" bestFit="1" customWidth="1"/>
    <col min="4642" max="4642" width="11.7109375" style="445" customWidth="1"/>
    <col min="4643" max="4643" width="0" style="445" hidden="1" customWidth="1"/>
    <col min="4644" max="4644" width="3.7109375" style="445" customWidth="1"/>
    <col min="4645" max="4645" width="11.140625" style="445" bestFit="1" customWidth="1"/>
    <col min="4646" max="4648" width="10.5703125" style="445"/>
    <col min="4649" max="4649" width="10.140625" style="445" customWidth="1"/>
    <col min="4650" max="4878" width="10.5703125" style="445"/>
    <col min="4879" max="4886" width="0" style="445" hidden="1" customWidth="1"/>
    <col min="4887" max="4889" width="3.7109375" style="445" customWidth="1"/>
    <col min="4890" max="4890" width="12.7109375" style="445" customWidth="1"/>
    <col min="4891" max="4891" width="47.42578125" style="445" customWidth="1"/>
    <col min="4892" max="4895" width="0" style="445" hidden="1" customWidth="1"/>
    <col min="4896" max="4896" width="11.7109375" style="445" customWidth="1"/>
    <col min="4897" max="4897" width="6.42578125" style="445" bestFit="1" customWidth="1"/>
    <col min="4898" max="4898" width="11.7109375" style="445" customWidth="1"/>
    <col min="4899" max="4899" width="0" style="445" hidden="1" customWidth="1"/>
    <col min="4900" max="4900" width="3.7109375" style="445" customWidth="1"/>
    <col min="4901" max="4901" width="11.140625" style="445" bestFit="1" customWidth="1"/>
    <col min="4902" max="4904" width="10.5703125" style="445"/>
    <col min="4905" max="4905" width="10.140625" style="445" customWidth="1"/>
    <col min="4906" max="5134" width="10.5703125" style="445"/>
    <col min="5135" max="5142" width="0" style="445" hidden="1" customWidth="1"/>
    <col min="5143" max="5145" width="3.7109375" style="445" customWidth="1"/>
    <col min="5146" max="5146" width="12.7109375" style="445" customWidth="1"/>
    <col min="5147" max="5147" width="47.42578125" style="445" customWidth="1"/>
    <col min="5148" max="5151" width="0" style="445" hidden="1" customWidth="1"/>
    <col min="5152" max="5152" width="11.7109375" style="445" customWidth="1"/>
    <col min="5153" max="5153" width="6.42578125" style="445" bestFit="1" customWidth="1"/>
    <col min="5154" max="5154" width="11.7109375" style="445" customWidth="1"/>
    <col min="5155" max="5155" width="0" style="445" hidden="1" customWidth="1"/>
    <col min="5156" max="5156" width="3.7109375" style="445" customWidth="1"/>
    <col min="5157" max="5157" width="11.140625" style="445" bestFit="1" customWidth="1"/>
    <col min="5158" max="5160" width="10.5703125" style="445"/>
    <col min="5161" max="5161" width="10.140625" style="445" customWidth="1"/>
    <col min="5162" max="5390" width="10.5703125" style="445"/>
    <col min="5391" max="5398" width="0" style="445" hidden="1" customWidth="1"/>
    <col min="5399" max="5401" width="3.7109375" style="445" customWidth="1"/>
    <col min="5402" max="5402" width="12.7109375" style="445" customWidth="1"/>
    <col min="5403" max="5403" width="47.42578125" style="445" customWidth="1"/>
    <col min="5404" max="5407" width="0" style="445" hidden="1" customWidth="1"/>
    <col min="5408" max="5408" width="11.7109375" style="445" customWidth="1"/>
    <col min="5409" max="5409" width="6.42578125" style="445" bestFit="1" customWidth="1"/>
    <col min="5410" max="5410" width="11.7109375" style="445" customWidth="1"/>
    <col min="5411" max="5411" width="0" style="445" hidden="1" customWidth="1"/>
    <col min="5412" max="5412" width="3.7109375" style="445" customWidth="1"/>
    <col min="5413" max="5413" width="11.140625" style="445" bestFit="1" customWidth="1"/>
    <col min="5414" max="5416" width="10.5703125" style="445"/>
    <col min="5417" max="5417" width="10.140625" style="445" customWidth="1"/>
    <col min="5418" max="5646" width="10.5703125" style="445"/>
    <col min="5647" max="5654" width="0" style="445" hidden="1" customWidth="1"/>
    <col min="5655" max="5657" width="3.7109375" style="445" customWidth="1"/>
    <col min="5658" max="5658" width="12.7109375" style="445" customWidth="1"/>
    <col min="5659" max="5659" width="47.42578125" style="445" customWidth="1"/>
    <col min="5660" max="5663" width="0" style="445" hidden="1" customWidth="1"/>
    <col min="5664" max="5664" width="11.7109375" style="445" customWidth="1"/>
    <col min="5665" max="5665" width="6.42578125" style="445" bestFit="1" customWidth="1"/>
    <col min="5666" max="5666" width="11.7109375" style="445" customWidth="1"/>
    <col min="5667" max="5667" width="0" style="445" hidden="1" customWidth="1"/>
    <col min="5668" max="5668" width="3.7109375" style="445" customWidth="1"/>
    <col min="5669" max="5669" width="11.140625" style="445" bestFit="1" customWidth="1"/>
    <col min="5670" max="5672" width="10.5703125" style="445"/>
    <col min="5673" max="5673" width="10.140625" style="445" customWidth="1"/>
    <col min="5674" max="5902" width="10.5703125" style="445"/>
    <col min="5903" max="5910" width="0" style="445" hidden="1" customWidth="1"/>
    <col min="5911" max="5913" width="3.7109375" style="445" customWidth="1"/>
    <col min="5914" max="5914" width="12.7109375" style="445" customWidth="1"/>
    <col min="5915" max="5915" width="47.42578125" style="445" customWidth="1"/>
    <col min="5916" max="5919" width="0" style="445" hidden="1" customWidth="1"/>
    <col min="5920" max="5920" width="11.7109375" style="445" customWidth="1"/>
    <col min="5921" max="5921" width="6.42578125" style="445" bestFit="1" customWidth="1"/>
    <col min="5922" max="5922" width="11.7109375" style="445" customWidth="1"/>
    <col min="5923" max="5923" width="0" style="445" hidden="1" customWidth="1"/>
    <col min="5924" max="5924" width="3.7109375" style="445" customWidth="1"/>
    <col min="5925" max="5925" width="11.140625" style="445" bestFit="1" customWidth="1"/>
    <col min="5926" max="5928" width="10.5703125" style="445"/>
    <col min="5929" max="5929" width="10.140625" style="445" customWidth="1"/>
    <col min="5930" max="6158" width="10.5703125" style="445"/>
    <col min="6159" max="6166" width="0" style="445" hidden="1" customWidth="1"/>
    <col min="6167" max="6169" width="3.7109375" style="445" customWidth="1"/>
    <col min="6170" max="6170" width="12.7109375" style="445" customWidth="1"/>
    <col min="6171" max="6171" width="47.42578125" style="445" customWidth="1"/>
    <col min="6172" max="6175" width="0" style="445" hidden="1" customWidth="1"/>
    <col min="6176" max="6176" width="11.7109375" style="445" customWidth="1"/>
    <col min="6177" max="6177" width="6.42578125" style="445" bestFit="1" customWidth="1"/>
    <col min="6178" max="6178" width="11.7109375" style="445" customWidth="1"/>
    <col min="6179" max="6179" width="0" style="445" hidden="1" customWidth="1"/>
    <col min="6180" max="6180" width="3.7109375" style="445" customWidth="1"/>
    <col min="6181" max="6181" width="11.140625" style="445" bestFit="1" customWidth="1"/>
    <col min="6182" max="6184" width="10.5703125" style="445"/>
    <col min="6185" max="6185" width="10.140625" style="445" customWidth="1"/>
    <col min="6186" max="6414" width="10.5703125" style="445"/>
    <col min="6415" max="6422" width="0" style="445" hidden="1" customWidth="1"/>
    <col min="6423" max="6425" width="3.7109375" style="445" customWidth="1"/>
    <col min="6426" max="6426" width="12.7109375" style="445" customWidth="1"/>
    <col min="6427" max="6427" width="47.42578125" style="445" customWidth="1"/>
    <col min="6428" max="6431" width="0" style="445" hidden="1" customWidth="1"/>
    <col min="6432" max="6432" width="11.7109375" style="445" customWidth="1"/>
    <col min="6433" max="6433" width="6.42578125" style="445" bestFit="1" customWidth="1"/>
    <col min="6434" max="6434" width="11.7109375" style="445" customWidth="1"/>
    <col min="6435" max="6435" width="0" style="445" hidden="1" customWidth="1"/>
    <col min="6436" max="6436" width="3.7109375" style="445" customWidth="1"/>
    <col min="6437" max="6437" width="11.140625" style="445" bestFit="1" customWidth="1"/>
    <col min="6438" max="6440" width="10.5703125" style="445"/>
    <col min="6441" max="6441" width="10.140625" style="445" customWidth="1"/>
    <col min="6442" max="6670" width="10.5703125" style="445"/>
    <col min="6671" max="6678" width="0" style="445" hidden="1" customWidth="1"/>
    <col min="6679" max="6681" width="3.7109375" style="445" customWidth="1"/>
    <col min="6682" max="6682" width="12.7109375" style="445" customWidth="1"/>
    <col min="6683" max="6683" width="47.42578125" style="445" customWidth="1"/>
    <col min="6684" max="6687" width="0" style="445" hidden="1" customWidth="1"/>
    <col min="6688" max="6688" width="11.7109375" style="445" customWidth="1"/>
    <col min="6689" max="6689" width="6.42578125" style="445" bestFit="1" customWidth="1"/>
    <col min="6690" max="6690" width="11.7109375" style="445" customWidth="1"/>
    <col min="6691" max="6691" width="0" style="445" hidden="1" customWidth="1"/>
    <col min="6692" max="6692" width="3.7109375" style="445" customWidth="1"/>
    <col min="6693" max="6693" width="11.140625" style="445" bestFit="1" customWidth="1"/>
    <col min="6694" max="6696" width="10.5703125" style="445"/>
    <col min="6697" max="6697" width="10.140625" style="445" customWidth="1"/>
    <col min="6698" max="6926" width="10.5703125" style="445"/>
    <col min="6927" max="6934" width="0" style="445" hidden="1" customWidth="1"/>
    <col min="6935" max="6937" width="3.7109375" style="445" customWidth="1"/>
    <col min="6938" max="6938" width="12.7109375" style="445" customWidth="1"/>
    <col min="6939" max="6939" width="47.42578125" style="445" customWidth="1"/>
    <col min="6940" max="6943" width="0" style="445" hidden="1" customWidth="1"/>
    <col min="6944" max="6944" width="11.7109375" style="445" customWidth="1"/>
    <col min="6945" max="6945" width="6.42578125" style="445" bestFit="1" customWidth="1"/>
    <col min="6946" max="6946" width="11.7109375" style="445" customWidth="1"/>
    <col min="6947" max="6947" width="0" style="445" hidden="1" customWidth="1"/>
    <col min="6948" max="6948" width="3.7109375" style="445" customWidth="1"/>
    <col min="6949" max="6949" width="11.140625" style="445" bestFit="1" customWidth="1"/>
    <col min="6950" max="6952" width="10.5703125" style="445"/>
    <col min="6953" max="6953" width="10.140625" style="445" customWidth="1"/>
    <col min="6954" max="7182" width="10.5703125" style="445"/>
    <col min="7183" max="7190" width="0" style="445" hidden="1" customWidth="1"/>
    <col min="7191" max="7193" width="3.7109375" style="445" customWidth="1"/>
    <col min="7194" max="7194" width="12.7109375" style="445" customWidth="1"/>
    <col min="7195" max="7195" width="47.42578125" style="445" customWidth="1"/>
    <col min="7196" max="7199" width="0" style="445" hidden="1" customWidth="1"/>
    <col min="7200" max="7200" width="11.7109375" style="445" customWidth="1"/>
    <col min="7201" max="7201" width="6.42578125" style="445" bestFit="1" customWidth="1"/>
    <col min="7202" max="7202" width="11.7109375" style="445" customWidth="1"/>
    <col min="7203" max="7203" width="0" style="445" hidden="1" customWidth="1"/>
    <col min="7204" max="7204" width="3.7109375" style="445" customWidth="1"/>
    <col min="7205" max="7205" width="11.140625" style="445" bestFit="1" customWidth="1"/>
    <col min="7206" max="7208" width="10.5703125" style="445"/>
    <col min="7209" max="7209" width="10.140625" style="445" customWidth="1"/>
    <col min="7210" max="7438" width="10.5703125" style="445"/>
    <col min="7439" max="7446" width="0" style="445" hidden="1" customWidth="1"/>
    <col min="7447" max="7449" width="3.7109375" style="445" customWidth="1"/>
    <col min="7450" max="7450" width="12.7109375" style="445" customWidth="1"/>
    <col min="7451" max="7451" width="47.42578125" style="445" customWidth="1"/>
    <col min="7452" max="7455" width="0" style="445" hidden="1" customWidth="1"/>
    <col min="7456" max="7456" width="11.7109375" style="445" customWidth="1"/>
    <col min="7457" max="7457" width="6.42578125" style="445" bestFit="1" customWidth="1"/>
    <col min="7458" max="7458" width="11.7109375" style="445" customWidth="1"/>
    <col min="7459" max="7459" width="0" style="445" hidden="1" customWidth="1"/>
    <col min="7460" max="7460" width="3.7109375" style="445" customWidth="1"/>
    <col min="7461" max="7461" width="11.140625" style="445" bestFit="1" customWidth="1"/>
    <col min="7462" max="7464" width="10.5703125" style="445"/>
    <col min="7465" max="7465" width="10.140625" style="445" customWidth="1"/>
    <col min="7466" max="7694" width="10.5703125" style="445"/>
    <col min="7695" max="7702" width="0" style="445" hidden="1" customWidth="1"/>
    <col min="7703" max="7705" width="3.7109375" style="445" customWidth="1"/>
    <col min="7706" max="7706" width="12.7109375" style="445" customWidth="1"/>
    <col min="7707" max="7707" width="47.42578125" style="445" customWidth="1"/>
    <col min="7708" max="7711" width="0" style="445" hidden="1" customWidth="1"/>
    <col min="7712" max="7712" width="11.7109375" style="445" customWidth="1"/>
    <col min="7713" max="7713" width="6.42578125" style="445" bestFit="1" customWidth="1"/>
    <col min="7714" max="7714" width="11.7109375" style="445" customWidth="1"/>
    <col min="7715" max="7715" width="0" style="445" hidden="1" customWidth="1"/>
    <col min="7716" max="7716" width="3.7109375" style="445" customWidth="1"/>
    <col min="7717" max="7717" width="11.140625" style="445" bestFit="1" customWidth="1"/>
    <col min="7718" max="7720" width="10.5703125" style="445"/>
    <col min="7721" max="7721" width="10.140625" style="445" customWidth="1"/>
    <col min="7722" max="7950" width="10.5703125" style="445"/>
    <col min="7951" max="7958" width="0" style="445" hidden="1" customWidth="1"/>
    <col min="7959" max="7961" width="3.7109375" style="445" customWidth="1"/>
    <col min="7962" max="7962" width="12.7109375" style="445" customWidth="1"/>
    <col min="7963" max="7963" width="47.42578125" style="445" customWidth="1"/>
    <col min="7964" max="7967" width="0" style="445" hidden="1" customWidth="1"/>
    <col min="7968" max="7968" width="11.7109375" style="445" customWidth="1"/>
    <col min="7969" max="7969" width="6.42578125" style="445" bestFit="1" customWidth="1"/>
    <col min="7970" max="7970" width="11.7109375" style="445" customWidth="1"/>
    <col min="7971" max="7971" width="0" style="445" hidden="1" customWidth="1"/>
    <col min="7972" max="7972" width="3.7109375" style="445" customWidth="1"/>
    <col min="7973" max="7973" width="11.140625" style="445" bestFit="1" customWidth="1"/>
    <col min="7974" max="7976" width="10.5703125" style="445"/>
    <col min="7977" max="7977" width="10.140625" style="445" customWidth="1"/>
    <col min="7978" max="8206" width="10.5703125" style="445"/>
    <col min="8207" max="8214" width="0" style="445" hidden="1" customWidth="1"/>
    <col min="8215" max="8217" width="3.7109375" style="445" customWidth="1"/>
    <col min="8218" max="8218" width="12.7109375" style="445" customWidth="1"/>
    <col min="8219" max="8219" width="47.42578125" style="445" customWidth="1"/>
    <col min="8220" max="8223" width="0" style="445" hidden="1" customWidth="1"/>
    <col min="8224" max="8224" width="11.7109375" style="445" customWidth="1"/>
    <col min="8225" max="8225" width="6.42578125" style="445" bestFit="1" customWidth="1"/>
    <col min="8226" max="8226" width="11.7109375" style="445" customWidth="1"/>
    <col min="8227" max="8227" width="0" style="445" hidden="1" customWidth="1"/>
    <col min="8228" max="8228" width="3.7109375" style="445" customWidth="1"/>
    <col min="8229" max="8229" width="11.140625" style="445" bestFit="1" customWidth="1"/>
    <col min="8230" max="8232" width="10.5703125" style="445"/>
    <col min="8233" max="8233" width="10.140625" style="445" customWidth="1"/>
    <col min="8234" max="8462" width="10.5703125" style="445"/>
    <col min="8463" max="8470" width="0" style="445" hidden="1" customWidth="1"/>
    <col min="8471" max="8473" width="3.7109375" style="445" customWidth="1"/>
    <col min="8474" max="8474" width="12.7109375" style="445" customWidth="1"/>
    <col min="8475" max="8475" width="47.42578125" style="445" customWidth="1"/>
    <col min="8476" max="8479" width="0" style="445" hidden="1" customWidth="1"/>
    <col min="8480" max="8480" width="11.7109375" style="445" customWidth="1"/>
    <col min="8481" max="8481" width="6.42578125" style="445" bestFit="1" customWidth="1"/>
    <col min="8482" max="8482" width="11.7109375" style="445" customWidth="1"/>
    <col min="8483" max="8483" width="0" style="445" hidden="1" customWidth="1"/>
    <col min="8484" max="8484" width="3.7109375" style="445" customWidth="1"/>
    <col min="8485" max="8485" width="11.140625" style="445" bestFit="1" customWidth="1"/>
    <col min="8486" max="8488" width="10.5703125" style="445"/>
    <col min="8489" max="8489" width="10.140625" style="445" customWidth="1"/>
    <col min="8490" max="8718" width="10.5703125" style="445"/>
    <col min="8719" max="8726" width="0" style="445" hidden="1" customWidth="1"/>
    <col min="8727" max="8729" width="3.7109375" style="445" customWidth="1"/>
    <col min="8730" max="8730" width="12.7109375" style="445" customWidth="1"/>
    <col min="8731" max="8731" width="47.42578125" style="445" customWidth="1"/>
    <col min="8732" max="8735" width="0" style="445" hidden="1" customWidth="1"/>
    <col min="8736" max="8736" width="11.7109375" style="445" customWidth="1"/>
    <col min="8737" max="8737" width="6.42578125" style="445" bestFit="1" customWidth="1"/>
    <col min="8738" max="8738" width="11.7109375" style="445" customWidth="1"/>
    <col min="8739" max="8739" width="0" style="445" hidden="1" customWidth="1"/>
    <col min="8740" max="8740" width="3.7109375" style="445" customWidth="1"/>
    <col min="8741" max="8741" width="11.140625" style="445" bestFit="1" customWidth="1"/>
    <col min="8742" max="8744" width="10.5703125" style="445"/>
    <col min="8745" max="8745" width="10.140625" style="445" customWidth="1"/>
    <col min="8746" max="8974" width="10.5703125" style="445"/>
    <col min="8975" max="8982" width="0" style="445" hidden="1" customWidth="1"/>
    <col min="8983" max="8985" width="3.7109375" style="445" customWidth="1"/>
    <col min="8986" max="8986" width="12.7109375" style="445" customWidth="1"/>
    <col min="8987" max="8987" width="47.42578125" style="445" customWidth="1"/>
    <col min="8988" max="8991" width="0" style="445" hidden="1" customWidth="1"/>
    <col min="8992" max="8992" width="11.7109375" style="445" customWidth="1"/>
    <col min="8993" max="8993" width="6.42578125" style="445" bestFit="1" customWidth="1"/>
    <col min="8994" max="8994" width="11.7109375" style="445" customWidth="1"/>
    <col min="8995" max="8995" width="0" style="445" hidden="1" customWidth="1"/>
    <col min="8996" max="8996" width="3.7109375" style="445" customWidth="1"/>
    <col min="8997" max="8997" width="11.140625" style="445" bestFit="1" customWidth="1"/>
    <col min="8998" max="9000" width="10.5703125" style="445"/>
    <col min="9001" max="9001" width="10.140625" style="445" customWidth="1"/>
    <col min="9002" max="9230" width="10.5703125" style="445"/>
    <col min="9231" max="9238" width="0" style="445" hidden="1" customWidth="1"/>
    <col min="9239" max="9241" width="3.7109375" style="445" customWidth="1"/>
    <col min="9242" max="9242" width="12.7109375" style="445" customWidth="1"/>
    <col min="9243" max="9243" width="47.42578125" style="445" customWidth="1"/>
    <col min="9244" max="9247" width="0" style="445" hidden="1" customWidth="1"/>
    <col min="9248" max="9248" width="11.7109375" style="445" customWidth="1"/>
    <col min="9249" max="9249" width="6.42578125" style="445" bestFit="1" customWidth="1"/>
    <col min="9250" max="9250" width="11.7109375" style="445" customWidth="1"/>
    <col min="9251" max="9251" width="0" style="445" hidden="1" customWidth="1"/>
    <col min="9252" max="9252" width="3.7109375" style="445" customWidth="1"/>
    <col min="9253" max="9253" width="11.140625" style="445" bestFit="1" customWidth="1"/>
    <col min="9254" max="9256" width="10.5703125" style="445"/>
    <col min="9257" max="9257" width="10.140625" style="445" customWidth="1"/>
    <col min="9258" max="9486" width="10.5703125" style="445"/>
    <col min="9487" max="9494" width="0" style="445" hidden="1" customWidth="1"/>
    <col min="9495" max="9497" width="3.7109375" style="445" customWidth="1"/>
    <col min="9498" max="9498" width="12.7109375" style="445" customWidth="1"/>
    <col min="9499" max="9499" width="47.42578125" style="445" customWidth="1"/>
    <col min="9500" max="9503" width="0" style="445" hidden="1" customWidth="1"/>
    <col min="9504" max="9504" width="11.7109375" style="445" customWidth="1"/>
    <col min="9505" max="9505" width="6.42578125" style="445" bestFit="1" customWidth="1"/>
    <col min="9506" max="9506" width="11.7109375" style="445" customWidth="1"/>
    <col min="9507" max="9507" width="0" style="445" hidden="1" customWidth="1"/>
    <col min="9508" max="9508" width="3.7109375" style="445" customWidth="1"/>
    <col min="9509" max="9509" width="11.140625" style="445" bestFit="1" customWidth="1"/>
    <col min="9510" max="9512" width="10.5703125" style="445"/>
    <col min="9513" max="9513" width="10.140625" style="445" customWidth="1"/>
    <col min="9514" max="9742" width="10.5703125" style="445"/>
    <col min="9743" max="9750" width="0" style="445" hidden="1" customWidth="1"/>
    <col min="9751" max="9753" width="3.7109375" style="445" customWidth="1"/>
    <col min="9754" max="9754" width="12.7109375" style="445" customWidth="1"/>
    <col min="9755" max="9755" width="47.42578125" style="445" customWidth="1"/>
    <col min="9756" max="9759" width="0" style="445" hidden="1" customWidth="1"/>
    <col min="9760" max="9760" width="11.7109375" style="445" customWidth="1"/>
    <col min="9761" max="9761" width="6.42578125" style="445" bestFit="1" customWidth="1"/>
    <col min="9762" max="9762" width="11.7109375" style="445" customWidth="1"/>
    <col min="9763" max="9763" width="0" style="445" hidden="1" customWidth="1"/>
    <col min="9764" max="9764" width="3.7109375" style="445" customWidth="1"/>
    <col min="9765" max="9765" width="11.140625" style="445" bestFit="1" customWidth="1"/>
    <col min="9766" max="9768" width="10.5703125" style="445"/>
    <col min="9769" max="9769" width="10.140625" style="445" customWidth="1"/>
    <col min="9770" max="9998" width="10.5703125" style="445"/>
    <col min="9999" max="10006" width="0" style="445" hidden="1" customWidth="1"/>
    <col min="10007" max="10009" width="3.7109375" style="445" customWidth="1"/>
    <col min="10010" max="10010" width="12.7109375" style="445" customWidth="1"/>
    <col min="10011" max="10011" width="47.42578125" style="445" customWidth="1"/>
    <col min="10012" max="10015" width="0" style="445" hidden="1" customWidth="1"/>
    <col min="10016" max="10016" width="11.7109375" style="445" customWidth="1"/>
    <col min="10017" max="10017" width="6.42578125" style="445" bestFit="1" customWidth="1"/>
    <col min="10018" max="10018" width="11.7109375" style="445" customWidth="1"/>
    <col min="10019" max="10019" width="0" style="445" hidden="1" customWidth="1"/>
    <col min="10020" max="10020" width="3.7109375" style="445" customWidth="1"/>
    <col min="10021" max="10021" width="11.140625" style="445" bestFit="1" customWidth="1"/>
    <col min="10022" max="10024" width="10.5703125" style="445"/>
    <col min="10025" max="10025" width="10.140625" style="445" customWidth="1"/>
    <col min="10026" max="10254" width="10.5703125" style="445"/>
    <col min="10255" max="10262" width="0" style="445" hidden="1" customWidth="1"/>
    <col min="10263" max="10265" width="3.7109375" style="445" customWidth="1"/>
    <col min="10266" max="10266" width="12.7109375" style="445" customWidth="1"/>
    <col min="10267" max="10267" width="47.42578125" style="445" customWidth="1"/>
    <col min="10268" max="10271" width="0" style="445" hidden="1" customWidth="1"/>
    <col min="10272" max="10272" width="11.7109375" style="445" customWidth="1"/>
    <col min="10273" max="10273" width="6.42578125" style="445" bestFit="1" customWidth="1"/>
    <col min="10274" max="10274" width="11.7109375" style="445" customWidth="1"/>
    <col min="10275" max="10275" width="0" style="445" hidden="1" customWidth="1"/>
    <col min="10276" max="10276" width="3.7109375" style="445" customWidth="1"/>
    <col min="10277" max="10277" width="11.140625" style="445" bestFit="1" customWidth="1"/>
    <col min="10278" max="10280" width="10.5703125" style="445"/>
    <col min="10281" max="10281" width="10.140625" style="445" customWidth="1"/>
    <col min="10282" max="10510" width="10.5703125" style="445"/>
    <col min="10511" max="10518" width="0" style="445" hidden="1" customWidth="1"/>
    <col min="10519" max="10521" width="3.7109375" style="445" customWidth="1"/>
    <col min="10522" max="10522" width="12.7109375" style="445" customWidth="1"/>
    <col min="10523" max="10523" width="47.42578125" style="445" customWidth="1"/>
    <col min="10524" max="10527" width="0" style="445" hidden="1" customWidth="1"/>
    <col min="10528" max="10528" width="11.7109375" style="445" customWidth="1"/>
    <col min="10529" max="10529" width="6.42578125" style="445" bestFit="1" customWidth="1"/>
    <col min="10530" max="10530" width="11.7109375" style="445" customWidth="1"/>
    <col min="10531" max="10531" width="0" style="445" hidden="1" customWidth="1"/>
    <col min="10532" max="10532" width="3.7109375" style="445" customWidth="1"/>
    <col min="10533" max="10533" width="11.140625" style="445" bestFit="1" customWidth="1"/>
    <col min="10534" max="10536" width="10.5703125" style="445"/>
    <col min="10537" max="10537" width="10.140625" style="445" customWidth="1"/>
    <col min="10538" max="10766" width="10.5703125" style="445"/>
    <col min="10767" max="10774" width="0" style="445" hidden="1" customWidth="1"/>
    <col min="10775" max="10777" width="3.7109375" style="445" customWidth="1"/>
    <col min="10778" max="10778" width="12.7109375" style="445" customWidth="1"/>
    <col min="10779" max="10779" width="47.42578125" style="445" customWidth="1"/>
    <col min="10780" max="10783" width="0" style="445" hidden="1" customWidth="1"/>
    <col min="10784" max="10784" width="11.7109375" style="445" customWidth="1"/>
    <col min="10785" max="10785" width="6.42578125" style="445" bestFit="1" customWidth="1"/>
    <col min="10786" max="10786" width="11.7109375" style="445" customWidth="1"/>
    <col min="10787" max="10787" width="0" style="445" hidden="1" customWidth="1"/>
    <col min="10788" max="10788" width="3.7109375" style="445" customWidth="1"/>
    <col min="10789" max="10789" width="11.140625" style="445" bestFit="1" customWidth="1"/>
    <col min="10790" max="10792" width="10.5703125" style="445"/>
    <col min="10793" max="10793" width="10.140625" style="445" customWidth="1"/>
    <col min="10794" max="11022" width="10.5703125" style="445"/>
    <col min="11023" max="11030" width="0" style="445" hidden="1" customWidth="1"/>
    <col min="11031" max="11033" width="3.7109375" style="445" customWidth="1"/>
    <col min="11034" max="11034" width="12.7109375" style="445" customWidth="1"/>
    <col min="11035" max="11035" width="47.42578125" style="445" customWidth="1"/>
    <col min="11036" max="11039" width="0" style="445" hidden="1" customWidth="1"/>
    <col min="11040" max="11040" width="11.7109375" style="445" customWidth="1"/>
    <col min="11041" max="11041" width="6.42578125" style="445" bestFit="1" customWidth="1"/>
    <col min="11042" max="11042" width="11.7109375" style="445" customWidth="1"/>
    <col min="11043" max="11043" width="0" style="445" hidden="1" customWidth="1"/>
    <col min="11044" max="11044" width="3.7109375" style="445" customWidth="1"/>
    <col min="11045" max="11045" width="11.140625" style="445" bestFit="1" customWidth="1"/>
    <col min="11046" max="11048" width="10.5703125" style="445"/>
    <col min="11049" max="11049" width="10.140625" style="445" customWidth="1"/>
    <col min="11050" max="11278" width="10.5703125" style="445"/>
    <col min="11279" max="11286" width="0" style="445" hidden="1" customWidth="1"/>
    <col min="11287" max="11289" width="3.7109375" style="445" customWidth="1"/>
    <col min="11290" max="11290" width="12.7109375" style="445" customWidth="1"/>
    <col min="11291" max="11291" width="47.42578125" style="445" customWidth="1"/>
    <col min="11292" max="11295" width="0" style="445" hidden="1" customWidth="1"/>
    <col min="11296" max="11296" width="11.7109375" style="445" customWidth="1"/>
    <col min="11297" max="11297" width="6.42578125" style="445" bestFit="1" customWidth="1"/>
    <col min="11298" max="11298" width="11.7109375" style="445" customWidth="1"/>
    <col min="11299" max="11299" width="0" style="445" hidden="1" customWidth="1"/>
    <col min="11300" max="11300" width="3.7109375" style="445" customWidth="1"/>
    <col min="11301" max="11301" width="11.140625" style="445" bestFit="1" customWidth="1"/>
    <col min="11302" max="11304" width="10.5703125" style="445"/>
    <col min="11305" max="11305" width="10.140625" style="445" customWidth="1"/>
    <col min="11306" max="11534" width="10.5703125" style="445"/>
    <col min="11535" max="11542" width="0" style="445" hidden="1" customWidth="1"/>
    <col min="11543" max="11545" width="3.7109375" style="445" customWidth="1"/>
    <col min="11546" max="11546" width="12.7109375" style="445" customWidth="1"/>
    <col min="11547" max="11547" width="47.42578125" style="445" customWidth="1"/>
    <col min="11548" max="11551" width="0" style="445" hidden="1" customWidth="1"/>
    <col min="11552" max="11552" width="11.7109375" style="445" customWidth="1"/>
    <col min="11553" max="11553" width="6.42578125" style="445" bestFit="1" customWidth="1"/>
    <col min="11554" max="11554" width="11.7109375" style="445" customWidth="1"/>
    <col min="11555" max="11555" width="0" style="445" hidden="1" customWidth="1"/>
    <col min="11556" max="11556" width="3.7109375" style="445" customWidth="1"/>
    <col min="11557" max="11557" width="11.140625" style="445" bestFit="1" customWidth="1"/>
    <col min="11558" max="11560" width="10.5703125" style="445"/>
    <col min="11561" max="11561" width="10.140625" style="445" customWidth="1"/>
    <col min="11562" max="11790" width="10.5703125" style="445"/>
    <col min="11791" max="11798" width="0" style="445" hidden="1" customWidth="1"/>
    <col min="11799" max="11801" width="3.7109375" style="445" customWidth="1"/>
    <col min="11802" max="11802" width="12.7109375" style="445" customWidth="1"/>
    <col min="11803" max="11803" width="47.42578125" style="445" customWidth="1"/>
    <col min="11804" max="11807" width="0" style="445" hidden="1" customWidth="1"/>
    <col min="11808" max="11808" width="11.7109375" style="445" customWidth="1"/>
    <col min="11809" max="11809" width="6.42578125" style="445" bestFit="1" customWidth="1"/>
    <col min="11810" max="11810" width="11.7109375" style="445" customWidth="1"/>
    <col min="11811" max="11811" width="0" style="445" hidden="1" customWidth="1"/>
    <col min="11812" max="11812" width="3.7109375" style="445" customWidth="1"/>
    <col min="11813" max="11813" width="11.140625" style="445" bestFit="1" customWidth="1"/>
    <col min="11814" max="11816" width="10.5703125" style="445"/>
    <col min="11817" max="11817" width="10.140625" style="445" customWidth="1"/>
    <col min="11818" max="12046" width="10.5703125" style="445"/>
    <col min="12047" max="12054" width="0" style="445" hidden="1" customWidth="1"/>
    <col min="12055" max="12057" width="3.7109375" style="445" customWidth="1"/>
    <col min="12058" max="12058" width="12.7109375" style="445" customWidth="1"/>
    <col min="12059" max="12059" width="47.42578125" style="445" customWidth="1"/>
    <col min="12060" max="12063" width="0" style="445" hidden="1" customWidth="1"/>
    <col min="12064" max="12064" width="11.7109375" style="445" customWidth="1"/>
    <col min="12065" max="12065" width="6.42578125" style="445" bestFit="1" customWidth="1"/>
    <col min="12066" max="12066" width="11.7109375" style="445" customWidth="1"/>
    <col min="12067" max="12067" width="0" style="445" hidden="1" customWidth="1"/>
    <col min="12068" max="12068" width="3.7109375" style="445" customWidth="1"/>
    <col min="12069" max="12069" width="11.140625" style="445" bestFit="1" customWidth="1"/>
    <col min="12070" max="12072" width="10.5703125" style="445"/>
    <col min="12073" max="12073" width="10.140625" style="445" customWidth="1"/>
    <col min="12074" max="12302" width="10.5703125" style="445"/>
    <col min="12303" max="12310" width="0" style="445" hidden="1" customWidth="1"/>
    <col min="12311" max="12313" width="3.7109375" style="445" customWidth="1"/>
    <col min="12314" max="12314" width="12.7109375" style="445" customWidth="1"/>
    <col min="12315" max="12315" width="47.42578125" style="445" customWidth="1"/>
    <col min="12316" max="12319" width="0" style="445" hidden="1" customWidth="1"/>
    <col min="12320" max="12320" width="11.7109375" style="445" customWidth="1"/>
    <col min="12321" max="12321" width="6.42578125" style="445" bestFit="1" customWidth="1"/>
    <col min="12322" max="12322" width="11.7109375" style="445" customWidth="1"/>
    <col min="12323" max="12323" width="0" style="445" hidden="1" customWidth="1"/>
    <col min="12324" max="12324" width="3.7109375" style="445" customWidth="1"/>
    <col min="12325" max="12325" width="11.140625" style="445" bestFit="1" customWidth="1"/>
    <col min="12326" max="12328" width="10.5703125" style="445"/>
    <col min="12329" max="12329" width="10.140625" style="445" customWidth="1"/>
    <col min="12330" max="12558" width="10.5703125" style="445"/>
    <col min="12559" max="12566" width="0" style="445" hidden="1" customWidth="1"/>
    <col min="12567" max="12569" width="3.7109375" style="445" customWidth="1"/>
    <col min="12570" max="12570" width="12.7109375" style="445" customWidth="1"/>
    <col min="12571" max="12571" width="47.42578125" style="445" customWidth="1"/>
    <col min="12572" max="12575" width="0" style="445" hidden="1" customWidth="1"/>
    <col min="12576" max="12576" width="11.7109375" style="445" customWidth="1"/>
    <col min="12577" max="12577" width="6.42578125" style="445" bestFit="1" customWidth="1"/>
    <col min="12578" max="12578" width="11.7109375" style="445" customWidth="1"/>
    <col min="12579" max="12579" width="0" style="445" hidden="1" customWidth="1"/>
    <col min="12580" max="12580" width="3.7109375" style="445" customWidth="1"/>
    <col min="12581" max="12581" width="11.140625" style="445" bestFit="1" customWidth="1"/>
    <col min="12582" max="12584" width="10.5703125" style="445"/>
    <col min="12585" max="12585" width="10.140625" style="445" customWidth="1"/>
    <col min="12586" max="12814" width="10.5703125" style="445"/>
    <col min="12815" max="12822" width="0" style="445" hidden="1" customWidth="1"/>
    <col min="12823" max="12825" width="3.7109375" style="445" customWidth="1"/>
    <col min="12826" max="12826" width="12.7109375" style="445" customWidth="1"/>
    <col min="12827" max="12827" width="47.42578125" style="445" customWidth="1"/>
    <col min="12828" max="12831" width="0" style="445" hidden="1" customWidth="1"/>
    <col min="12832" max="12832" width="11.7109375" style="445" customWidth="1"/>
    <col min="12833" max="12833" width="6.42578125" style="445" bestFit="1" customWidth="1"/>
    <col min="12834" max="12834" width="11.7109375" style="445" customWidth="1"/>
    <col min="12835" max="12835" width="0" style="445" hidden="1" customWidth="1"/>
    <col min="12836" max="12836" width="3.7109375" style="445" customWidth="1"/>
    <col min="12837" max="12837" width="11.140625" style="445" bestFit="1" customWidth="1"/>
    <col min="12838" max="12840" width="10.5703125" style="445"/>
    <col min="12841" max="12841" width="10.140625" style="445" customWidth="1"/>
    <col min="12842" max="13070" width="10.5703125" style="445"/>
    <col min="13071" max="13078" width="0" style="445" hidden="1" customWidth="1"/>
    <col min="13079" max="13081" width="3.7109375" style="445" customWidth="1"/>
    <col min="13082" max="13082" width="12.7109375" style="445" customWidth="1"/>
    <col min="13083" max="13083" width="47.42578125" style="445" customWidth="1"/>
    <col min="13084" max="13087" width="0" style="445" hidden="1" customWidth="1"/>
    <col min="13088" max="13088" width="11.7109375" style="445" customWidth="1"/>
    <col min="13089" max="13089" width="6.42578125" style="445" bestFit="1" customWidth="1"/>
    <col min="13090" max="13090" width="11.7109375" style="445" customWidth="1"/>
    <col min="13091" max="13091" width="0" style="445" hidden="1" customWidth="1"/>
    <col min="13092" max="13092" width="3.7109375" style="445" customWidth="1"/>
    <col min="13093" max="13093" width="11.140625" style="445" bestFit="1" customWidth="1"/>
    <col min="13094" max="13096" width="10.5703125" style="445"/>
    <col min="13097" max="13097" width="10.140625" style="445" customWidth="1"/>
    <col min="13098" max="13326" width="10.5703125" style="445"/>
    <col min="13327" max="13334" width="0" style="445" hidden="1" customWidth="1"/>
    <col min="13335" max="13337" width="3.7109375" style="445" customWidth="1"/>
    <col min="13338" max="13338" width="12.7109375" style="445" customWidth="1"/>
    <col min="13339" max="13339" width="47.42578125" style="445" customWidth="1"/>
    <col min="13340" max="13343" width="0" style="445" hidden="1" customWidth="1"/>
    <col min="13344" max="13344" width="11.7109375" style="445" customWidth="1"/>
    <col min="13345" max="13345" width="6.42578125" style="445" bestFit="1" customWidth="1"/>
    <col min="13346" max="13346" width="11.7109375" style="445" customWidth="1"/>
    <col min="13347" max="13347" width="0" style="445" hidden="1" customWidth="1"/>
    <col min="13348" max="13348" width="3.7109375" style="445" customWidth="1"/>
    <col min="13349" max="13349" width="11.140625" style="445" bestFit="1" customWidth="1"/>
    <col min="13350" max="13352" width="10.5703125" style="445"/>
    <col min="13353" max="13353" width="10.140625" style="445" customWidth="1"/>
    <col min="13354" max="13582" width="10.5703125" style="445"/>
    <col min="13583" max="13590" width="0" style="445" hidden="1" customWidth="1"/>
    <col min="13591" max="13593" width="3.7109375" style="445" customWidth="1"/>
    <col min="13594" max="13594" width="12.7109375" style="445" customWidth="1"/>
    <col min="13595" max="13595" width="47.42578125" style="445" customWidth="1"/>
    <col min="13596" max="13599" width="0" style="445" hidden="1" customWidth="1"/>
    <col min="13600" max="13600" width="11.7109375" style="445" customWidth="1"/>
    <col min="13601" max="13601" width="6.42578125" style="445" bestFit="1" customWidth="1"/>
    <col min="13602" max="13602" width="11.7109375" style="445" customWidth="1"/>
    <col min="13603" max="13603" width="0" style="445" hidden="1" customWidth="1"/>
    <col min="13604" max="13604" width="3.7109375" style="445" customWidth="1"/>
    <col min="13605" max="13605" width="11.140625" style="445" bestFit="1" customWidth="1"/>
    <col min="13606" max="13608" width="10.5703125" style="445"/>
    <col min="13609" max="13609" width="10.140625" style="445" customWidth="1"/>
    <col min="13610" max="13838" width="10.5703125" style="445"/>
    <col min="13839" max="13846" width="0" style="445" hidden="1" customWidth="1"/>
    <col min="13847" max="13849" width="3.7109375" style="445" customWidth="1"/>
    <col min="13850" max="13850" width="12.7109375" style="445" customWidth="1"/>
    <col min="13851" max="13851" width="47.42578125" style="445" customWidth="1"/>
    <col min="13852" max="13855" width="0" style="445" hidden="1" customWidth="1"/>
    <col min="13856" max="13856" width="11.7109375" style="445" customWidth="1"/>
    <col min="13857" max="13857" width="6.42578125" style="445" bestFit="1" customWidth="1"/>
    <col min="13858" max="13858" width="11.7109375" style="445" customWidth="1"/>
    <col min="13859" max="13859" width="0" style="445" hidden="1" customWidth="1"/>
    <col min="13860" max="13860" width="3.7109375" style="445" customWidth="1"/>
    <col min="13861" max="13861" width="11.140625" style="445" bestFit="1" customWidth="1"/>
    <col min="13862" max="13864" width="10.5703125" style="445"/>
    <col min="13865" max="13865" width="10.140625" style="445" customWidth="1"/>
    <col min="13866" max="14094" width="10.5703125" style="445"/>
    <col min="14095" max="14102" width="0" style="445" hidden="1" customWidth="1"/>
    <col min="14103" max="14105" width="3.7109375" style="445" customWidth="1"/>
    <col min="14106" max="14106" width="12.7109375" style="445" customWidth="1"/>
    <col min="14107" max="14107" width="47.42578125" style="445" customWidth="1"/>
    <col min="14108" max="14111" width="0" style="445" hidden="1" customWidth="1"/>
    <col min="14112" max="14112" width="11.7109375" style="445" customWidth="1"/>
    <col min="14113" max="14113" width="6.42578125" style="445" bestFit="1" customWidth="1"/>
    <col min="14114" max="14114" width="11.7109375" style="445" customWidth="1"/>
    <col min="14115" max="14115" width="0" style="445" hidden="1" customWidth="1"/>
    <col min="14116" max="14116" width="3.7109375" style="445" customWidth="1"/>
    <col min="14117" max="14117" width="11.140625" style="445" bestFit="1" customWidth="1"/>
    <col min="14118" max="14120" width="10.5703125" style="445"/>
    <col min="14121" max="14121" width="10.140625" style="445" customWidth="1"/>
    <col min="14122" max="14350" width="10.5703125" style="445"/>
    <col min="14351" max="14358" width="0" style="445" hidden="1" customWidth="1"/>
    <col min="14359" max="14361" width="3.7109375" style="445" customWidth="1"/>
    <col min="14362" max="14362" width="12.7109375" style="445" customWidth="1"/>
    <col min="14363" max="14363" width="47.42578125" style="445" customWidth="1"/>
    <col min="14364" max="14367" width="0" style="445" hidden="1" customWidth="1"/>
    <col min="14368" max="14368" width="11.7109375" style="445" customWidth="1"/>
    <col min="14369" max="14369" width="6.42578125" style="445" bestFit="1" customWidth="1"/>
    <col min="14370" max="14370" width="11.7109375" style="445" customWidth="1"/>
    <col min="14371" max="14371" width="0" style="445" hidden="1" customWidth="1"/>
    <col min="14372" max="14372" width="3.7109375" style="445" customWidth="1"/>
    <col min="14373" max="14373" width="11.140625" style="445" bestFit="1" customWidth="1"/>
    <col min="14374" max="14376" width="10.5703125" style="445"/>
    <col min="14377" max="14377" width="10.140625" style="445" customWidth="1"/>
    <col min="14378" max="14606" width="10.5703125" style="445"/>
    <col min="14607" max="14614" width="0" style="445" hidden="1" customWidth="1"/>
    <col min="14615" max="14617" width="3.7109375" style="445" customWidth="1"/>
    <col min="14618" max="14618" width="12.7109375" style="445" customWidth="1"/>
    <col min="14619" max="14619" width="47.42578125" style="445" customWidth="1"/>
    <col min="14620" max="14623" width="0" style="445" hidden="1" customWidth="1"/>
    <col min="14624" max="14624" width="11.7109375" style="445" customWidth="1"/>
    <col min="14625" max="14625" width="6.42578125" style="445" bestFit="1" customWidth="1"/>
    <col min="14626" max="14626" width="11.7109375" style="445" customWidth="1"/>
    <col min="14627" max="14627" width="0" style="445" hidden="1" customWidth="1"/>
    <col min="14628" max="14628" width="3.7109375" style="445" customWidth="1"/>
    <col min="14629" max="14629" width="11.140625" style="445" bestFit="1" customWidth="1"/>
    <col min="14630" max="14632" width="10.5703125" style="445"/>
    <col min="14633" max="14633" width="10.140625" style="445" customWidth="1"/>
    <col min="14634" max="14862" width="10.5703125" style="445"/>
    <col min="14863" max="14870" width="0" style="445" hidden="1" customWidth="1"/>
    <col min="14871" max="14873" width="3.7109375" style="445" customWidth="1"/>
    <col min="14874" max="14874" width="12.7109375" style="445" customWidth="1"/>
    <col min="14875" max="14875" width="47.42578125" style="445" customWidth="1"/>
    <col min="14876" max="14879" width="0" style="445" hidden="1" customWidth="1"/>
    <col min="14880" max="14880" width="11.7109375" style="445" customWidth="1"/>
    <col min="14881" max="14881" width="6.42578125" style="445" bestFit="1" customWidth="1"/>
    <col min="14882" max="14882" width="11.7109375" style="445" customWidth="1"/>
    <col min="14883" max="14883" width="0" style="445" hidden="1" customWidth="1"/>
    <col min="14884" max="14884" width="3.7109375" style="445" customWidth="1"/>
    <col min="14885" max="14885" width="11.140625" style="445" bestFit="1" customWidth="1"/>
    <col min="14886" max="14888" width="10.5703125" style="445"/>
    <col min="14889" max="14889" width="10.140625" style="445" customWidth="1"/>
    <col min="14890" max="15118" width="10.5703125" style="445"/>
    <col min="15119" max="15126" width="0" style="445" hidden="1" customWidth="1"/>
    <col min="15127" max="15129" width="3.7109375" style="445" customWidth="1"/>
    <col min="15130" max="15130" width="12.7109375" style="445" customWidth="1"/>
    <col min="15131" max="15131" width="47.42578125" style="445" customWidth="1"/>
    <col min="15132" max="15135" width="0" style="445" hidden="1" customWidth="1"/>
    <col min="15136" max="15136" width="11.7109375" style="445" customWidth="1"/>
    <col min="15137" max="15137" width="6.42578125" style="445" bestFit="1" customWidth="1"/>
    <col min="15138" max="15138" width="11.7109375" style="445" customWidth="1"/>
    <col min="15139" max="15139" width="0" style="445" hidden="1" customWidth="1"/>
    <col min="15140" max="15140" width="3.7109375" style="445" customWidth="1"/>
    <col min="15141" max="15141" width="11.140625" style="445" bestFit="1" customWidth="1"/>
    <col min="15142" max="15144" width="10.5703125" style="445"/>
    <col min="15145" max="15145" width="10.140625" style="445" customWidth="1"/>
    <col min="15146" max="15374" width="10.5703125" style="445"/>
    <col min="15375" max="15382" width="0" style="445" hidden="1" customWidth="1"/>
    <col min="15383" max="15385" width="3.7109375" style="445" customWidth="1"/>
    <col min="15386" max="15386" width="12.7109375" style="445" customWidth="1"/>
    <col min="15387" max="15387" width="47.42578125" style="445" customWidth="1"/>
    <col min="15388" max="15391" width="0" style="445" hidden="1" customWidth="1"/>
    <col min="15392" max="15392" width="11.7109375" style="445" customWidth="1"/>
    <col min="15393" max="15393" width="6.42578125" style="445" bestFit="1" customWidth="1"/>
    <col min="15394" max="15394" width="11.7109375" style="445" customWidth="1"/>
    <col min="15395" max="15395" width="0" style="445" hidden="1" customWidth="1"/>
    <col min="15396" max="15396" width="3.7109375" style="445" customWidth="1"/>
    <col min="15397" max="15397" width="11.140625" style="445" bestFit="1" customWidth="1"/>
    <col min="15398" max="15400" width="10.5703125" style="445"/>
    <col min="15401" max="15401" width="10.140625" style="445" customWidth="1"/>
    <col min="15402" max="15630" width="10.5703125" style="445"/>
    <col min="15631" max="15638" width="0" style="445" hidden="1" customWidth="1"/>
    <col min="15639" max="15641" width="3.7109375" style="445" customWidth="1"/>
    <col min="15642" max="15642" width="12.7109375" style="445" customWidth="1"/>
    <col min="15643" max="15643" width="47.42578125" style="445" customWidth="1"/>
    <col min="15644" max="15647" width="0" style="445" hidden="1" customWidth="1"/>
    <col min="15648" max="15648" width="11.7109375" style="445" customWidth="1"/>
    <col min="15649" max="15649" width="6.42578125" style="445" bestFit="1" customWidth="1"/>
    <col min="15650" max="15650" width="11.7109375" style="445" customWidth="1"/>
    <col min="15651" max="15651" width="0" style="445" hidden="1" customWidth="1"/>
    <col min="15652" max="15652" width="3.7109375" style="445" customWidth="1"/>
    <col min="15653" max="15653" width="11.140625" style="445" bestFit="1" customWidth="1"/>
    <col min="15654" max="15656" width="10.5703125" style="445"/>
    <col min="15657" max="15657" width="10.140625" style="445" customWidth="1"/>
    <col min="15658" max="15886" width="10.5703125" style="445"/>
    <col min="15887" max="15894" width="0" style="445" hidden="1" customWidth="1"/>
    <col min="15895" max="15897" width="3.7109375" style="445" customWidth="1"/>
    <col min="15898" max="15898" width="12.7109375" style="445" customWidth="1"/>
    <col min="15899" max="15899" width="47.42578125" style="445" customWidth="1"/>
    <col min="15900" max="15903" width="0" style="445" hidden="1" customWidth="1"/>
    <col min="15904" max="15904" width="11.7109375" style="445" customWidth="1"/>
    <col min="15905" max="15905" width="6.42578125" style="445" bestFit="1" customWidth="1"/>
    <col min="15906" max="15906" width="11.7109375" style="445" customWidth="1"/>
    <col min="15907" max="15907" width="0" style="445" hidden="1" customWidth="1"/>
    <col min="15908" max="15908" width="3.7109375" style="445" customWidth="1"/>
    <col min="15909" max="15909" width="11.140625" style="445" bestFit="1" customWidth="1"/>
    <col min="15910" max="15912" width="10.5703125" style="445"/>
    <col min="15913" max="15913" width="10.140625" style="445" customWidth="1"/>
    <col min="15914" max="16142" width="10.5703125" style="445"/>
    <col min="16143" max="16150" width="0" style="445" hidden="1" customWidth="1"/>
    <col min="16151" max="16153" width="3.7109375" style="445" customWidth="1"/>
    <col min="16154" max="16154" width="12.7109375" style="445" customWidth="1"/>
    <col min="16155" max="16155" width="47.42578125" style="445" customWidth="1"/>
    <col min="16156" max="16159" width="0" style="445" hidden="1" customWidth="1"/>
    <col min="16160" max="16160" width="11.7109375" style="445" customWidth="1"/>
    <col min="16161" max="16161" width="6.42578125" style="445" bestFit="1" customWidth="1"/>
    <col min="16162" max="16162" width="11.7109375" style="445" customWidth="1"/>
    <col min="16163" max="16163" width="0" style="445" hidden="1" customWidth="1"/>
    <col min="16164" max="16164" width="3.7109375" style="445" customWidth="1"/>
    <col min="16165" max="16165" width="11.140625" style="445" bestFit="1" customWidth="1"/>
    <col min="16166" max="16168" width="10.5703125" style="445"/>
    <col min="16169" max="16169" width="10.140625" style="445" customWidth="1"/>
    <col min="16170" max="16384" width="10.5703125" style="445"/>
  </cols>
  <sheetData>
    <row r="1" spans="1:48" hidden="1"/>
    <row r="2" spans="1:48" hidden="1"/>
    <row r="3" spans="1:48" hidden="1"/>
    <row r="4" spans="1:48" ht="3" customHeight="1">
      <c r="J4" s="450"/>
      <c r="K4" s="450"/>
      <c r="L4" s="446"/>
      <c r="M4" s="446"/>
      <c r="N4" s="446"/>
      <c r="O4" s="453"/>
      <c r="P4" s="453"/>
      <c r="Q4" s="453"/>
      <c r="R4" s="453"/>
      <c r="S4" s="453"/>
      <c r="T4" s="453"/>
      <c r="U4" s="446"/>
      <c r="V4" s="944"/>
      <c r="W4" s="944"/>
      <c r="X4" s="944"/>
      <c r="Y4" s="944"/>
      <c r="Z4" s="944"/>
      <c r="AA4" s="944"/>
      <c r="AB4" s="1068"/>
      <c r="AC4" s="944"/>
      <c r="AD4" s="944"/>
      <c r="AE4" s="944"/>
      <c r="AF4" s="944"/>
      <c r="AG4" s="944"/>
      <c r="AH4" s="944"/>
      <c r="AI4" s="1068"/>
    </row>
    <row r="5" spans="1:48" ht="22.5" customHeight="1">
      <c r="J5" s="450"/>
      <c r="K5" s="450"/>
      <c r="L5" s="1312" t="s">
        <v>615</v>
      </c>
      <c r="M5" s="1312"/>
      <c r="N5" s="1312"/>
      <c r="O5" s="1312"/>
      <c r="P5" s="1312"/>
      <c r="Q5" s="1312"/>
      <c r="R5" s="1312"/>
      <c r="S5" s="1312"/>
      <c r="T5" s="1312"/>
      <c r="U5" s="465"/>
      <c r="V5" s="546"/>
      <c r="W5" s="546"/>
      <c r="X5" s="546"/>
      <c r="Y5" s="546"/>
      <c r="Z5" s="546"/>
      <c r="AA5" s="546"/>
      <c r="AB5" s="546"/>
      <c r="AC5" s="546"/>
      <c r="AD5" s="546"/>
      <c r="AE5" s="546"/>
      <c r="AF5" s="546"/>
      <c r="AG5" s="546"/>
      <c r="AH5" s="546"/>
      <c r="AI5" s="546"/>
    </row>
    <row r="6" spans="1:48" ht="3" customHeight="1">
      <c r="J6" s="450"/>
      <c r="K6" s="450"/>
      <c r="L6" s="446"/>
      <c r="M6" s="446"/>
      <c r="N6" s="446"/>
      <c r="O6" s="449"/>
      <c r="P6" s="449"/>
      <c r="Q6" s="449"/>
      <c r="R6" s="449"/>
      <c r="S6" s="449"/>
      <c r="T6" s="449"/>
      <c r="U6" s="446"/>
      <c r="V6" s="1072"/>
      <c r="W6" s="1072"/>
      <c r="X6" s="1072"/>
      <c r="Y6" s="1072"/>
      <c r="Z6" s="1072"/>
      <c r="AA6" s="1072"/>
      <c r="AB6" s="1068"/>
      <c r="AC6" s="1072"/>
      <c r="AD6" s="1072"/>
      <c r="AE6" s="1072"/>
      <c r="AF6" s="1072"/>
      <c r="AG6" s="1072"/>
      <c r="AH6" s="1072"/>
      <c r="AI6" s="1068"/>
    </row>
    <row r="7" spans="1:48" s="744" customFormat="1" ht="11.25" hidden="1">
      <c r="A7" s="1114"/>
      <c r="B7" s="1114"/>
      <c r="C7" s="1114"/>
      <c r="D7" s="1114"/>
      <c r="E7" s="1114"/>
      <c r="F7" s="1114"/>
      <c r="G7" s="1114"/>
      <c r="H7" s="1114"/>
      <c r="L7" s="1164"/>
      <c r="M7" s="1039"/>
      <c r="O7" s="1288"/>
      <c r="P7" s="1288"/>
      <c r="Q7" s="1288"/>
      <c r="R7" s="1288"/>
      <c r="S7" s="1288"/>
      <c r="T7" s="1288"/>
      <c r="U7" s="778"/>
      <c r="V7"/>
      <c r="W7"/>
      <c r="X7"/>
      <c r="Y7"/>
      <c r="Z7"/>
      <c r="AA7"/>
      <c r="AB7"/>
      <c r="AC7"/>
      <c r="AD7"/>
      <c r="AE7"/>
      <c r="AF7"/>
      <c r="AG7"/>
      <c r="AH7"/>
      <c r="AI7"/>
      <c r="AJ7" s="778"/>
      <c r="AL7" s="1114"/>
      <c r="AM7" s="1114"/>
      <c r="AN7" s="1114"/>
      <c r="AO7" s="1114"/>
      <c r="AP7" s="1114"/>
    </row>
    <row r="8" spans="1:48" s="460" customFormat="1" ht="18.75">
      <c r="G8" s="459"/>
      <c r="H8" s="459"/>
      <c r="L8" s="467"/>
      <c r="M8" s="584" t="str">
        <f>"Дата подачи заявления об "&amp;IF(datePr_ch="","утверждении","изменении") &amp; " тарифов"</f>
        <v>Дата подачи заявления об изменении тарифов</v>
      </c>
      <c r="N8" s="1118"/>
      <c r="O8" s="1289" t="str">
        <f>IF(datePr_ch="",IF(datePr="","",datePr),datePr_ch)</f>
        <v>10.08.2020</v>
      </c>
      <c r="P8" s="1289"/>
      <c r="Q8" s="1289"/>
      <c r="R8" s="1289"/>
      <c r="S8" s="1289"/>
      <c r="T8" s="1289"/>
      <c r="U8" s="633"/>
      <c r="V8"/>
      <c r="W8"/>
      <c r="X8"/>
      <c r="Y8"/>
      <c r="Z8"/>
      <c r="AA8"/>
      <c r="AB8"/>
      <c r="AC8"/>
      <c r="AD8"/>
      <c r="AE8"/>
      <c r="AF8"/>
      <c r="AG8"/>
      <c r="AH8"/>
      <c r="AI8"/>
      <c r="AL8" s="473"/>
      <c r="AM8" s="473"/>
      <c r="AN8" s="473"/>
      <c r="AO8" s="473"/>
      <c r="AP8" s="473"/>
      <c r="AQ8" s="473"/>
      <c r="AR8" s="473"/>
      <c r="AS8" s="473"/>
      <c r="AT8" s="473"/>
      <c r="AU8" s="473"/>
      <c r="AV8" s="473"/>
    </row>
    <row r="9" spans="1:48" s="460" customFormat="1" ht="18.75">
      <c r="G9" s="459"/>
      <c r="H9" s="459"/>
      <c r="L9" s="520"/>
      <c r="M9" s="584" t="str">
        <f>"Номер подачи заявления об "&amp;IF(numberPr_ch="","утверждении","изменении") &amp; " тарифов"</f>
        <v>Номер подачи заявления об изменении тарифов</v>
      </c>
      <c r="N9" s="1118"/>
      <c r="O9" s="1289" t="str">
        <f>IF(numberPr_ch="",IF(numberPr="","",numberPr),numberPr_ch)</f>
        <v>01-13/36204</v>
      </c>
      <c r="P9" s="1289"/>
      <c r="Q9" s="1289"/>
      <c r="R9" s="1289"/>
      <c r="S9" s="1289"/>
      <c r="T9" s="1289"/>
      <c r="U9" s="633"/>
      <c r="V9"/>
      <c r="W9"/>
      <c r="X9"/>
      <c r="Y9"/>
      <c r="Z9"/>
      <c r="AA9"/>
      <c r="AB9"/>
      <c r="AC9"/>
      <c r="AD9"/>
      <c r="AE9"/>
      <c r="AF9"/>
      <c r="AG9"/>
      <c r="AH9"/>
      <c r="AI9"/>
      <c r="AL9" s="473"/>
      <c r="AM9" s="473"/>
      <c r="AN9" s="473"/>
      <c r="AO9" s="473"/>
      <c r="AP9" s="473"/>
      <c r="AQ9" s="473"/>
      <c r="AR9" s="473"/>
      <c r="AS9" s="473"/>
      <c r="AT9" s="473"/>
      <c r="AU9" s="473"/>
      <c r="AV9" s="473"/>
    </row>
    <row r="10" spans="1:48" s="744" customFormat="1" ht="11.25" hidden="1">
      <c r="A10" s="1114"/>
      <c r="B10" s="1114"/>
      <c r="C10" s="1114"/>
      <c r="D10" s="1114"/>
      <c r="E10" s="1114"/>
      <c r="F10" s="1114"/>
      <c r="G10" s="1114"/>
      <c r="H10" s="1114"/>
      <c r="L10" s="1164"/>
      <c r="M10" s="1039"/>
      <c r="O10" s="1288"/>
      <c r="P10" s="1288"/>
      <c r="Q10" s="1288"/>
      <c r="R10" s="1288"/>
      <c r="S10" s="1288"/>
      <c r="T10" s="1288"/>
      <c r="U10" s="778"/>
      <c r="V10"/>
      <c r="W10"/>
      <c r="X10"/>
      <c r="Y10"/>
      <c r="Z10"/>
      <c r="AA10"/>
      <c r="AB10"/>
      <c r="AC10"/>
      <c r="AD10"/>
      <c r="AE10"/>
      <c r="AF10"/>
      <c r="AG10"/>
      <c r="AH10"/>
      <c r="AI10"/>
      <c r="AJ10" s="778"/>
      <c r="AL10" s="1114"/>
      <c r="AM10" s="1114"/>
      <c r="AN10" s="1114"/>
      <c r="AO10" s="1114"/>
      <c r="AP10" s="1114"/>
    </row>
    <row r="11" spans="1:48" s="460" customFormat="1" ht="11.25" hidden="1">
      <c r="G11" s="459"/>
      <c r="H11" s="459"/>
      <c r="L11" s="1313"/>
      <c r="M11" s="1313"/>
      <c r="N11" s="457"/>
      <c r="O11" s="1333"/>
      <c r="P11" s="1333"/>
      <c r="Q11" s="1333"/>
      <c r="R11" s="1333"/>
      <c r="S11" s="1333"/>
      <c r="T11" s="1333"/>
      <c r="U11" s="471" t="s">
        <v>370</v>
      </c>
      <c r="V11" s="1333"/>
      <c r="W11" s="1333"/>
      <c r="X11" s="1333"/>
      <c r="Y11" s="1333"/>
      <c r="Z11" s="1333"/>
      <c r="AA11" s="1333"/>
      <c r="AB11" s="957" t="s">
        <v>370</v>
      </c>
      <c r="AC11" s="1333"/>
      <c r="AD11" s="1333"/>
      <c r="AE11" s="1333"/>
      <c r="AF11" s="1333"/>
      <c r="AG11" s="1333"/>
      <c r="AH11" s="1333"/>
      <c r="AI11" s="957" t="s">
        <v>370</v>
      </c>
      <c r="AL11" s="473"/>
      <c r="AM11" s="473"/>
      <c r="AN11" s="473"/>
      <c r="AO11" s="473"/>
      <c r="AP11" s="473"/>
      <c r="AQ11" s="473"/>
      <c r="AR11" s="473"/>
      <c r="AS11" s="473"/>
      <c r="AT11" s="473"/>
      <c r="AU11" s="473"/>
      <c r="AV11" s="473"/>
    </row>
    <row r="12" spans="1:48">
      <c r="J12" s="450"/>
      <c r="K12" s="450"/>
      <c r="L12" s="446"/>
      <c r="M12" s="446"/>
      <c r="N12" s="446"/>
      <c r="O12" s="1332"/>
      <c r="P12" s="1332"/>
      <c r="Q12" s="1332"/>
      <c r="R12" s="1332"/>
      <c r="S12" s="1332"/>
      <c r="T12" s="1332"/>
      <c r="U12" s="1332"/>
      <c r="V12" s="1332" t="s">
        <v>1660</v>
      </c>
      <c r="W12" s="1332"/>
      <c r="X12" s="1332"/>
      <c r="Y12" s="1332"/>
      <c r="Z12" s="1332"/>
      <c r="AA12" s="1332"/>
      <c r="AB12" s="1332"/>
      <c r="AC12" s="1332" t="s">
        <v>1660</v>
      </c>
      <c r="AD12" s="1332"/>
      <c r="AE12" s="1332"/>
      <c r="AF12" s="1332"/>
      <c r="AG12" s="1332"/>
      <c r="AH12" s="1332"/>
      <c r="AI12" s="1332"/>
    </row>
    <row r="13" spans="1:48">
      <c r="J13" s="450"/>
      <c r="K13" s="450"/>
      <c r="L13" s="1237" t="s">
        <v>444</v>
      </c>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t="s">
        <v>445</v>
      </c>
    </row>
    <row r="14" spans="1:48" ht="14.25" customHeight="1">
      <c r="J14" s="450"/>
      <c r="K14" s="450"/>
      <c r="L14" s="1296" t="s">
        <v>90</v>
      </c>
      <c r="M14" s="1296" t="s">
        <v>601</v>
      </c>
      <c r="N14" s="489"/>
      <c r="O14" s="1297" t="s">
        <v>603</v>
      </c>
      <c r="P14" s="1298"/>
      <c r="Q14" s="1298"/>
      <c r="R14" s="1298"/>
      <c r="S14" s="1298"/>
      <c r="T14" s="1299"/>
      <c r="U14" s="1307" t="s">
        <v>338</v>
      </c>
      <c r="V14" s="1297" t="s">
        <v>603</v>
      </c>
      <c r="W14" s="1298"/>
      <c r="X14" s="1298"/>
      <c r="Y14" s="1298"/>
      <c r="Z14" s="1298"/>
      <c r="AA14" s="1299"/>
      <c r="AB14" s="1307" t="s">
        <v>338</v>
      </c>
      <c r="AC14" s="1297" t="s">
        <v>603</v>
      </c>
      <c r="AD14" s="1298"/>
      <c r="AE14" s="1298"/>
      <c r="AF14" s="1298"/>
      <c r="AG14" s="1298"/>
      <c r="AH14" s="1299"/>
      <c r="AI14" s="1307" t="s">
        <v>338</v>
      </c>
      <c r="AJ14" s="1293" t="s">
        <v>273</v>
      </c>
      <c r="AK14" s="1237"/>
    </row>
    <row r="15" spans="1:48" s="491" customFormat="1" ht="14.25" customHeight="1">
      <c r="G15" s="499"/>
      <c r="H15" s="499"/>
      <c r="I15" s="499"/>
      <c r="J15" s="497"/>
      <c r="K15" s="497"/>
      <c r="L15" s="1296"/>
      <c r="M15" s="1296"/>
      <c r="N15" s="489"/>
      <c r="O15" s="1302" t="s">
        <v>577</v>
      </c>
      <c r="P15" s="1300" t="s">
        <v>269</v>
      </c>
      <c r="Q15" s="1301"/>
      <c r="R15" s="1305" t="s">
        <v>614</v>
      </c>
      <c r="S15" s="1305"/>
      <c r="T15" s="1306"/>
      <c r="U15" s="1308"/>
      <c r="V15" s="1302" t="s">
        <v>577</v>
      </c>
      <c r="W15" s="1300" t="s">
        <v>269</v>
      </c>
      <c r="X15" s="1301"/>
      <c r="Y15" s="1305" t="s">
        <v>614</v>
      </c>
      <c r="Z15" s="1305"/>
      <c r="AA15" s="1306"/>
      <c r="AB15" s="1308"/>
      <c r="AC15" s="1302" t="s">
        <v>577</v>
      </c>
      <c r="AD15" s="1300" t="s">
        <v>269</v>
      </c>
      <c r="AE15" s="1301"/>
      <c r="AF15" s="1305" t="s">
        <v>614</v>
      </c>
      <c r="AG15" s="1305"/>
      <c r="AH15" s="1306"/>
      <c r="AI15" s="1308"/>
      <c r="AJ15" s="1294"/>
      <c r="AK15" s="1237"/>
      <c r="AL15" s="552"/>
      <c r="AM15" s="552"/>
      <c r="AN15" s="552"/>
      <c r="AO15" s="552"/>
      <c r="AP15" s="552"/>
      <c r="AQ15" s="552"/>
      <c r="AR15" s="552"/>
      <c r="AS15" s="552"/>
      <c r="AT15" s="552"/>
      <c r="AU15" s="552"/>
      <c r="AV15" s="552"/>
    </row>
    <row r="16" spans="1:48" ht="33.75">
      <c r="J16" s="450"/>
      <c r="K16" s="450"/>
      <c r="L16" s="1296"/>
      <c r="M16" s="1296"/>
      <c r="N16" s="488"/>
      <c r="O16" s="1303"/>
      <c r="P16" s="503" t="s">
        <v>669</v>
      </c>
      <c r="Q16" s="503" t="s">
        <v>670</v>
      </c>
      <c r="R16" s="504" t="s">
        <v>272</v>
      </c>
      <c r="S16" s="1291" t="s">
        <v>271</v>
      </c>
      <c r="T16" s="1292"/>
      <c r="U16" s="1309"/>
      <c r="V16" s="1303"/>
      <c r="W16" s="717" t="s">
        <v>669</v>
      </c>
      <c r="X16" s="717" t="s">
        <v>670</v>
      </c>
      <c r="Y16" s="1189" t="s">
        <v>272</v>
      </c>
      <c r="Z16" s="1291" t="s">
        <v>271</v>
      </c>
      <c r="AA16" s="1292"/>
      <c r="AB16" s="1309"/>
      <c r="AC16" s="1303"/>
      <c r="AD16" s="717" t="s">
        <v>669</v>
      </c>
      <c r="AE16" s="717" t="s">
        <v>670</v>
      </c>
      <c r="AF16" s="1189" t="s">
        <v>272</v>
      </c>
      <c r="AG16" s="1291" t="s">
        <v>271</v>
      </c>
      <c r="AH16" s="1292"/>
      <c r="AI16" s="1309"/>
      <c r="AJ16" s="1295"/>
      <c r="AK16" s="1237"/>
    </row>
    <row r="17" spans="1:48">
      <c r="J17" s="450"/>
      <c r="K17" s="458">
        <v>1</v>
      </c>
      <c r="L17" s="447" t="s">
        <v>91</v>
      </c>
      <c r="M17" s="447" t="s">
        <v>47</v>
      </c>
      <c r="N17" s="464" t="s">
        <v>47</v>
      </c>
      <c r="O17" s="456">
        <f ca="1">OFFSET(O17,0,-1)+1</f>
        <v>3</v>
      </c>
      <c r="P17" s="456">
        <f ca="1">OFFSET(P17,0,-1)+1</f>
        <v>4</v>
      </c>
      <c r="Q17" s="456">
        <f ca="1">OFFSET(Q17,0,-1)+1</f>
        <v>5</v>
      </c>
      <c r="R17" s="456">
        <f ca="1">OFFSET(R17,0,-1)+1</f>
        <v>6</v>
      </c>
      <c r="S17" s="1314">
        <f ca="1">OFFSET(S17,0,-1)+1</f>
        <v>7</v>
      </c>
      <c r="T17" s="1314"/>
      <c r="U17" s="456">
        <f ca="1">OFFSET(U17,0,-2)+1</f>
        <v>8</v>
      </c>
      <c r="V17" s="1191">
        <f ca="1">OFFSET(V17,0,-1)+1</f>
        <v>9</v>
      </c>
      <c r="W17" s="1191">
        <f ca="1">OFFSET(W17,0,-1)+1</f>
        <v>10</v>
      </c>
      <c r="X17" s="1191">
        <f ca="1">OFFSET(X17,0,-1)+1</f>
        <v>11</v>
      </c>
      <c r="Y17" s="1191">
        <f ca="1">OFFSET(Y17,0,-1)+1</f>
        <v>12</v>
      </c>
      <c r="Z17" s="1314">
        <f ca="1">OFFSET(Z17,0,-1)+1</f>
        <v>13</v>
      </c>
      <c r="AA17" s="1314"/>
      <c r="AB17" s="1191">
        <f ca="1">OFFSET(AB17,0,-2)+1</f>
        <v>14</v>
      </c>
      <c r="AC17" s="1191">
        <f ca="1">OFFSET(AC17,0,-1)+1</f>
        <v>15</v>
      </c>
      <c r="AD17" s="1191">
        <f ca="1">OFFSET(AD17,0,-1)+1</f>
        <v>16</v>
      </c>
      <c r="AE17" s="1191">
        <f ca="1">OFFSET(AE17,0,-1)+1</f>
        <v>17</v>
      </c>
      <c r="AF17" s="1191">
        <f ca="1">OFFSET(AF17,0,-1)+1</f>
        <v>18</v>
      </c>
      <c r="AG17" s="1314">
        <f ca="1">OFFSET(AG17,0,-1)+1</f>
        <v>19</v>
      </c>
      <c r="AH17" s="1314"/>
      <c r="AI17" s="1191">
        <f ca="1">OFFSET(AI17,0,-2)+1</f>
        <v>20</v>
      </c>
      <c r="AJ17" s="463">
        <f ca="1">OFFSET(AJ17,0,-1)</f>
        <v>20</v>
      </c>
      <c r="AK17" s="456">
        <f ca="1">OFFSET(AK17,0,-1)+1</f>
        <v>21</v>
      </c>
    </row>
    <row r="18" spans="1:48" ht="22.5">
      <c r="A18" s="1315">
        <v>1</v>
      </c>
      <c r="B18" s="886"/>
      <c r="C18" s="886"/>
      <c r="D18" s="886"/>
      <c r="E18" s="887"/>
      <c r="F18" s="888"/>
      <c r="G18" s="888"/>
      <c r="H18" s="888"/>
      <c r="I18" s="889"/>
      <c r="J18" s="884"/>
      <c r="K18" s="891"/>
      <c r="L18" s="560">
        <f>mergeValue(A18)</f>
        <v>1</v>
      </c>
      <c r="M18" s="608" t="s">
        <v>19</v>
      </c>
      <c r="N18" s="547"/>
      <c r="O18" s="1328" t="str">
        <f>IF('Перечень тарифов'!J36="","","" &amp; 'Перечень тарифов'!J36 &amp; "")</f>
        <v>Тариф на передачу тепловой энергии других ЭСО</v>
      </c>
      <c r="P18" s="1328"/>
      <c r="Q18" s="1328"/>
      <c r="R18" s="1328"/>
      <c r="S18" s="1328"/>
      <c r="T18" s="1328"/>
      <c r="U18" s="1328"/>
      <c r="V18" s="1328"/>
      <c r="W18" s="1328"/>
      <c r="X18" s="1328"/>
      <c r="Y18" s="1328"/>
      <c r="Z18" s="1328"/>
      <c r="AA18" s="1328"/>
      <c r="AB18" s="1328"/>
      <c r="AC18" s="1328"/>
      <c r="AD18" s="1328"/>
      <c r="AE18" s="1328"/>
      <c r="AF18" s="1328"/>
      <c r="AG18" s="1328"/>
      <c r="AH18" s="1328"/>
      <c r="AI18" s="1328"/>
      <c r="AJ18" s="1328"/>
      <c r="AK18" s="1122" t="s">
        <v>717</v>
      </c>
    </row>
    <row r="19" spans="1:48" hidden="1">
      <c r="A19" s="1315"/>
      <c r="B19" s="1315">
        <v>1</v>
      </c>
      <c r="C19" s="886"/>
      <c r="D19" s="886"/>
      <c r="E19" s="888"/>
      <c r="F19" s="888"/>
      <c r="G19" s="888"/>
      <c r="H19" s="888"/>
      <c r="I19" s="883"/>
      <c r="J19" s="882"/>
      <c r="K19" s="885"/>
      <c r="L19" s="560" t="str">
        <f>mergeValue(A19) &amp;"."&amp; mergeValue(B19)</f>
        <v>1.1</v>
      </c>
      <c r="M19" s="514"/>
      <c r="N19" s="547"/>
      <c r="O19" s="1328"/>
      <c r="P19" s="1328"/>
      <c r="Q19" s="1328"/>
      <c r="R19" s="1328"/>
      <c r="S19" s="1328"/>
      <c r="T19" s="1328"/>
      <c r="U19" s="1328"/>
      <c r="V19" s="1328"/>
      <c r="W19" s="1328"/>
      <c r="X19" s="1328"/>
      <c r="Y19" s="1328"/>
      <c r="Z19" s="1328"/>
      <c r="AA19" s="1328"/>
      <c r="AB19" s="1328"/>
      <c r="AC19" s="1328"/>
      <c r="AD19" s="1328"/>
      <c r="AE19" s="1328"/>
      <c r="AF19" s="1328"/>
      <c r="AG19" s="1328"/>
      <c r="AH19" s="1328"/>
      <c r="AI19" s="1328"/>
      <c r="AJ19" s="1328"/>
      <c r="AK19" s="1122"/>
    </row>
    <row r="20" spans="1:48" hidden="1">
      <c r="A20" s="1315"/>
      <c r="B20" s="1315"/>
      <c r="C20" s="1315">
        <v>1</v>
      </c>
      <c r="D20" s="886"/>
      <c r="E20" s="888"/>
      <c r="F20" s="888"/>
      <c r="G20" s="888"/>
      <c r="H20" s="888"/>
      <c r="I20" s="890"/>
      <c r="J20" s="882"/>
      <c r="K20" s="885"/>
      <c r="L20" s="560" t="str">
        <f>mergeValue(A20) &amp;"."&amp; mergeValue(B20)&amp;"."&amp; mergeValue(C20)</f>
        <v>1.1.1</v>
      </c>
      <c r="M20" s="515"/>
      <c r="N20" s="547"/>
      <c r="O20" s="1328"/>
      <c r="P20" s="1328"/>
      <c r="Q20" s="1328"/>
      <c r="R20" s="1328"/>
      <c r="S20" s="1328"/>
      <c r="T20" s="1328"/>
      <c r="U20" s="1328"/>
      <c r="V20" s="1328"/>
      <c r="W20" s="1328"/>
      <c r="X20" s="1328"/>
      <c r="Y20" s="1328"/>
      <c r="Z20" s="1328"/>
      <c r="AA20" s="1328"/>
      <c r="AB20" s="1328"/>
      <c r="AC20" s="1328"/>
      <c r="AD20" s="1328"/>
      <c r="AE20" s="1328"/>
      <c r="AF20" s="1328"/>
      <c r="AG20" s="1328"/>
      <c r="AH20" s="1328"/>
      <c r="AI20" s="1328"/>
      <c r="AJ20" s="1328"/>
      <c r="AK20" s="1122"/>
    </row>
    <row r="21" spans="1:48" hidden="1">
      <c r="A21" s="1315"/>
      <c r="B21" s="1315"/>
      <c r="C21" s="1315"/>
      <c r="D21" s="1315">
        <v>1</v>
      </c>
      <c r="E21" s="888"/>
      <c r="F21" s="888"/>
      <c r="G21" s="888"/>
      <c r="H21" s="888"/>
      <c r="I21" s="890"/>
      <c r="J21" s="882"/>
      <c r="K21" s="885"/>
      <c r="L21" s="560" t="str">
        <f>mergeValue(A21) &amp;"."&amp; mergeValue(B21)&amp;"."&amp; mergeValue(C21)&amp;"."&amp; mergeValue(D21)</f>
        <v>1.1.1.1</v>
      </c>
      <c r="M21" s="516"/>
      <c r="N21" s="547"/>
      <c r="O21" s="1328"/>
      <c r="P21" s="1328"/>
      <c r="Q21" s="1328"/>
      <c r="R21" s="1328"/>
      <c r="S21" s="1328"/>
      <c r="T21" s="1328"/>
      <c r="U21" s="1328"/>
      <c r="V21" s="1328"/>
      <c r="W21" s="1328"/>
      <c r="X21" s="1328"/>
      <c r="Y21" s="1328"/>
      <c r="Z21" s="1328"/>
      <c r="AA21" s="1328"/>
      <c r="AB21" s="1328"/>
      <c r="AC21" s="1328"/>
      <c r="AD21" s="1328"/>
      <c r="AE21" s="1328"/>
      <c r="AF21" s="1328"/>
      <c r="AG21" s="1328"/>
      <c r="AH21" s="1328"/>
      <c r="AI21" s="1328"/>
      <c r="AJ21" s="1328"/>
      <c r="AK21" s="1122"/>
    </row>
    <row r="22" spans="1:48" ht="11.25" hidden="1" customHeight="1">
      <c r="A22" s="1315"/>
      <c r="B22" s="1315"/>
      <c r="C22" s="1315"/>
      <c r="D22" s="1315"/>
      <c r="E22" s="1315">
        <v>1</v>
      </c>
      <c r="F22" s="888"/>
      <c r="G22" s="888"/>
      <c r="H22" s="886">
        <v>1</v>
      </c>
      <c r="I22" s="1315">
        <v>1</v>
      </c>
      <c r="J22" s="888"/>
      <c r="K22" s="893"/>
      <c r="L22" s="560"/>
      <c r="M22" s="522"/>
      <c r="N22" s="548"/>
      <c r="O22" s="598"/>
      <c r="P22" s="598"/>
      <c r="Q22" s="598"/>
      <c r="R22" s="598"/>
      <c r="S22" s="598"/>
      <c r="T22" s="598"/>
      <c r="U22" s="598"/>
      <c r="V22" s="1194"/>
      <c r="W22" s="1194"/>
      <c r="X22" s="1194"/>
      <c r="Y22" s="1194"/>
      <c r="Z22" s="1194"/>
      <c r="AA22" s="1194"/>
      <c r="AB22" s="1194"/>
      <c r="AC22" s="1194"/>
      <c r="AD22" s="1194"/>
      <c r="AE22" s="1194"/>
      <c r="AF22" s="1194"/>
      <c r="AG22" s="1194"/>
      <c r="AH22" s="1194"/>
      <c r="AI22" s="1194"/>
      <c r="AJ22" s="476"/>
      <c r="AK22" s="1083"/>
    </row>
    <row r="23" spans="1:48" ht="33.75">
      <c r="A23" s="1315"/>
      <c r="B23" s="1315"/>
      <c r="C23" s="1315"/>
      <c r="D23" s="1315"/>
      <c r="E23" s="1315"/>
      <c r="F23" s="1315">
        <v>1</v>
      </c>
      <c r="G23" s="886"/>
      <c r="H23" s="886"/>
      <c r="I23" s="1315"/>
      <c r="J23" s="1315">
        <v>1</v>
      </c>
      <c r="K23" s="894"/>
      <c r="L23" s="560" t="str">
        <f>mergeValue(A23) &amp;"."&amp; mergeValue(B23)&amp;"."&amp; mergeValue(C23)&amp;"."&amp; mergeValue(D23)&amp;"."&amp;  mergeValue(F23)</f>
        <v>1.1.1.1.1</v>
      </c>
      <c r="M23" s="523" t="s">
        <v>9</v>
      </c>
      <c r="N23" s="548"/>
      <c r="O23" s="1317" t="s">
        <v>3</v>
      </c>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122" t="s">
        <v>719</v>
      </c>
      <c r="AM23" s="472" t="str">
        <f>strCheckUnique(AN23:AN26)</f>
        <v/>
      </c>
      <c r="AO23" s="472"/>
    </row>
    <row r="24" spans="1:48" ht="99" customHeight="1">
      <c r="A24" s="1315"/>
      <c r="B24" s="1315"/>
      <c r="C24" s="1315"/>
      <c r="D24" s="1315"/>
      <c r="E24" s="1315"/>
      <c r="F24" s="1315"/>
      <c r="G24" s="886">
        <v>1</v>
      </c>
      <c r="H24" s="886"/>
      <c r="I24" s="1315"/>
      <c r="J24" s="1315"/>
      <c r="K24" s="894">
        <v>1</v>
      </c>
      <c r="L24" s="560" t="str">
        <f>mergeValue(A24) &amp;"."&amp; mergeValue(B24)&amp;"."&amp; mergeValue(C24)&amp;"."&amp; mergeValue(D24)&amp;"."&amp; mergeValue(F24)&amp;"."&amp; mergeValue(G24)</f>
        <v>1.1.1.1.1.1</v>
      </c>
      <c r="M24" s="1081" t="s">
        <v>604</v>
      </c>
      <c r="N24" s="553"/>
      <c r="O24" s="647">
        <v>602.32000000000005</v>
      </c>
      <c r="P24" s="530"/>
      <c r="Q24" s="1033"/>
      <c r="R24" s="1321" t="s">
        <v>1008</v>
      </c>
      <c r="S24" s="1311" t="s">
        <v>82</v>
      </c>
      <c r="T24" s="1321" t="s">
        <v>1687</v>
      </c>
      <c r="U24" s="1311" t="s">
        <v>82</v>
      </c>
      <c r="V24" s="647">
        <v>614.23</v>
      </c>
      <c r="W24" s="724"/>
      <c r="X24" s="1033"/>
      <c r="Y24" s="1321" t="s">
        <v>1685</v>
      </c>
      <c r="Z24" s="1311" t="s">
        <v>82</v>
      </c>
      <c r="AA24" s="1321" t="s">
        <v>1688</v>
      </c>
      <c r="AB24" s="1311" t="s">
        <v>82</v>
      </c>
      <c r="AC24" s="647">
        <v>626.59</v>
      </c>
      <c r="AD24" s="724"/>
      <c r="AE24" s="1033"/>
      <c r="AF24" s="1321" t="s">
        <v>1686</v>
      </c>
      <c r="AG24" s="1311" t="s">
        <v>82</v>
      </c>
      <c r="AH24" s="1321" t="s">
        <v>1009</v>
      </c>
      <c r="AI24" s="1311" t="s">
        <v>83</v>
      </c>
      <c r="AJ24" s="545"/>
      <c r="AK24" s="1285" t="s">
        <v>732</v>
      </c>
      <c r="AL24" s="468" t="str">
        <f>strCheckDate(O25:AJ25)</f>
        <v/>
      </c>
      <c r="AM24" s="472"/>
      <c r="AN24" s="472" t="str">
        <f>IF(M24="","",M24 )</f>
        <v>вода</v>
      </c>
      <c r="AO24" s="472"/>
      <c r="AP24" s="472"/>
      <c r="AQ24" s="472"/>
    </row>
    <row r="25" spans="1:48" ht="11.25" hidden="1" customHeight="1">
      <c r="A25" s="1315"/>
      <c r="B25" s="1315"/>
      <c r="C25" s="1315"/>
      <c r="D25" s="1315"/>
      <c r="E25" s="1315"/>
      <c r="F25" s="1315"/>
      <c r="G25" s="886"/>
      <c r="H25" s="886"/>
      <c r="I25" s="1315"/>
      <c r="J25" s="1315"/>
      <c r="K25" s="894"/>
      <c r="L25" s="567"/>
      <c r="M25" s="613"/>
      <c r="N25" s="553"/>
      <c r="O25" s="530"/>
      <c r="P25" s="530"/>
      <c r="Q25" s="551" t="str">
        <f>R24 &amp; "-" &amp; T24</f>
        <v>01.01.2021-31.12.2021</v>
      </c>
      <c r="R25" s="1310"/>
      <c r="S25" s="1311"/>
      <c r="T25" s="1310"/>
      <c r="U25" s="1311"/>
      <c r="V25" s="724"/>
      <c r="W25" s="724"/>
      <c r="X25" s="730" t="str">
        <f>Y24 &amp; "-" &amp; AA24</f>
        <v>01.01.2022-31.12.2022</v>
      </c>
      <c r="Y25" s="1310"/>
      <c r="Z25" s="1311"/>
      <c r="AA25" s="1310"/>
      <c r="AB25" s="1311"/>
      <c r="AC25" s="724"/>
      <c r="AD25" s="724"/>
      <c r="AE25" s="730" t="str">
        <f>AF24 &amp; "-" &amp; AH24</f>
        <v>01.01.2023-31.12.2023</v>
      </c>
      <c r="AF25" s="1310"/>
      <c r="AG25" s="1311"/>
      <c r="AH25" s="1310"/>
      <c r="AI25" s="1311"/>
      <c r="AJ25" s="545"/>
      <c r="AK25" s="1286"/>
    </row>
    <row r="26" spans="1:48" s="444" customFormat="1" ht="15" customHeight="1">
      <c r="A26" s="1315"/>
      <c r="B26" s="1315"/>
      <c r="C26" s="1315"/>
      <c r="D26" s="1315"/>
      <c r="E26" s="1315"/>
      <c r="F26" s="1315"/>
      <c r="G26" s="888"/>
      <c r="H26" s="886"/>
      <c r="I26" s="1315"/>
      <c r="J26" s="1315"/>
      <c r="K26" s="893"/>
      <c r="L26" s="506"/>
      <c r="M26" s="524" t="s">
        <v>24</v>
      </c>
      <c r="N26" s="519"/>
      <c r="O26" s="513"/>
      <c r="P26" s="513"/>
      <c r="Q26" s="513"/>
      <c r="R26" s="540"/>
      <c r="S26" s="532"/>
      <c r="T26" s="531"/>
      <c r="U26" s="519"/>
      <c r="V26" s="718"/>
      <c r="W26" s="718"/>
      <c r="X26" s="718"/>
      <c r="Y26" s="727"/>
      <c r="Z26" s="952"/>
      <c r="AA26" s="951"/>
      <c r="AB26" s="947"/>
      <c r="AC26" s="718"/>
      <c r="AD26" s="718"/>
      <c r="AE26" s="718"/>
      <c r="AF26" s="727"/>
      <c r="AG26" s="952"/>
      <c r="AH26" s="951"/>
      <c r="AI26" s="947"/>
      <c r="AJ26" s="528"/>
      <c r="AK26" s="1287"/>
      <c r="AL26" s="469"/>
      <c r="AM26" s="469"/>
      <c r="AN26" s="469"/>
      <c r="AO26" s="469"/>
      <c r="AP26" s="469"/>
      <c r="AQ26" s="469"/>
      <c r="AR26" s="469"/>
      <c r="AS26" s="469"/>
      <c r="AT26" s="469"/>
      <c r="AU26" s="469"/>
      <c r="AV26" s="469"/>
    </row>
    <row r="27" spans="1:48" s="444" customFormat="1" ht="15" customHeight="1">
      <c r="A27" s="1315"/>
      <c r="B27" s="1315"/>
      <c r="C27" s="1315"/>
      <c r="D27" s="1315"/>
      <c r="E27" s="1315"/>
      <c r="F27" s="888"/>
      <c r="G27" s="888"/>
      <c r="H27" s="886"/>
      <c r="I27" s="1315"/>
      <c r="J27" s="888"/>
      <c r="K27" s="893"/>
      <c r="L27" s="506"/>
      <c r="M27" s="519" t="s">
        <v>10</v>
      </c>
      <c r="N27" s="518"/>
      <c r="O27" s="513"/>
      <c r="P27" s="513"/>
      <c r="Q27" s="513"/>
      <c r="R27" s="540"/>
      <c r="S27" s="532"/>
      <c r="T27" s="531"/>
      <c r="U27" s="518"/>
      <c r="V27" s="718"/>
      <c r="W27" s="718"/>
      <c r="X27" s="718"/>
      <c r="Y27" s="727"/>
      <c r="Z27" s="952"/>
      <c r="AA27" s="951"/>
      <c r="AB27" s="946"/>
      <c r="AC27" s="718"/>
      <c r="AD27" s="718"/>
      <c r="AE27" s="718"/>
      <c r="AF27" s="727"/>
      <c r="AG27" s="952"/>
      <c r="AH27" s="951"/>
      <c r="AI27" s="946"/>
      <c r="AJ27" s="532"/>
      <c r="AK27" s="528"/>
      <c r="AL27" s="469"/>
      <c r="AM27" s="469"/>
      <c r="AN27" s="469"/>
      <c r="AO27" s="469"/>
      <c r="AP27" s="469"/>
      <c r="AQ27" s="469"/>
      <c r="AR27" s="469"/>
      <c r="AS27" s="469"/>
      <c r="AT27" s="469"/>
      <c r="AU27" s="469"/>
      <c r="AV27" s="469"/>
    </row>
    <row r="28" spans="1:48" s="444" customFormat="1" ht="0.2" customHeight="1">
      <c r="A28" s="1315"/>
      <c r="B28" s="1315"/>
      <c r="C28" s="1315"/>
      <c r="D28" s="1315"/>
      <c r="E28" s="892"/>
      <c r="F28" s="888"/>
      <c r="G28" s="888"/>
      <c r="H28" s="888"/>
      <c r="I28" s="884"/>
      <c r="J28" s="881"/>
      <c r="K28" s="891"/>
      <c r="L28" s="506"/>
      <c r="M28" s="519"/>
      <c r="N28" s="517"/>
      <c r="O28" s="513"/>
      <c r="P28" s="513"/>
      <c r="Q28" s="513"/>
      <c r="R28" s="540"/>
      <c r="S28" s="532"/>
      <c r="T28" s="531"/>
      <c r="U28" s="517"/>
      <c r="V28" s="718"/>
      <c r="W28" s="718"/>
      <c r="X28" s="718"/>
      <c r="Y28" s="727"/>
      <c r="Z28" s="952"/>
      <c r="AA28" s="951"/>
      <c r="AB28" s="945"/>
      <c r="AC28" s="718"/>
      <c r="AD28" s="718"/>
      <c r="AE28" s="718"/>
      <c r="AF28" s="727"/>
      <c r="AG28" s="952"/>
      <c r="AH28" s="951"/>
      <c r="AI28" s="945"/>
      <c r="AJ28" s="532"/>
      <c r="AK28" s="528"/>
      <c r="AL28" s="469"/>
      <c r="AM28" s="469"/>
      <c r="AN28" s="469"/>
      <c r="AO28" s="469"/>
      <c r="AP28" s="469"/>
      <c r="AQ28" s="469"/>
      <c r="AR28" s="469"/>
      <c r="AS28" s="469"/>
      <c r="AT28" s="469"/>
      <c r="AU28" s="469"/>
      <c r="AV28" s="469"/>
    </row>
    <row r="29" spans="1:48" ht="3" customHeight="1">
      <c r="L29" s="454"/>
      <c r="M29" s="454"/>
      <c r="N29" s="454"/>
      <c r="O29" s="454"/>
      <c r="P29" s="454"/>
      <c r="Q29" s="454"/>
      <c r="R29" s="454"/>
      <c r="S29" s="454"/>
      <c r="T29" s="454"/>
      <c r="U29" s="454"/>
      <c r="V29" s="454"/>
      <c r="W29" s="454"/>
      <c r="X29" s="454"/>
      <c r="Y29" s="454"/>
      <c r="Z29" s="454"/>
      <c r="AA29" s="454"/>
      <c r="AB29" s="454"/>
      <c r="AC29" s="454"/>
      <c r="AD29" s="454"/>
      <c r="AE29" s="454"/>
      <c r="AF29" s="454"/>
      <c r="AG29" s="454"/>
      <c r="AH29" s="454"/>
      <c r="AI29" s="454"/>
    </row>
    <row r="30" spans="1:48" ht="123.75" customHeight="1">
      <c r="L30" s="1">
        <v>1</v>
      </c>
      <c r="M30" s="1278" t="s">
        <v>733</v>
      </c>
      <c r="N30" s="1278"/>
      <c r="O30" s="1278"/>
      <c r="P30" s="1278"/>
      <c r="Q30" s="1278"/>
      <c r="R30" s="1278"/>
      <c r="S30" s="1278"/>
      <c r="T30" s="1278"/>
      <c r="U30" s="1278"/>
      <c r="V30" s="1278"/>
      <c r="W30" s="1278"/>
      <c r="X30" s="1278"/>
      <c r="Y30" s="1278"/>
      <c r="Z30" s="1278"/>
      <c r="AA30" s="1278"/>
      <c r="AB30" s="1278"/>
      <c r="AC30" s="1278"/>
      <c r="AD30" s="1278"/>
      <c r="AE30" s="1278"/>
      <c r="AF30" s="1278"/>
      <c r="AG30" s="1278"/>
      <c r="AH30" s="1278"/>
      <c r="AI30" s="1278"/>
      <c r="AJ30" s="1278"/>
      <c r="AK30" s="1278"/>
    </row>
  </sheetData>
  <sheetProtection password="FA9C" sheet="1" objects="1" scenarios="1" formatColumns="0" formatRows="0"/>
  <dataConsolidate/>
  <mergeCells count="65">
    <mergeCell ref="F23:F26"/>
    <mergeCell ref="J23:J26"/>
    <mergeCell ref="O23:AJ23"/>
    <mergeCell ref="R24:R25"/>
    <mergeCell ref="S24:S25"/>
    <mergeCell ref="AA24:AA25"/>
    <mergeCell ref="AB24:AB25"/>
    <mergeCell ref="L11:M11"/>
    <mergeCell ref="O11:T11"/>
    <mergeCell ref="O12:U12"/>
    <mergeCell ref="A18:A28"/>
    <mergeCell ref="O18:AJ18"/>
    <mergeCell ref="B19:B28"/>
    <mergeCell ref="O19:AJ19"/>
    <mergeCell ref="C20:C28"/>
    <mergeCell ref="S16:T16"/>
    <mergeCell ref="T24:T25"/>
    <mergeCell ref="U24:U25"/>
    <mergeCell ref="O20:AJ20"/>
    <mergeCell ref="D21:D28"/>
    <mergeCell ref="O21:AJ21"/>
    <mergeCell ref="E22:E27"/>
    <mergeCell ref="I22:I27"/>
    <mergeCell ref="L5:T5"/>
    <mergeCell ref="O9:T9"/>
    <mergeCell ref="O10:T10"/>
    <mergeCell ref="O7:T7"/>
    <mergeCell ref="O8:T8"/>
    <mergeCell ref="M30:AK30"/>
    <mergeCell ref="AK24:AK26"/>
    <mergeCell ref="L13:AJ13"/>
    <mergeCell ref="L14:L16"/>
    <mergeCell ref="M14:M16"/>
    <mergeCell ref="O14:T14"/>
    <mergeCell ref="U14:U16"/>
    <mergeCell ref="AJ14:AJ16"/>
    <mergeCell ref="O15:O16"/>
    <mergeCell ref="P15:Q15"/>
    <mergeCell ref="R15:T15"/>
    <mergeCell ref="S17:T17"/>
    <mergeCell ref="AK13:AK16"/>
    <mergeCell ref="Z17:AA17"/>
    <mergeCell ref="Y24:Y25"/>
    <mergeCell ref="Z24:Z25"/>
    <mergeCell ref="AC11:AH11"/>
    <mergeCell ref="V12:AB12"/>
    <mergeCell ref="V14:AA14"/>
    <mergeCell ref="AB14:AB16"/>
    <mergeCell ref="V15:V16"/>
    <mergeCell ref="W15:X15"/>
    <mergeCell ref="Y15:AA15"/>
    <mergeCell ref="Z16:AA16"/>
    <mergeCell ref="V11:AA11"/>
    <mergeCell ref="AC12:AI12"/>
    <mergeCell ref="AC14:AH14"/>
    <mergeCell ref="AI14:AI16"/>
    <mergeCell ref="AC15:AC16"/>
    <mergeCell ref="AD15:AE15"/>
    <mergeCell ref="AF15:AH15"/>
    <mergeCell ref="AG16:AH16"/>
    <mergeCell ref="AG17:AH17"/>
    <mergeCell ref="AF24:AF25"/>
    <mergeCell ref="AG24:AG25"/>
    <mergeCell ref="AH24:AH25"/>
    <mergeCell ref="AI24:AI25"/>
  </mergeCells>
  <dataValidations count="9">
    <dataValidation allowBlank="1" prompt="Для выбора выполните двойной щелчок левой клавиши мыши по соответствующей ячейке." sqref="WWH983062:WWS983068 JV26:KG28 TR26:UC28 ADN26:ADY28 ANJ26:ANU28 AXF26:AXQ28 BHB26:BHM28 BQX26:BRI28 CAT26:CBE28 CKP26:CLA28 CUL26:CUW28 DEH26:DES28 DOD26:DOO28 DXZ26:DYK28 EHV26:EIG28 ERR26:ESC28 FBN26:FBY28 FLJ26:FLU28 FVF26:FVQ28 GFB26:GFM28 GOX26:GPI28 GYT26:GZE28 HIP26:HJA28 HSL26:HSW28 ICH26:ICS28 IMD26:IMO28 IVZ26:IWK28 JFV26:JGG28 JPR26:JQC28 JZN26:JZY28 KJJ26:KJU28 KTF26:KTQ28 LDB26:LDM28 LMX26:LNI28 LWT26:LXE28 MGP26:MHA28 MQL26:MQW28 NAH26:NAS28 NKD26:NKO28 NTZ26:NUK28 ODV26:OEG28 ONR26:OOC28 OXN26:OXY28 PHJ26:PHU28 PRF26:PRQ28 QBB26:QBM28 QKX26:QLI28 QUT26:QVE28 REP26:RFA28 ROL26:ROW28 RYH26:RYS28 SID26:SIO28 SRZ26:SSK28 TBV26:TCG28 TLR26:TMC28 TVN26:TVY28 UFJ26:UFU28 UPF26:UPQ28 UZB26:UZM28 VIX26:VJI28 VST26:VTE28 WCP26:WDA28 WML26:WMW28 WWH26:WWS28 JV65558:KG65564 TR65558:UC65564 ADN65558:ADY65564 ANJ65558:ANU65564 AXF65558:AXQ65564 BHB65558:BHM65564 BQX65558:BRI65564 CAT65558:CBE65564 CKP65558:CLA65564 CUL65558:CUW65564 DEH65558:DES65564 DOD65558:DOO65564 DXZ65558:DYK65564 EHV65558:EIG65564 ERR65558:ESC65564 FBN65558:FBY65564 FLJ65558:FLU65564 FVF65558:FVQ65564 GFB65558:GFM65564 GOX65558:GPI65564 GYT65558:GZE65564 HIP65558:HJA65564 HSL65558:HSW65564 ICH65558:ICS65564 IMD65558:IMO65564 IVZ65558:IWK65564 JFV65558:JGG65564 JPR65558:JQC65564 JZN65558:JZY65564 KJJ65558:KJU65564 KTF65558:KTQ65564 LDB65558:LDM65564 LMX65558:LNI65564 LWT65558:LXE65564 MGP65558:MHA65564 MQL65558:MQW65564 NAH65558:NAS65564 NKD65558:NKO65564 NTZ65558:NUK65564 ODV65558:OEG65564 ONR65558:OOC65564 OXN65558:OXY65564 PHJ65558:PHU65564 PRF65558:PRQ65564 QBB65558:QBM65564 QKX65558:QLI65564 QUT65558:QVE65564 REP65558:RFA65564 ROL65558:ROW65564 RYH65558:RYS65564 SID65558:SIO65564 SRZ65558:SSK65564 TBV65558:TCG65564 TLR65558:TMC65564 TVN65558:TVY65564 UFJ65558:UFU65564 UPF65558:UPQ65564 UZB65558:UZM65564 VIX65558:VJI65564 VST65558:VTE65564 WCP65558:WDA65564 WML65558:WMW65564 WWH65558:WWS65564 JV131094:KG131100 TR131094:UC131100 ADN131094:ADY131100 ANJ131094:ANU131100 AXF131094:AXQ131100 BHB131094:BHM131100 BQX131094:BRI131100 CAT131094:CBE131100 CKP131094:CLA131100 CUL131094:CUW131100 DEH131094:DES131100 DOD131094:DOO131100 DXZ131094:DYK131100 EHV131094:EIG131100 ERR131094:ESC131100 FBN131094:FBY131100 FLJ131094:FLU131100 FVF131094:FVQ131100 GFB131094:GFM131100 GOX131094:GPI131100 GYT131094:GZE131100 HIP131094:HJA131100 HSL131094:HSW131100 ICH131094:ICS131100 IMD131094:IMO131100 IVZ131094:IWK131100 JFV131094:JGG131100 JPR131094:JQC131100 JZN131094:JZY131100 KJJ131094:KJU131100 KTF131094:KTQ131100 LDB131094:LDM131100 LMX131094:LNI131100 LWT131094:LXE131100 MGP131094:MHA131100 MQL131094:MQW131100 NAH131094:NAS131100 NKD131094:NKO131100 NTZ131094:NUK131100 ODV131094:OEG131100 ONR131094:OOC131100 OXN131094:OXY131100 PHJ131094:PHU131100 PRF131094:PRQ131100 QBB131094:QBM131100 QKX131094:QLI131100 QUT131094:QVE131100 REP131094:RFA131100 ROL131094:ROW131100 RYH131094:RYS131100 SID131094:SIO131100 SRZ131094:SSK131100 TBV131094:TCG131100 TLR131094:TMC131100 TVN131094:TVY131100 UFJ131094:UFU131100 UPF131094:UPQ131100 UZB131094:UZM131100 VIX131094:VJI131100 VST131094:VTE131100 WCP131094:WDA131100 WML131094:WMW131100 WWH131094:WWS131100 JV196630:KG196636 TR196630:UC196636 ADN196630:ADY196636 ANJ196630:ANU196636 AXF196630:AXQ196636 BHB196630:BHM196636 BQX196630:BRI196636 CAT196630:CBE196636 CKP196630:CLA196636 CUL196630:CUW196636 DEH196630:DES196636 DOD196630:DOO196636 DXZ196630:DYK196636 EHV196630:EIG196636 ERR196630:ESC196636 FBN196630:FBY196636 FLJ196630:FLU196636 FVF196630:FVQ196636 GFB196630:GFM196636 GOX196630:GPI196636 GYT196630:GZE196636 HIP196630:HJA196636 HSL196630:HSW196636 ICH196630:ICS196636 IMD196630:IMO196636 IVZ196630:IWK196636 JFV196630:JGG196636 JPR196630:JQC196636 JZN196630:JZY196636 KJJ196630:KJU196636 KTF196630:KTQ196636 LDB196630:LDM196636 LMX196630:LNI196636 LWT196630:LXE196636 MGP196630:MHA196636 MQL196630:MQW196636 NAH196630:NAS196636 NKD196630:NKO196636 NTZ196630:NUK196636 ODV196630:OEG196636 ONR196630:OOC196636 OXN196630:OXY196636 PHJ196630:PHU196636 PRF196630:PRQ196636 QBB196630:QBM196636 QKX196630:QLI196636 QUT196630:QVE196636 REP196630:RFA196636 ROL196630:ROW196636 RYH196630:RYS196636 SID196630:SIO196636 SRZ196630:SSK196636 TBV196630:TCG196636 TLR196630:TMC196636 TVN196630:TVY196636 UFJ196630:UFU196636 UPF196630:UPQ196636 UZB196630:UZM196636 VIX196630:VJI196636 VST196630:VTE196636 WCP196630:WDA196636 WML196630:WMW196636 WWH196630:WWS196636 JV262166:KG262172 TR262166:UC262172 ADN262166:ADY262172 ANJ262166:ANU262172 AXF262166:AXQ262172 BHB262166:BHM262172 BQX262166:BRI262172 CAT262166:CBE262172 CKP262166:CLA262172 CUL262166:CUW262172 DEH262166:DES262172 DOD262166:DOO262172 DXZ262166:DYK262172 EHV262166:EIG262172 ERR262166:ESC262172 FBN262166:FBY262172 FLJ262166:FLU262172 FVF262166:FVQ262172 GFB262166:GFM262172 GOX262166:GPI262172 GYT262166:GZE262172 HIP262166:HJA262172 HSL262166:HSW262172 ICH262166:ICS262172 IMD262166:IMO262172 IVZ262166:IWK262172 JFV262166:JGG262172 JPR262166:JQC262172 JZN262166:JZY262172 KJJ262166:KJU262172 KTF262166:KTQ262172 LDB262166:LDM262172 LMX262166:LNI262172 LWT262166:LXE262172 MGP262166:MHA262172 MQL262166:MQW262172 NAH262166:NAS262172 NKD262166:NKO262172 NTZ262166:NUK262172 ODV262166:OEG262172 ONR262166:OOC262172 OXN262166:OXY262172 PHJ262166:PHU262172 PRF262166:PRQ262172 QBB262166:QBM262172 QKX262166:QLI262172 QUT262166:QVE262172 REP262166:RFA262172 ROL262166:ROW262172 RYH262166:RYS262172 SID262166:SIO262172 SRZ262166:SSK262172 TBV262166:TCG262172 TLR262166:TMC262172 TVN262166:TVY262172 UFJ262166:UFU262172 UPF262166:UPQ262172 UZB262166:UZM262172 VIX262166:VJI262172 VST262166:VTE262172 WCP262166:WDA262172 WML262166:WMW262172 WWH262166:WWS262172 JV327702:KG327708 TR327702:UC327708 ADN327702:ADY327708 ANJ327702:ANU327708 AXF327702:AXQ327708 BHB327702:BHM327708 BQX327702:BRI327708 CAT327702:CBE327708 CKP327702:CLA327708 CUL327702:CUW327708 DEH327702:DES327708 DOD327702:DOO327708 DXZ327702:DYK327708 EHV327702:EIG327708 ERR327702:ESC327708 FBN327702:FBY327708 FLJ327702:FLU327708 FVF327702:FVQ327708 GFB327702:GFM327708 GOX327702:GPI327708 GYT327702:GZE327708 HIP327702:HJA327708 HSL327702:HSW327708 ICH327702:ICS327708 IMD327702:IMO327708 IVZ327702:IWK327708 JFV327702:JGG327708 JPR327702:JQC327708 JZN327702:JZY327708 KJJ327702:KJU327708 KTF327702:KTQ327708 LDB327702:LDM327708 LMX327702:LNI327708 LWT327702:LXE327708 MGP327702:MHA327708 MQL327702:MQW327708 NAH327702:NAS327708 NKD327702:NKO327708 NTZ327702:NUK327708 ODV327702:OEG327708 ONR327702:OOC327708 OXN327702:OXY327708 PHJ327702:PHU327708 PRF327702:PRQ327708 QBB327702:QBM327708 QKX327702:QLI327708 QUT327702:QVE327708 REP327702:RFA327708 ROL327702:ROW327708 RYH327702:RYS327708 SID327702:SIO327708 SRZ327702:SSK327708 TBV327702:TCG327708 TLR327702:TMC327708 TVN327702:TVY327708 UFJ327702:UFU327708 UPF327702:UPQ327708 UZB327702:UZM327708 VIX327702:VJI327708 VST327702:VTE327708 WCP327702:WDA327708 WML327702:WMW327708 WWH327702:WWS327708 JV393238:KG393244 TR393238:UC393244 ADN393238:ADY393244 ANJ393238:ANU393244 AXF393238:AXQ393244 BHB393238:BHM393244 BQX393238:BRI393244 CAT393238:CBE393244 CKP393238:CLA393244 CUL393238:CUW393244 DEH393238:DES393244 DOD393238:DOO393244 DXZ393238:DYK393244 EHV393238:EIG393244 ERR393238:ESC393244 FBN393238:FBY393244 FLJ393238:FLU393244 FVF393238:FVQ393244 GFB393238:GFM393244 GOX393238:GPI393244 GYT393238:GZE393244 HIP393238:HJA393244 HSL393238:HSW393244 ICH393238:ICS393244 IMD393238:IMO393244 IVZ393238:IWK393244 JFV393238:JGG393244 JPR393238:JQC393244 JZN393238:JZY393244 KJJ393238:KJU393244 KTF393238:KTQ393244 LDB393238:LDM393244 LMX393238:LNI393244 LWT393238:LXE393244 MGP393238:MHA393244 MQL393238:MQW393244 NAH393238:NAS393244 NKD393238:NKO393244 NTZ393238:NUK393244 ODV393238:OEG393244 ONR393238:OOC393244 OXN393238:OXY393244 PHJ393238:PHU393244 PRF393238:PRQ393244 QBB393238:QBM393244 QKX393238:QLI393244 QUT393238:QVE393244 REP393238:RFA393244 ROL393238:ROW393244 RYH393238:RYS393244 SID393238:SIO393244 SRZ393238:SSK393244 TBV393238:TCG393244 TLR393238:TMC393244 TVN393238:TVY393244 UFJ393238:UFU393244 UPF393238:UPQ393244 UZB393238:UZM393244 VIX393238:VJI393244 VST393238:VTE393244 WCP393238:WDA393244 WML393238:WMW393244 WWH393238:WWS393244 JV458774:KG458780 TR458774:UC458780 ADN458774:ADY458780 ANJ458774:ANU458780 AXF458774:AXQ458780 BHB458774:BHM458780 BQX458774:BRI458780 CAT458774:CBE458780 CKP458774:CLA458780 CUL458774:CUW458780 DEH458774:DES458780 DOD458774:DOO458780 DXZ458774:DYK458780 EHV458774:EIG458780 ERR458774:ESC458780 FBN458774:FBY458780 FLJ458774:FLU458780 FVF458774:FVQ458780 GFB458774:GFM458780 GOX458774:GPI458780 GYT458774:GZE458780 HIP458774:HJA458780 HSL458774:HSW458780 ICH458774:ICS458780 IMD458774:IMO458780 IVZ458774:IWK458780 JFV458774:JGG458780 JPR458774:JQC458780 JZN458774:JZY458780 KJJ458774:KJU458780 KTF458774:KTQ458780 LDB458774:LDM458780 LMX458774:LNI458780 LWT458774:LXE458780 MGP458774:MHA458780 MQL458774:MQW458780 NAH458774:NAS458780 NKD458774:NKO458780 NTZ458774:NUK458780 ODV458774:OEG458780 ONR458774:OOC458780 OXN458774:OXY458780 PHJ458774:PHU458780 PRF458774:PRQ458780 QBB458774:QBM458780 QKX458774:QLI458780 QUT458774:QVE458780 REP458774:RFA458780 ROL458774:ROW458780 RYH458774:RYS458780 SID458774:SIO458780 SRZ458774:SSK458780 TBV458774:TCG458780 TLR458774:TMC458780 TVN458774:TVY458780 UFJ458774:UFU458780 UPF458774:UPQ458780 UZB458774:UZM458780 VIX458774:VJI458780 VST458774:VTE458780 WCP458774:WDA458780 WML458774:WMW458780 WWH458774:WWS458780 JV524310:KG524316 TR524310:UC524316 ADN524310:ADY524316 ANJ524310:ANU524316 AXF524310:AXQ524316 BHB524310:BHM524316 BQX524310:BRI524316 CAT524310:CBE524316 CKP524310:CLA524316 CUL524310:CUW524316 DEH524310:DES524316 DOD524310:DOO524316 DXZ524310:DYK524316 EHV524310:EIG524316 ERR524310:ESC524316 FBN524310:FBY524316 FLJ524310:FLU524316 FVF524310:FVQ524316 GFB524310:GFM524316 GOX524310:GPI524316 GYT524310:GZE524316 HIP524310:HJA524316 HSL524310:HSW524316 ICH524310:ICS524316 IMD524310:IMO524316 IVZ524310:IWK524316 JFV524310:JGG524316 JPR524310:JQC524316 JZN524310:JZY524316 KJJ524310:KJU524316 KTF524310:KTQ524316 LDB524310:LDM524316 LMX524310:LNI524316 LWT524310:LXE524316 MGP524310:MHA524316 MQL524310:MQW524316 NAH524310:NAS524316 NKD524310:NKO524316 NTZ524310:NUK524316 ODV524310:OEG524316 ONR524310:OOC524316 OXN524310:OXY524316 PHJ524310:PHU524316 PRF524310:PRQ524316 QBB524310:QBM524316 QKX524310:QLI524316 QUT524310:QVE524316 REP524310:RFA524316 ROL524310:ROW524316 RYH524310:RYS524316 SID524310:SIO524316 SRZ524310:SSK524316 TBV524310:TCG524316 TLR524310:TMC524316 TVN524310:TVY524316 UFJ524310:UFU524316 UPF524310:UPQ524316 UZB524310:UZM524316 VIX524310:VJI524316 VST524310:VTE524316 WCP524310:WDA524316 WML524310:WMW524316 WWH524310:WWS524316 JV589846:KG589852 TR589846:UC589852 ADN589846:ADY589852 ANJ589846:ANU589852 AXF589846:AXQ589852 BHB589846:BHM589852 BQX589846:BRI589852 CAT589846:CBE589852 CKP589846:CLA589852 CUL589846:CUW589852 DEH589846:DES589852 DOD589846:DOO589852 DXZ589846:DYK589852 EHV589846:EIG589852 ERR589846:ESC589852 FBN589846:FBY589852 FLJ589846:FLU589852 FVF589846:FVQ589852 GFB589846:GFM589852 GOX589846:GPI589852 GYT589846:GZE589852 HIP589846:HJA589852 HSL589846:HSW589852 ICH589846:ICS589852 IMD589846:IMO589852 IVZ589846:IWK589852 JFV589846:JGG589852 JPR589846:JQC589852 JZN589846:JZY589852 KJJ589846:KJU589852 KTF589846:KTQ589852 LDB589846:LDM589852 LMX589846:LNI589852 LWT589846:LXE589852 MGP589846:MHA589852 MQL589846:MQW589852 NAH589846:NAS589852 NKD589846:NKO589852 NTZ589846:NUK589852 ODV589846:OEG589852 ONR589846:OOC589852 OXN589846:OXY589852 PHJ589846:PHU589852 PRF589846:PRQ589852 QBB589846:QBM589852 QKX589846:QLI589852 QUT589846:QVE589852 REP589846:RFA589852 ROL589846:ROW589852 RYH589846:RYS589852 SID589846:SIO589852 SRZ589846:SSK589852 TBV589846:TCG589852 TLR589846:TMC589852 TVN589846:TVY589852 UFJ589846:UFU589852 UPF589846:UPQ589852 UZB589846:UZM589852 VIX589846:VJI589852 VST589846:VTE589852 WCP589846:WDA589852 WML589846:WMW589852 WWH589846:WWS589852 JV655382:KG655388 TR655382:UC655388 ADN655382:ADY655388 ANJ655382:ANU655388 AXF655382:AXQ655388 BHB655382:BHM655388 BQX655382:BRI655388 CAT655382:CBE655388 CKP655382:CLA655388 CUL655382:CUW655388 DEH655382:DES655388 DOD655382:DOO655388 DXZ655382:DYK655388 EHV655382:EIG655388 ERR655382:ESC655388 FBN655382:FBY655388 FLJ655382:FLU655388 FVF655382:FVQ655388 GFB655382:GFM655388 GOX655382:GPI655388 GYT655382:GZE655388 HIP655382:HJA655388 HSL655382:HSW655388 ICH655382:ICS655388 IMD655382:IMO655388 IVZ655382:IWK655388 JFV655382:JGG655388 JPR655382:JQC655388 JZN655382:JZY655388 KJJ655382:KJU655388 KTF655382:KTQ655388 LDB655382:LDM655388 LMX655382:LNI655388 LWT655382:LXE655388 MGP655382:MHA655388 MQL655382:MQW655388 NAH655382:NAS655388 NKD655382:NKO655388 NTZ655382:NUK655388 ODV655382:OEG655388 ONR655382:OOC655388 OXN655382:OXY655388 PHJ655382:PHU655388 PRF655382:PRQ655388 QBB655382:QBM655388 QKX655382:QLI655388 QUT655382:QVE655388 REP655382:RFA655388 ROL655382:ROW655388 RYH655382:RYS655388 SID655382:SIO655388 SRZ655382:SSK655388 TBV655382:TCG655388 TLR655382:TMC655388 TVN655382:TVY655388 UFJ655382:UFU655388 UPF655382:UPQ655388 UZB655382:UZM655388 VIX655382:VJI655388 VST655382:VTE655388 WCP655382:WDA655388 WML655382:WMW655388 WWH655382:WWS655388 JV720918:KG720924 TR720918:UC720924 ADN720918:ADY720924 ANJ720918:ANU720924 AXF720918:AXQ720924 BHB720918:BHM720924 BQX720918:BRI720924 CAT720918:CBE720924 CKP720918:CLA720924 CUL720918:CUW720924 DEH720918:DES720924 DOD720918:DOO720924 DXZ720918:DYK720924 EHV720918:EIG720924 ERR720918:ESC720924 FBN720918:FBY720924 FLJ720918:FLU720924 FVF720918:FVQ720924 GFB720918:GFM720924 GOX720918:GPI720924 GYT720918:GZE720924 HIP720918:HJA720924 HSL720918:HSW720924 ICH720918:ICS720924 IMD720918:IMO720924 IVZ720918:IWK720924 JFV720918:JGG720924 JPR720918:JQC720924 JZN720918:JZY720924 KJJ720918:KJU720924 KTF720918:KTQ720924 LDB720918:LDM720924 LMX720918:LNI720924 LWT720918:LXE720924 MGP720918:MHA720924 MQL720918:MQW720924 NAH720918:NAS720924 NKD720918:NKO720924 NTZ720918:NUK720924 ODV720918:OEG720924 ONR720918:OOC720924 OXN720918:OXY720924 PHJ720918:PHU720924 PRF720918:PRQ720924 QBB720918:QBM720924 QKX720918:QLI720924 QUT720918:QVE720924 REP720918:RFA720924 ROL720918:ROW720924 RYH720918:RYS720924 SID720918:SIO720924 SRZ720918:SSK720924 TBV720918:TCG720924 TLR720918:TMC720924 TVN720918:TVY720924 UFJ720918:UFU720924 UPF720918:UPQ720924 UZB720918:UZM720924 VIX720918:VJI720924 VST720918:VTE720924 WCP720918:WDA720924 WML720918:WMW720924 WWH720918:WWS720924 JV786454:KG786460 TR786454:UC786460 ADN786454:ADY786460 ANJ786454:ANU786460 AXF786454:AXQ786460 BHB786454:BHM786460 BQX786454:BRI786460 CAT786454:CBE786460 CKP786454:CLA786460 CUL786454:CUW786460 DEH786454:DES786460 DOD786454:DOO786460 DXZ786454:DYK786460 EHV786454:EIG786460 ERR786454:ESC786460 FBN786454:FBY786460 FLJ786454:FLU786460 FVF786454:FVQ786460 GFB786454:GFM786460 GOX786454:GPI786460 GYT786454:GZE786460 HIP786454:HJA786460 HSL786454:HSW786460 ICH786454:ICS786460 IMD786454:IMO786460 IVZ786454:IWK786460 JFV786454:JGG786460 JPR786454:JQC786460 JZN786454:JZY786460 KJJ786454:KJU786460 KTF786454:KTQ786460 LDB786454:LDM786460 LMX786454:LNI786460 LWT786454:LXE786460 MGP786454:MHA786460 MQL786454:MQW786460 NAH786454:NAS786460 NKD786454:NKO786460 NTZ786454:NUK786460 ODV786454:OEG786460 ONR786454:OOC786460 OXN786454:OXY786460 PHJ786454:PHU786460 PRF786454:PRQ786460 QBB786454:QBM786460 QKX786454:QLI786460 QUT786454:QVE786460 REP786454:RFA786460 ROL786454:ROW786460 RYH786454:RYS786460 SID786454:SIO786460 SRZ786454:SSK786460 TBV786454:TCG786460 TLR786454:TMC786460 TVN786454:TVY786460 UFJ786454:UFU786460 UPF786454:UPQ786460 UZB786454:UZM786460 VIX786454:VJI786460 VST786454:VTE786460 WCP786454:WDA786460 WML786454:WMW786460 WWH786454:WWS786460 JV851990:KG851996 TR851990:UC851996 ADN851990:ADY851996 ANJ851990:ANU851996 AXF851990:AXQ851996 BHB851990:BHM851996 BQX851990:BRI851996 CAT851990:CBE851996 CKP851990:CLA851996 CUL851990:CUW851996 DEH851990:DES851996 DOD851990:DOO851996 DXZ851990:DYK851996 EHV851990:EIG851996 ERR851990:ESC851996 FBN851990:FBY851996 FLJ851990:FLU851996 FVF851990:FVQ851996 GFB851990:GFM851996 GOX851990:GPI851996 GYT851990:GZE851996 HIP851990:HJA851996 HSL851990:HSW851996 ICH851990:ICS851996 IMD851990:IMO851996 IVZ851990:IWK851996 JFV851990:JGG851996 JPR851990:JQC851996 JZN851990:JZY851996 KJJ851990:KJU851996 KTF851990:KTQ851996 LDB851990:LDM851996 LMX851990:LNI851996 LWT851990:LXE851996 MGP851990:MHA851996 MQL851990:MQW851996 NAH851990:NAS851996 NKD851990:NKO851996 NTZ851990:NUK851996 ODV851990:OEG851996 ONR851990:OOC851996 OXN851990:OXY851996 PHJ851990:PHU851996 PRF851990:PRQ851996 QBB851990:QBM851996 QKX851990:QLI851996 QUT851990:QVE851996 REP851990:RFA851996 ROL851990:ROW851996 RYH851990:RYS851996 SID851990:SIO851996 SRZ851990:SSK851996 TBV851990:TCG851996 TLR851990:TMC851996 TVN851990:TVY851996 UFJ851990:UFU851996 UPF851990:UPQ851996 UZB851990:UZM851996 VIX851990:VJI851996 VST851990:VTE851996 WCP851990:WDA851996 WML851990:WMW851996 WWH851990:WWS851996 JV917526:KG917532 TR917526:UC917532 ADN917526:ADY917532 ANJ917526:ANU917532 AXF917526:AXQ917532 BHB917526:BHM917532 BQX917526:BRI917532 CAT917526:CBE917532 CKP917526:CLA917532 CUL917526:CUW917532 DEH917526:DES917532 DOD917526:DOO917532 DXZ917526:DYK917532 EHV917526:EIG917532 ERR917526:ESC917532 FBN917526:FBY917532 FLJ917526:FLU917532 FVF917526:FVQ917532 GFB917526:GFM917532 GOX917526:GPI917532 GYT917526:GZE917532 HIP917526:HJA917532 HSL917526:HSW917532 ICH917526:ICS917532 IMD917526:IMO917532 IVZ917526:IWK917532 JFV917526:JGG917532 JPR917526:JQC917532 JZN917526:JZY917532 KJJ917526:KJU917532 KTF917526:KTQ917532 LDB917526:LDM917532 LMX917526:LNI917532 LWT917526:LXE917532 MGP917526:MHA917532 MQL917526:MQW917532 NAH917526:NAS917532 NKD917526:NKO917532 NTZ917526:NUK917532 ODV917526:OEG917532 ONR917526:OOC917532 OXN917526:OXY917532 PHJ917526:PHU917532 PRF917526:PRQ917532 QBB917526:QBM917532 QKX917526:QLI917532 QUT917526:QVE917532 REP917526:RFA917532 ROL917526:ROW917532 RYH917526:RYS917532 SID917526:SIO917532 SRZ917526:SSK917532 TBV917526:TCG917532 TLR917526:TMC917532 TVN917526:TVY917532 UFJ917526:UFU917532 UPF917526:UPQ917532 UZB917526:UZM917532 VIX917526:VJI917532 VST917526:VTE917532 WCP917526:WDA917532 WML917526:WMW917532 WWH917526:WWS917532 JV983062:KG983068 TR983062:UC983068 ADN983062:ADY983068 ANJ983062:ANU983068 AXF983062:AXQ983068 BHB983062:BHM983068 BQX983062:BRI983068 CAT983062:CBE983068 CKP983062:CLA983068 CUL983062:CUW983068 DEH983062:DES983068 DOD983062:DOO983068 DXZ983062:DYK983068 EHV983062:EIG983068 ERR983062:ESC983068 FBN983062:FBY983068 FLJ983062:FLU983068 FVF983062:FVQ983068 GFB983062:GFM983068 GOX983062:GPI983068 GYT983062:GZE983068 HIP983062:HJA983068 HSL983062:HSW983068 ICH983062:ICS983068 IMD983062:IMO983068 IVZ983062:IWK983068 JFV983062:JGG983068 JPR983062:JQC983068 JZN983062:JZY983068 KJJ983062:KJU983068 KTF983062:KTQ983068 LDB983062:LDM983068 LMX983062:LNI983068 LWT983062:LXE983068 MGP983062:MHA983068 MQL983062:MQW983068 NAH983062:NAS983068 NKD983062:NKO983068 NTZ983062:NUK983068 ODV983062:OEG983068 ONR983062:OOC983068 OXN983062:OXY983068 PHJ983062:PHU983068 PRF983062:PRQ983068 QBB983062:QBM983068 QKX983062:QLI983068 QUT983062:QVE983068 REP983062:RFA983068 ROL983062:ROW983068 RYH983062:RYS983068 SID983062:SIO983068 SRZ983062:SSK983068 TBV983062:TCG983068 TLR983062:TMC983068 TVN983062:TVY983068 UFJ983062:UFU983068 UPF983062:UPQ983068 UZB983062:UZM983068 VIX983062:VJI983068 VST983062:VTE983068 WCP983062:WDA983068 WML983062:WMW983068 AK27:AK28 L65558:AK65564 L131094:AK131100 L196630:AK196636 L262166:AK262172 L327702:AK327708 L393238:AK393244 L458774:AK458780 L524310:AK524316 L589846:AK589852 L655382:AK655388 L720918:AK720924 L786454:AK786460 L851990:AK851996 L917526:AK917532 L983062:AK983068 L26:AJ28"/>
    <dataValidation type="list" allowBlank="1" showInputMessage="1" errorTitle="Ошибка" error="Выберите значение из списка" prompt="Выберите значение из списка" sqref="WWK983059 JY23 TU23 ADQ23 ANM23 AXI23 BHE23 BRA23 CAW23 CKS23 CUO23 DEK23 DOG23 DYC23 EHY23 ERU23 FBQ23 FLM23 FVI23 GFE23 GPA23 GYW23 HIS23 HSO23 ICK23 IMG23 IWC23 JFY23 JPU23 JZQ23 KJM23 KTI23 LDE23 LNA23 LWW23 MGS23 MQO23 NAK23 NKG23 NUC23 ODY23 ONU23 OXQ23 PHM23 PRI23 QBE23 QLA23 QUW23 RES23 ROO23 RYK23 SIG23 SSC23 TBY23 TLU23 TVQ23 UFM23 UPI23 UZE23 VJA23 VSW23 WCS23 WMO23 WWK23 O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O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O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O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O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O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O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O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O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O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O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O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O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O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O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V65555 V131091 V196627 V262163 V327699 V393235 V458771 V524307 V589843 V655379 V720915 V786451 V851987 V917523 V983059 AC65555 AC131091 AC196627 AC262163 AC327699 AC393235 AC458771 AC524307 AC589843 AC655379 AC720915 AC786451 AC851987 AC917523 AC983059">
      <formula1>kind_of_cons</formula1>
    </dataValidation>
    <dataValidation type="textLength" operator="lessThanOrEqual" allowBlank="1" showInputMessage="1" showErrorMessage="1" errorTitle="Ошибка" error="Допускается ввод не более 900 символов!" sqref="WWS983054:WWS983060 ADY18:ADY24 ANU18:ANU24 AXQ18:AXQ24 BHM18:BHM24 BRI18:BRI24 CBE18:CBE24 CLA18:CLA24 CUW18:CUW24 DES18:DES24 DOO18:DOO24 DYK18:DYK24 EIG18:EIG24 ESC18:ESC24 FBY18:FBY24 FLU18:FLU24 FVQ18:FVQ24 GFM18:GFM24 GPI18:GPI24 GZE18:GZE24 HJA18:HJA24 HSW18:HSW24 ICS18:ICS24 IMO18:IMO24 IWK18:IWK24 JGG18:JGG24 JQC18:JQC24 JZY18:JZY24 KJU18:KJU24 KTQ18:KTQ24 LDM18:LDM24 LNI18:LNI24 LXE18:LXE24 MHA18:MHA24 MQW18:MQW24 NAS18:NAS24 NKO18:NKO24 NUK18:NUK24 OEG18:OEG24 OOC18:OOC24 OXY18:OXY24 PHU18:PHU24 PRQ18:PRQ24 QBM18:QBM24 QLI18:QLI24 QVE18:QVE24 RFA18:RFA24 ROW18:ROW24 RYS18:RYS24 SIO18:SIO24 SSK18:SSK24 TCG18:TCG24 TMC18:TMC24 TVY18:TVY24 UFU18:UFU24 UPQ18:UPQ24 UZM18:UZM24 VJI18:VJI24 VTE18:VTE24 WDA18:WDA24 WMW18:WMW24 WWS18:WWS24 KG18:KG24 WMW983054:WMW983060 AK65550:AK65556 KG65550:KG65556 UC65550:UC65556 ADY65550:ADY65556 ANU65550:ANU65556 AXQ65550:AXQ65556 BHM65550:BHM65556 BRI65550:BRI65556 CBE65550:CBE65556 CLA65550:CLA65556 CUW65550:CUW65556 DES65550:DES65556 DOO65550:DOO65556 DYK65550:DYK65556 EIG65550:EIG65556 ESC65550:ESC65556 FBY65550:FBY65556 FLU65550:FLU65556 FVQ65550:FVQ65556 GFM65550:GFM65556 GPI65550:GPI65556 GZE65550:GZE65556 HJA65550:HJA65556 HSW65550:HSW65556 ICS65550:ICS65556 IMO65550:IMO65556 IWK65550:IWK65556 JGG65550:JGG65556 JQC65550:JQC65556 JZY65550:JZY65556 KJU65550:KJU65556 KTQ65550:KTQ65556 LDM65550:LDM65556 LNI65550:LNI65556 LXE65550:LXE65556 MHA65550:MHA65556 MQW65550:MQW65556 NAS65550:NAS65556 NKO65550:NKO65556 NUK65550:NUK65556 OEG65550:OEG65556 OOC65550:OOC65556 OXY65550:OXY65556 PHU65550:PHU65556 PRQ65550:PRQ65556 QBM65550:QBM65556 QLI65550:QLI65556 QVE65550:QVE65556 RFA65550:RFA65556 ROW65550:ROW65556 RYS65550:RYS65556 SIO65550:SIO65556 SSK65550:SSK65556 TCG65550:TCG65556 TMC65550:TMC65556 TVY65550:TVY65556 UFU65550:UFU65556 UPQ65550:UPQ65556 UZM65550:UZM65556 VJI65550:VJI65556 VTE65550:VTE65556 WDA65550:WDA65556 WMW65550:WMW65556 WWS65550:WWS65556 AK131086:AK131092 KG131086:KG131092 UC131086:UC131092 ADY131086:ADY131092 ANU131086:ANU131092 AXQ131086:AXQ131092 BHM131086:BHM131092 BRI131086:BRI131092 CBE131086:CBE131092 CLA131086:CLA131092 CUW131086:CUW131092 DES131086:DES131092 DOO131086:DOO131092 DYK131086:DYK131092 EIG131086:EIG131092 ESC131086:ESC131092 FBY131086:FBY131092 FLU131086:FLU131092 FVQ131086:FVQ131092 GFM131086:GFM131092 GPI131086:GPI131092 GZE131086:GZE131092 HJA131086:HJA131092 HSW131086:HSW131092 ICS131086:ICS131092 IMO131086:IMO131092 IWK131086:IWK131092 JGG131086:JGG131092 JQC131086:JQC131092 JZY131086:JZY131092 KJU131086:KJU131092 KTQ131086:KTQ131092 LDM131086:LDM131092 LNI131086:LNI131092 LXE131086:LXE131092 MHA131086:MHA131092 MQW131086:MQW131092 NAS131086:NAS131092 NKO131086:NKO131092 NUK131086:NUK131092 OEG131086:OEG131092 OOC131086:OOC131092 OXY131086:OXY131092 PHU131086:PHU131092 PRQ131086:PRQ131092 QBM131086:QBM131092 QLI131086:QLI131092 QVE131086:QVE131092 RFA131086:RFA131092 ROW131086:ROW131092 RYS131086:RYS131092 SIO131086:SIO131092 SSK131086:SSK131092 TCG131086:TCG131092 TMC131086:TMC131092 TVY131086:TVY131092 UFU131086:UFU131092 UPQ131086:UPQ131092 UZM131086:UZM131092 VJI131086:VJI131092 VTE131086:VTE131092 WDA131086:WDA131092 WMW131086:WMW131092 WWS131086:WWS131092 AK196622:AK196628 KG196622:KG196628 UC196622:UC196628 ADY196622:ADY196628 ANU196622:ANU196628 AXQ196622:AXQ196628 BHM196622:BHM196628 BRI196622:BRI196628 CBE196622:CBE196628 CLA196622:CLA196628 CUW196622:CUW196628 DES196622:DES196628 DOO196622:DOO196628 DYK196622:DYK196628 EIG196622:EIG196628 ESC196622:ESC196628 FBY196622:FBY196628 FLU196622:FLU196628 FVQ196622:FVQ196628 GFM196622:GFM196628 GPI196622:GPI196628 GZE196622:GZE196628 HJA196622:HJA196628 HSW196622:HSW196628 ICS196622:ICS196628 IMO196622:IMO196628 IWK196622:IWK196628 JGG196622:JGG196628 JQC196622:JQC196628 JZY196622:JZY196628 KJU196622:KJU196628 KTQ196622:KTQ196628 LDM196622:LDM196628 LNI196622:LNI196628 LXE196622:LXE196628 MHA196622:MHA196628 MQW196622:MQW196628 NAS196622:NAS196628 NKO196622:NKO196628 NUK196622:NUK196628 OEG196622:OEG196628 OOC196622:OOC196628 OXY196622:OXY196628 PHU196622:PHU196628 PRQ196622:PRQ196628 QBM196622:QBM196628 QLI196622:QLI196628 QVE196622:QVE196628 RFA196622:RFA196628 ROW196622:ROW196628 RYS196622:RYS196628 SIO196622:SIO196628 SSK196622:SSK196628 TCG196622:TCG196628 TMC196622:TMC196628 TVY196622:TVY196628 UFU196622:UFU196628 UPQ196622:UPQ196628 UZM196622:UZM196628 VJI196622:VJI196628 VTE196622:VTE196628 WDA196622:WDA196628 WMW196622:WMW196628 WWS196622:WWS196628 AK262158:AK262164 KG262158:KG262164 UC262158:UC262164 ADY262158:ADY262164 ANU262158:ANU262164 AXQ262158:AXQ262164 BHM262158:BHM262164 BRI262158:BRI262164 CBE262158:CBE262164 CLA262158:CLA262164 CUW262158:CUW262164 DES262158:DES262164 DOO262158:DOO262164 DYK262158:DYK262164 EIG262158:EIG262164 ESC262158:ESC262164 FBY262158:FBY262164 FLU262158:FLU262164 FVQ262158:FVQ262164 GFM262158:GFM262164 GPI262158:GPI262164 GZE262158:GZE262164 HJA262158:HJA262164 HSW262158:HSW262164 ICS262158:ICS262164 IMO262158:IMO262164 IWK262158:IWK262164 JGG262158:JGG262164 JQC262158:JQC262164 JZY262158:JZY262164 KJU262158:KJU262164 KTQ262158:KTQ262164 LDM262158:LDM262164 LNI262158:LNI262164 LXE262158:LXE262164 MHA262158:MHA262164 MQW262158:MQW262164 NAS262158:NAS262164 NKO262158:NKO262164 NUK262158:NUK262164 OEG262158:OEG262164 OOC262158:OOC262164 OXY262158:OXY262164 PHU262158:PHU262164 PRQ262158:PRQ262164 QBM262158:QBM262164 QLI262158:QLI262164 QVE262158:QVE262164 RFA262158:RFA262164 ROW262158:ROW262164 RYS262158:RYS262164 SIO262158:SIO262164 SSK262158:SSK262164 TCG262158:TCG262164 TMC262158:TMC262164 TVY262158:TVY262164 UFU262158:UFU262164 UPQ262158:UPQ262164 UZM262158:UZM262164 VJI262158:VJI262164 VTE262158:VTE262164 WDA262158:WDA262164 WMW262158:WMW262164 WWS262158:WWS262164 AK327694:AK327700 KG327694:KG327700 UC327694:UC327700 ADY327694:ADY327700 ANU327694:ANU327700 AXQ327694:AXQ327700 BHM327694:BHM327700 BRI327694:BRI327700 CBE327694:CBE327700 CLA327694:CLA327700 CUW327694:CUW327700 DES327694:DES327700 DOO327694:DOO327700 DYK327694:DYK327700 EIG327694:EIG327700 ESC327694:ESC327700 FBY327694:FBY327700 FLU327694:FLU327700 FVQ327694:FVQ327700 GFM327694:GFM327700 GPI327694:GPI327700 GZE327694:GZE327700 HJA327694:HJA327700 HSW327694:HSW327700 ICS327694:ICS327700 IMO327694:IMO327700 IWK327694:IWK327700 JGG327694:JGG327700 JQC327694:JQC327700 JZY327694:JZY327700 KJU327694:KJU327700 KTQ327694:KTQ327700 LDM327694:LDM327700 LNI327694:LNI327700 LXE327694:LXE327700 MHA327694:MHA327700 MQW327694:MQW327700 NAS327694:NAS327700 NKO327694:NKO327700 NUK327694:NUK327700 OEG327694:OEG327700 OOC327694:OOC327700 OXY327694:OXY327700 PHU327694:PHU327700 PRQ327694:PRQ327700 QBM327694:QBM327700 QLI327694:QLI327700 QVE327694:QVE327700 RFA327694:RFA327700 ROW327694:ROW327700 RYS327694:RYS327700 SIO327694:SIO327700 SSK327694:SSK327700 TCG327694:TCG327700 TMC327694:TMC327700 TVY327694:TVY327700 UFU327694:UFU327700 UPQ327694:UPQ327700 UZM327694:UZM327700 VJI327694:VJI327700 VTE327694:VTE327700 WDA327694:WDA327700 WMW327694:WMW327700 WWS327694:WWS327700 AK393230:AK393236 KG393230:KG393236 UC393230:UC393236 ADY393230:ADY393236 ANU393230:ANU393236 AXQ393230:AXQ393236 BHM393230:BHM393236 BRI393230:BRI393236 CBE393230:CBE393236 CLA393230:CLA393236 CUW393230:CUW393236 DES393230:DES393236 DOO393230:DOO393236 DYK393230:DYK393236 EIG393230:EIG393236 ESC393230:ESC393236 FBY393230:FBY393236 FLU393230:FLU393236 FVQ393230:FVQ393236 GFM393230:GFM393236 GPI393230:GPI393236 GZE393230:GZE393236 HJA393230:HJA393236 HSW393230:HSW393236 ICS393230:ICS393236 IMO393230:IMO393236 IWK393230:IWK393236 JGG393230:JGG393236 JQC393230:JQC393236 JZY393230:JZY393236 KJU393230:KJU393236 KTQ393230:KTQ393236 LDM393230:LDM393236 LNI393230:LNI393236 LXE393230:LXE393236 MHA393230:MHA393236 MQW393230:MQW393236 NAS393230:NAS393236 NKO393230:NKO393236 NUK393230:NUK393236 OEG393230:OEG393236 OOC393230:OOC393236 OXY393230:OXY393236 PHU393230:PHU393236 PRQ393230:PRQ393236 QBM393230:QBM393236 QLI393230:QLI393236 QVE393230:QVE393236 RFA393230:RFA393236 ROW393230:ROW393236 RYS393230:RYS393236 SIO393230:SIO393236 SSK393230:SSK393236 TCG393230:TCG393236 TMC393230:TMC393236 TVY393230:TVY393236 UFU393230:UFU393236 UPQ393230:UPQ393236 UZM393230:UZM393236 VJI393230:VJI393236 VTE393230:VTE393236 WDA393230:WDA393236 WMW393230:WMW393236 WWS393230:WWS393236 AK458766:AK458772 KG458766:KG458772 UC458766:UC458772 ADY458766:ADY458772 ANU458766:ANU458772 AXQ458766:AXQ458772 BHM458766:BHM458772 BRI458766:BRI458772 CBE458766:CBE458772 CLA458766:CLA458772 CUW458766:CUW458772 DES458766:DES458772 DOO458766:DOO458772 DYK458766:DYK458772 EIG458766:EIG458772 ESC458766:ESC458772 FBY458766:FBY458772 FLU458766:FLU458772 FVQ458766:FVQ458772 GFM458766:GFM458772 GPI458766:GPI458772 GZE458766:GZE458772 HJA458766:HJA458772 HSW458766:HSW458772 ICS458766:ICS458772 IMO458766:IMO458772 IWK458766:IWK458772 JGG458766:JGG458772 JQC458766:JQC458772 JZY458766:JZY458772 KJU458766:KJU458772 KTQ458766:KTQ458772 LDM458766:LDM458772 LNI458766:LNI458772 LXE458766:LXE458772 MHA458766:MHA458772 MQW458766:MQW458772 NAS458766:NAS458772 NKO458766:NKO458772 NUK458766:NUK458772 OEG458766:OEG458772 OOC458766:OOC458772 OXY458766:OXY458772 PHU458766:PHU458772 PRQ458766:PRQ458772 QBM458766:QBM458772 QLI458766:QLI458772 QVE458766:QVE458772 RFA458766:RFA458772 ROW458766:ROW458772 RYS458766:RYS458772 SIO458766:SIO458772 SSK458766:SSK458772 TCG458766:TCG458772 TMC458766:TMC458772 TVY458766:TVY458772 UFU458766:UFU458772 UPQ458766:UPQ458772 UZM458766:UZM458772 VJI458766:VJI458772 VTE458766:VTE458772 WDA458766:WDA458772 WMW458766:WMW458772 WWS458766:WWS458772 AK524302:AK524308 KG524302:KG524308 UC524302:UC524308 ADY524302:ADY524308 ANU524302:ANU524308 AXQ524302:AXQ524308 BHM524302:BHM524308 BRI524302:BRI524308 CBE524302:CBE524308 CLA524302:CLA524308 CUW524302:CUW524308 DES524302:DES524308 DOO524302:DOO524308 DYK524302:DYK524308 EIG524302:EIG524308 ESC524302:ESC524308 FBY524302:FBY524308 FLU524302:FLU524308 FVQ524302:FVQ524308 GFM524302:GFM524308 GPI524302:GPI524308 GZE524302:GZE524308 HJA524302:HJA524308 HSW524302:HSW524308 ICS524302:ICS524308 IMO524302:IMO524308 IWK524302:IWK524308 JGG524302:JGG524308 JQC524302:JQC524308 JZY524302:JZY524308 KJU524302:KJU524308 KTQ524302:KTQ524308 LDM524302:LDM524308 LNI524302:LNI524308 LXE524302:LXE524308 MHA524302:MHA524308 MQW524302:MQW524308 NAS524302:NAS524308 NKO524302:NKO524308 NUK524302:NUK524308 OEG524302:OEG524308 OOC524302:OOC524308 OXY524302:OXY524308 PHU524302:PHU524308 PRQ524302:PRQ524308 QBM524302:QBM524308 QLI524302:QLI524308 QVE524302:QVE524308 RFA524302:RFA524308 ROW524302:ROW524308 RYS524302:RYS524308 SIO524302:SIO524308 SSK524302:SSK524308 TCG524302:TCG524308 TMC524302:TMC524308 TVY524302:TVY524308 UFU524302:UFU524308 UPQ524302:UPQ524308 UZM524302:UZM524308 VJI524302:VJI524308 VTE524302:VTE524308 WDA524302:WDA524308 WMW524302:WMW524308 WWS524302:WWS524308 AK589838:AK589844 KG589838:KG589844 UC589838:UC589844 ADY589838:ADY589844 ANU589838:ANU589844 AXQ589838:AXQ589844 BHM589838:BHM589844 BRI589838:BRI589844 CBE589838:CBE589844 CLA589838:CLA589844 CUW589838:CUW589844 DES589838:DES589844 DOO589838:DOO589844 DYK589838:DYK589844 EIG589838:EIG589844 ESC589838:ESC589844 FBY589838:FBY589844 FLU589838:FLU589844 FVQ589838:FVQ589844 GFM589838:GFM589844 GPI589838:GPI589844 GZE589838:GZE589844 HJA589838:HJA589844 HSW589838:HSW589844 ICS589838:ICS589844 IMO589838:IMO589844 IWK589838:IWK589844 JGG589838:JGG589844 JQC589838:JQC589844 JZY589838:JZY589844 KJU589838:KJU589844 KTQ589838:KTQ589844 LDM589838:LDM589844 LNI589838:LNI589844 LXE589838:LXE589844 MHA589838:MHA589844 MQW589838:MQW589844 NAS589838:NAS589844 NKO589838:NKO589844 NUK589838:NUK589844 OEG589838:OEG589844 OOC589838:OOC589844 OXY589838:OXY589844 PHU589838:PHU589844 PRQ589838:PRQ589844 QBM589838:QBM589844 QLI589838:QLI589844 QVE589838:QVE589844 RFA589838:RFA589844 ROW589838:ROW589844 RYS589838:RYS589844 SIO589838:SIO589844 SSK589838:SSK589844 TCG589838:TCG589844 TMC589838:TMC589844 TVY589838:TVY589844 UFU589838:UFU589844 UPQ589838:UPQ589844 UZM589838:UZM589844 VJI589838:VJI589844 VTE589838:VTE589844 WDA589838:WDA589844 WMW589838:WMW589844 WWS589838:WWS589844 AK655374:AK655380 KG655374:KG655380 UC655374:UC655380 ADY655374:ADY655380 ANU655374:ANU655380 AXQ655374:AXQ655380 BHM655374:BHM655380 BRI655374:BRI655380 CBE655374:CBE655380 CLA655374:CLA655380 CUW655374:CUW655380 DES655374:DES655380 DOO655374:DOO655380 DYK655374:DYK655380 EIG655374:EIG655380 ESC655374:ESC655380 FBY655374:FBY655380 FLU655374:FLU655380 FVQ655374:FVQ655380 GFM655374:GFM655380 GPI655374:GPI655380 GZE655374:GZE655380 HJA655374:HJA655380 HSW655374:HSW655380 ICS655374:ICS655380 IMO655374:IMO655380 IWK655374:IWK655380 JGG655374:JGG655380 JQC655374:JQC655380 JZY655374:JZY655380 KJU655374:KJU655380 KTQ655374:KTQ655380 LDM655374:LDM655380 LNI655374:LNI655380 LXE655374:LXE655380 MHA655374:MHA655380 MQW655374:MQW655380 NAS655374:NAS655380 NKO655374:NKO655380 NUK655374:NUK655380 OEG655374:OEG655380 OOC655374:OOC655380 OXY655374:OXY655380 PHU655374:PHU655380 PRQ655374:PRQ655380 QBM655374:QBM655380 QLI655374:QLI655380 QVE655374:QVE655380 RFA655374:RFA655380 ROW655374:ROW655380 RYS655374:RYS655380 SIO655374:SIO655380 SSK655374:SSK655380 TCG655374:TCG655380 TMC655374:TMC655380 TVY655374:TVY655380 UFU655374:UFU655380 UPQ655374:UPQ655380 UZM655374:UZM655380 VJI655374:VJI655380 VTE655374:VTE655380 WDA655374:WDA655380 WMW655374:WMW655380 WWS655374:WWS655380 AK720910:AK720916 KG720910:KG720916 UC720910:UC720916 ADY720910:ADY720916 ANU720910:ANU720916 AXQ720910:AXQ720916 BHM720910:BHM720916 BRI720910:BRI720916 CBE720910:CBE720916 CLA720910:CLA720916 CUW720910:CUW720916 DES720910:DES720916 DOO720910:DOO720916 DYK720910:DYK720916 EIG720910:EIG720916 ESC720910:ESC720916 FBY720910:FBY720916 FLU720910:FLU720916 FVQ720910:FVQ720916 GFM720910:GFM720916 GPI720910:GPI720916 GZE720910:GZE720916 HJA720910:HJA720916 HSW720910:HSW720916 ICS720910:ICS720916 IMO720910:IMO720916 IWK720910:IWK720916 JGG720910:JGG720916 JQC720910:JQC720916 JZY720910:JZY720916 KJU720910:KJU720916 KTQ720910:KTQ720916 LDM720910:LDM720916 LNI720910:LNI720916 LXE720910:LXE720916 MHA720910:MHA720916 MQW720910:MQW720916 NAS720910:NAS720916 NKO720910:NKO720916 NUK720910:NUK720916 OEG720910:OEG720916 OOC720910:OOC720916 OXY720910:OXY720916 PHU720910:PHU720916 PRQ720910:PRQ720916 QBM720910:QBM720916 QLI720910:QLI720916 QVE720910:QVE720916 RFA720910:RFA720916 ROW720910:ROW720916 RYS720910:RYS720916 SIO720910:SIO720916 SSK720910:SSK720916 TCG720910:TCG720916 TMC720910:TMC720916 TVY720910:TVY720916 UFU720910:UFU720916 UPQ720910:UPQ720916 UZM720910:UZM720916 VJI720910:VJI720916 VTE720910:VTE720916 WDA720910:WDA720916 WMW720910:WMW720916 WWS720910:WWS720916 AK786446:AK786452 KG786446:KG786452 UC786446:UC786452 ADY786446:ADY786452 ANU786446:ANU786452 AXQ786446:AXQ786452 BHM786446:BHM786452 BRI786446:BRI786452 CBE786446:CBE786452 CLA786446:CLA786452 CUW786446:CUW786452 DES786446:DES786452 DOO786446:DOO786452 DYK786446:DYK786452 EIG786446:EIG786452 ESC786446:ESC786452 FBY786446:FBY786452 FLU786446:FLU786452 FVQ786446:FVQ786452 GFM786446:GFM786452 GPI786446:GPI786452 GZE786446:GZE786452 HJA786446:HJA786452 HSW786446:HSW786452 ICS786446:ICS786452 IMO786446:IMO786452 IWK786446:IWK786452 JGG786446:JGG786452 JQC786446:JQC786452 JZY786446:JZY786452 KJU786446:KJU786452 KTQ786446:KTQ786452 LDM786446:LDM786452 LNI786446:LNI786452 LXE786446:LXE786452 MHA786446:MHA786452 MQW786446:MQW786452 NAS786446:NAS786452 NKO786446:NKO786452 NUK786446:NUK786452 OEG786446:OEG786452 OOC786446:OOC786452 OXY786446:OXY786452 PHU786446:PHU786452 PRQ786446:PRQ786452 QBM786446:QBM786452 QLI786446:QLI786452 QVE786446:QVE786452 RFA786446:RFA786452 ROW786446:ROW786452 RYS786446:RYS786452 SIO786446:SIO786452 SSK786446:SSK786452 TCG786446:TCG786452 TMC786446:TMC786452 TVY786446:TVY786452 UFU786446:UFU786452 UPQ786446:UPQ786452 UZM786446:UZM786452 VJI786446:VJI786452 VTE786446:VTE786452 WDA786446:WDA786452 WMW786446:WMW786452 WWS786446:WWS786452 AK851982:AK851988 KG851982:KG851988 UC851982:UC851988 ADY851982:ADY851988 ANU851982:ANU851988 AXQ851982:AXQ851988 BHM851982:BHM851988 BRI851982:BRI851988 CBE851982:CBE851988 CLA851982:CLA851988 CUW851982:CUW851988 DES851982:DES851988 DOO851982:DOO851988 DYK851982:DYK851988 EIG851982:EIG851988 ESC851982:ESC851988 FBY851982:FBY851988 FLU851982:FLU851988 FVQ851982:FVQ851988 GFM851982:GFM851988 GPI851982:GPI851988 GZE851982:GZE851988 HJA851982:HJA851988 HSW851982:HSW851988 ICS851982:ICS851988 IMO851982:IMO851988 IWK851982:IWK851988 JGG851982:JGG851988 JQC851982:JQC851988 JZY851982:JZY851988 KJU851982:KJU851988 KTQ851982:KTQ851988 LDM851982:LDM851988 LNI851982:LNI851988 LXE851982:LXE851988 MHA851982:MHA851988 MQW851982:MQW851988 NAS851982:NAS851988 NKO851982:NKO851988 NUK851982:NUK851988 OEG851982:OEG851988 OOC851982:OOC851988 OXY851982:OXY851988 PHU851982:PHU851988 PRQ851982:PRQ851988 QBM851982:QBM851988 QLI851982:QLI851988 QVE851982:QVE851988 RFA851982:RFA851988 ROW851982:ROW851988 RYS851982:RYS851988 SIO851982:SIO851988 SSK851982:SSK851988 TCG851982:TCG851988 TMC851982:TMC851988 TVY851982:TVY851988 UFU851982:UFU851988 UPQ851982:UPQ851988 UZM851982:UZM851988 VJI851982:VJI851988 VTE851982:VTE851988 WDA851982:WDA851988 WMW851982:WMW851988 WWS851982:WWS851988 AK917518:AK917524 KG917518:KG917524 UC917518:UC917524 ADY917518:ADY917524 ANU917518:ANU917524 AXQ917518:AXQ917524 BHM917518:BHM917524 BRI917518:BRI917524 CBE917518:CBE917524 CLA917518:CLA917524 CUW917518:CUW917524 DES917518:DES917524 DOO917518:DOO917524 DYK917518:DYK917524 EIG917518:EIG917524 ESC917518:ESC917524 FBY917518:FBY917524 FLU917518:FLU917524 FVQ917518:FVQ917524 GFM917518:GFM917524 GPI917518:GPI917524 GZE917518:GZE917524 HJA917518:HJA917524 HSW917518:HSW917524 ICS917518:ICS917524 IMO917518:IMO917524 IWK917518:IWK917524 JGG917518:JGG917524 JQC917518:JQC917524 JZY917518:JZY917524 KJU917518:KJU917524 KTQ917518:KTQ917524 LDM917518:LDM917524 LNI917518:LNI917524 LXE917518:LXE917524 MHA917518:MHA917524 MQW917518:MQW917524 NAS917518:NAS917524 NKO917518:NKO917524 NUK917518:NUK917524 OEG917518:OEG917524 OOC917518:OOC917524 OXY917518:OXY917524 PHU917518:PHU917524 PRQ917518:PRQ917524 QBM917518:QBM917524 QLI917518:QLI917524 QVE917518:QVE917524 RFA917518:RFA917524 ROW917518:ROW917524 RYS917518:RYS917524 SIO917518:SIO917524 SSK917518:SSK917524 TCG917518:TCG917524 TMC917518:TMC917524 TVY917518:TVY917524 UFU917518:UFU917524 UPQ917518:UPQ917524 UZM917518:UZM917524 VJI917518:VJI917524 VTE917518:VTE917524 WDA917518:WDA917524 WMW917518:WMW917524 WWS917518:WWS917524 AK983054:AK983060 KG983054:KG983060 UC983054:UC983060 ADY983054:ADY983060 ANU983054:ANU983060 AXQ983054:AXQ983060 BHM983054:BHM983060 BRI983054:BRI983060 CBE983054:CBE983060 CLA983054:CLA983060 CUW983054:CUW983060 DES983054:DES983060 DOO983054:DOO983060 DYK983054:DYK983060 EIG983054:EIG983060 ESC983054:ESC983060 FBY983054:FBY983060 FLU983054:FLU983060 FVQ983054:FVQ983060 GFM983054:GFM983060 GPI983054:GPI983060 GZE983054:GZE983060 HJA983054:HJA983060 HSW983054:HSW983060 ICS983054:ICS983060 IMO983054:IMO983060 IWK983054:IWK983060 JGG983054:JGG983060 JQC983054:JQC983060 JZY983054:JZY983060 KJU983054:KJU983060 KTQ983054:KTQ983060 LDM983054:LDM983060 LNI983054:LNI983060 LXE983054:LXE983060 MHA983054:MHA983060 MQW983054:MQW983060 NAS983054:NAS983060 NKO983054:NKO983060 NUK983054:NUK983060 OEG983054:OEG983060 OOC983054:OOC983060 OXY983054:OXY983060 PHU983054:PHU983060 PRQ983054:PRQ983060 QBM983054:QBM983060 QLI983054:QLI983060 QVE983054:QVE983060 RFA983054:RFA983060 ROW983054:ROW983060 RYS983054:RYS983060 SIO983054:SIO983060 SSK983054:SSK983060 TCG983054:TCG983060 TMC983054:TMC983060 TVY983054:TVY983060 UFU983054:UFU983060 UPQ983054:UPQ983060 UZM983054:UZM983060 VJI983054:VJI983060 VTE983054:VTE983060 WDA983054:WDA983060 UC18:UC24">
      <formula1>900</formula1>
    </dataValidation>
    <dataValidation type="list" allowBlank="1" showInputMessage="1" showErrorMessage="1" errorTitle="Ошибка" error="Выберите значение из списка" sqref="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M24 WWI983060 M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M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M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M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M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M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M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M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M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M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M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M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M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M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M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JW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KB65556:KB65557 TX65556:TX65557 ADT65556:ADT65557 ANP65556:ANP65557 AXL65556:AXL65557 BHH65556:BHH65557 BRD65556:BRD65557 CAZ65556:CAZ65557 CKV65556:CKV65557 CUR65556:CUR65557 DEN65556:DEN65557 DOJ65556:DOJ65557 DYF65556:DYF65557 EIB65556:EIB65557 ERX65556:ERX65557 FBT65556:FBT65557 FLP65556:FLP65557 FVL65556:FVL65557 GFH65556:GFH65557 GPD65556:GPD65557 GYZ65556:GYZ65557 HIV65556:HIV65557 HSR65556:HSR65557 ICN65556:ICN65557 IMJ65556:IMJ65557 IWF65556:IWF65557 JGB65556:JGB65557 JPX65556:JPX65557 JZT65556:JZT65557 KJP65556:KJP65557 KTL65556:KTL65557 LDH65556:LDH65557 LND65556:LND65557 LWZ65556:LWZ65557 MGV65556:MGV65557 MQR65556:MQR65557 NAN65556:NAN65557 NKJ65556:NKJ65557 NUF65556:NUF65557 OEB65556:OEB65557 ONX65556:ONX65557 OXT65556:OXT65557 PHP65556:PHP65557 PRL65556:PRL65557 QBH65556:QBH65557 QLD65556:QLD65557 QUZ65556:QUZ65557 REV65556:REV65557 ROR65556:ROR65557 RYN65556:RYN65557 SIJ65556:SIJ65557 SSF65556:SSF65557 TCB65556:TCB65557 TLX65556:TLX65557 TVT65556:TVT65557 UFP65556:UFP65557 UPL65556:UPL65557 UZH65556:UZH65557 VJD65556:VJD65557 VSZ65556:VSZ65557 WCV65556:WCV65557 WMR65556:WMR65557 WWN65556:WWN65557 R131092:R131093 KB131092:KB131093 TX131092:TX131093 ADT131092:ADT131093 ANP131092:ANP131093 AXL131092:AXL131093 BHH131092:BHH131093 BRD131092:BRD131093 CAZ131092:CAZ131093 CKV131092:CKV131093 CUR131092:CUR131093 DEN131092:DEN131093 DOJ131092:DOJ131093 DYF131092:DYF131093 EIB131092:EIB131093 ERX131092:ERX131093 FBT131092:FBT131093 FLP131092:FLP131093 FVL131092:FVL131093 GFH131092:GFH131093 GPD131092:GPD131093 GYZ131092:GYZ131093 HIV131092:HIV131093 HSR131092:HSR131093 ICN131092:ICN131093 IMJ131092:IMJ131093 IWF131092:IWF131093 JGB131092:JGB131093 JPX131092:JPX131093 JZT131092:JZT131093 KJP131092:KJP131093 KTL131092:KTL131093 LDH131092:LDH131093 LND131092:LND131093 LWZ131092:LWZ131093 MGV131092:MGV131093 MQR131092:MQR131093 NAN131092:NAN131093 NKJ131092:NKJ131093 NUF131092:NUF131093 OEB131092:OEB131093 ONX131092:ONX131093 OXT131092:OXT131093 PHP131092:PHP131093 PRL131092:PRL131093 QBH131092:QBH131093 QLD131092:QLD131093 QUZ131092:QUZ131093 REV131092:REV131093 ROR131092:ROR131093 RYN131092:RYN131093 SIJ131092:SIJ131093 SSF131092:SSF131093 TCB131092:TCB131093 TLX131092:TLX131093 TVT131092:TVT131093 UFP131092:UFP131093 UPL131092:UPL131093 UZH131092:UZH131093 VJD131092:VJD131093 VSZ131092:VSZ131093 WCV131092:WCV131093 WMR131092:WMR131093 WWN131092:WWN131093 R196628:R196629 KB196628:KB196629 TX196628:TX196629 ADT196628:ADT196629 ANP196628:ANP196629 AXL196628:AXL196629 BHH196628:BHH196629 BRD196628:BRD196629 CAZ196628:CAZ196629 CKV196628:CKV196629 CUR196628:CUR196629 DEN196628:DEN196629 DOJ196628:DOJ196629 DYF196628:DYF196629 EIB196628:EIB196629 ERX196628:ERX196629 FBT196628:FBT196629 FLP196628:FLP196629 FVL196628:FVL196629 GFH196628:GFH196629 GPD196628:GPD196629 GYZ196628:GYZ196629 HIV196628:HIV196629 HSR196628:HSR196629 ICN196628:ICN196629 IMJ196628:IMJ196629 IWF196628:IWF196629 JGB196628:JGB196629 JPX196628:JPX196629 JZT196628:JZT196629 KJP196628:KJP196629 KTL196628:KTL196629 LDH196628:LDH196629 LND196628:LND196629 LWZ196628:LWZ196629 MGV196628:MGV196629 MQR196628:MQR196629 NAN196628:NAN196629 NKJ196628:NKJ196629 NUF196628:NUF196629 OEB196628:OEB196629 ONX196628:ONX196629 OXT196628:OXT196629 PHP196628:PHP196629 PRL196628:PRL196629 QBH196628:QBH196629 QLD196628:QLD196629 QUZ196628:QUZ196629 REV196628:REV196629 ROR196628:ROR196629 RYN196628:RYN196629 SIJ196628:SIJ196629 SSF196628:SSF196629 TCB196628:TCB196629 TLX196628:TLX196629 TVT196628:TVT196629 UFP196628:UFP196629 UPL196628:UPL196629 UZH196628:UZH196629 VJD196628:VJD196629 VSZ196628:VSZ196629 WCV196628:WCV196629 WMR196628:WMR196629 WWN196628:WWN196629 R262164:R262165 KB262164:KB262165 TX262164:TX262165 ADT262164:ADT262165 ANP262164:ANP262165 AXL262164:AXL262165 BHH262164:BHH262165 BRD262164:BRD262165 CAZ262164:CAZ262165 CKV262164:CKV262165 CUR262164:CUR262165 DEN262164:DEN262165 DOJ262164:DOJ262165 DYF262164:DYF262165 EIB262164:EIB262165 ERX262164:ERX262165 FBT262164:FBT262165 FLP262164:FLP262165 FVL262164:FVL262165 GFH262164:GFH262165 GPD262164:GPD262165 GYZ262164:GYZ262165 HIV262164:HIV262165 HSR262164:HSR262165 ICN262164:ICN262165 IMJ262164:IMJ262165 IWF262164:IWF262165 JGB262164:JGB262165 JPX262164:JPX262165 JZT262164:JZT262165 KJP262164:KJP262165 KTL262164:KTL262165 LDH262164:LDH262165 LND262164:LND262165 LWZ262164:LWZ262165 MGV262164:MGV262165 MQR262164:MQR262165 NAN262164:NAN262165 NKJ262164:NKJ262165 NUF262164:NUF262165 OEB262164:OEB262165 ONX262164:ONX262165 OXT262164:OXT262165 PHP262164:PHP262165 PRL262164:PRL262165 QBH262164:QBH262165 QLD262164:QLD262165 QUZ262164:QUZ262165 REV262164:REV262165 ROR262164:ROR262165 RYN262164:RYN262165 SIJ262164:SIJ262165 SSF262164:SSF262165 TCB262164:TCB262165 TLX262164:TLX262165 TVT262164:TVT262165 UFP262164:UFP262165 UPL262164:UPL262165 UZH262164:UZH262165 VJD262164:VJD262165 VSZ262164:VSZ262165 WCV262164:WCV262165 WMR262164:WMR262165 WWN262164:WWN262165 R327700:R327701 KB327700:KB327701 TX327700:TX327701 ADT327700:ADT327701 ANP327700:ANP327701 AXL327700:AXL327701 BHH327700:BHH327701 BRD327700:BRD327701 CAZ327700:CAZ327701 CKV327700:CKV327701 CUR327700:CUR327701 DEN327700:DEN327701 DOJ327700:DOJ327701 DYF327700:DYF327701 EIB327700:EIB327701 ERX327700:ERX327701 FBT327700:FBT327701 FLP327700:FLP327701 FVL327700:FVL327701 GFH327700:GFH327701 GPD327700:GPD327701 GYZ327700:GYZ327701 HIV327700:HIV327701 HSR327700:HSR327701 ICN327700:ICN327701 IMJ327700:IMJ327701 IWF327700:IWF327701 JGB327700:JGB327701 JPX327700:JPX327701 JZT327700:JZT327701 KJP327700:KJP327701 KTL327700:KTL327701 LDH327700:LDH327701 LND327700:LND327701 LWZ327700:LWZ327701 MGV327700:MGV327701 MQR327700:MQR327701 NAN327700:NAN327701 NKJ327700:NKJ327701 NUF327700:NUF327701 OEB327700:OEB327701 ONX327700:ONX327701 OXT327700:OXT327701 PHP327700:PHP327701 PRL327700:PRL327701 QBH327700:QBH327701 QLD327700:QLD327701 QUZ327700:QUZ327701 REV327700:REV327701 ROR327700:ROR327701 RYN327700:RYN327701 SIJ327700:SIJ327701 SSF327700:SSF327701 TCB327700:TCB327701 TLX327700:TLX327701 TVT327700:TVT327701 UFP327700:UFP327701 UPL327700:UPL327701 UZH327700:UZH327701 VJD327700:VJD327701 VSZ327700:VSZ327701 WCV327700:WCV327701 WMR327700:WMR327701 WWN327700:WWN327701 R393236:R393237 KB393236:KB393237 TX393236:TX393237 ADT393236:ADT393237 ANP393236:ANP393237 AXL393236:AXL393237 BHH393236:BHH393237 BRD393236:BRD393237 CAZ393236:CAZ393237 CKV393236:CKV393237 CUR393236:CUR393237 DEN393236:DEN393237 DOJ393236:DOJ393237 DYF393236:DYF393237 EIB393236:EIB393237 ERX393236:ERX393237 FBT393236:FBT393237 FLP393236:FLP393237 FVL393236:FVL393237 GFH393236:GFH393237 GPD393236:GPD393237 GYZ393236:GYZ393237 HIV393236:HIV393237 HSR393236:HSR393237 ICN393236:ICN393237 IMJ393236:IMJ393237 IWF393236:IWF393237 JGB393236:JGB393237 JPX393236:JPX393237 JZT393236:JZT393237 KJP393236:KJP393237 KTL393236:KTL393237 LDH393236:LDH393237 LND393236:LND393237 LWZ393236:LWZ393237 MGV393236:MGV393237 MQR393236:MQR393237 NAN393236:NAN393237 NKJ393236:NKJ393237 NUF393236:NUF393237 OEB393236:OEB393237 ONX393236:ONX393237 OXT393236:OXT393237 PHP393236:PHP393237 PRL393236:PRL393237 QBH393236:QBH393237 QLD393236:QLD393237 QUZ393236:QUZ393237 REV393236:REV393237 ROR393236:ROR393237 RYN393236:RYN393237 SIJ393236:SIJ393237 SSF393236:SSF393237 TCB393236:TCB393237 TLX393236:TLX393237 TVT393236:TVT393237 UFP393236:UFP393237 UPL393236:UPL393237 UZH393236:UZH393237 VJD393236:VJD393237 VSZ393236:VSZ393237 WCV393236:WCV393237 WMR393236:WMR393237 WWN393236:WWN393237 R458772:R458773 KB458772:KB458773 TX458772:TX458773 ADT458772:ADT458773 ANP458772:ANP458773 AXL458772:AXL458773 BHH458772:BHH458773 BRD458772:BRD458773 CAZ458772:CAZ458773 CKV458772:CKV458773 CUR458772:CUR458773 DEN458772:DEN458773 DOJ458772:DOJ458773 DYF458772:DYF458773 EIB458772:EIB458773 ERX458772:ERX458773 FBT458772:FBT458773 FLP458772:FLP458773 FVL458772:FVL458773 GFH458772:GFH458773 GPD458772:GPD458773 GYZ458772:GYZ458773 HIV458772:HIV458773 HSR458772:HSR458773 ICN458772:ICN458773 IMJ458772:IMJ458773 IWF458772:IWF458773 JGB458772:JGB458773 JPX458772:JPX458773 JZT458772:JZT458773 KJP458772:KJP458773 KTL458772:KTL458773 LDH458772:LDH458773 LND458772:LND458773 LWZ458772:LWZ458773 MGV458772:MGV458773 MQR458772:MQR458773 NAN458772:NAN458773 NKJ458772:NKJ458773 NUF458772:NUF458773 OEB458772:OEB458773 ONX458772:ONX458773 OXT458772:OXT458773 PHP458772:PHP458773 PRL458772:PRL458773 QBH458772:QBH458773 QLD458772:QLD458773 QUZ458772:QUZ458773 REV458772:REV458773 ROR458772:ROR458773 RYN458772:RYN458773 SIJ458772:SIJ458773 SSF458772:SSF458773 TCB458772:TCB458773 TLX458772:TLX458773 TVT458772:TVT458773 UFP458772:UFP458773 UPL458772:UPL458773 UZH458772:UZH458773 VJD458772:VJD458773 VSZ458772:VSZ458773 WCV458772:WCV458773 WMR458772:WMR458773 WWN458772:WWN458773 R524308:R524309 KB524308:KB524309 TX524308:TX524309 ADT524308:ADT524309 ANP524308:ANP524309 AXL524308:AXL524309 BHH524308:BHH524309 BRD524308:BRD524309 CAZ524308:CAZ524309 CKV524308:CKV524309 CUR524308:CUR524309 DEN524308:DEN524309 DOJ524308:DOJ524309 DYF524308:DYF524309 EIB524308:EIB524309 ERX524308:ERX524309 FBT524308:FBT524309 FLP524308:FLP524309 FVL524308:FVL524309 GFH524308:GFH524309 GPD524308:GPD524309 GYZ524308:GYZ524309 HIV524308:HIV524309 HSR524308:HSR524309 ICN524308:ICN524309 IMJ524308:IMJ524309 IWF524308:IWF524309 JGB524308:JGB524309 JPX524308:JPX524309 JZT524308:JZT524309 KJP524308:KJP524309 KTL524308:KTL524309 LDH524308:LDH524309 LND524308:LND524309 LWZ524308:LWZ524309 MGV524308:MGV524309 MQR524308:MQR524309 NAN524308:NAN524309 NKJ524308:NKJ524309 NUF524308:NUF524309 OEB524308:OEB524309 ONX524308:ONX524309 OXT524308:OXT524309 PHP524308:PHP524309 PRL524308:PRL524309 QBH524308:QBH524309 QLD524308:QLD524309 QUZ524308:QUZ524309 REV524308:REV524309 ROR524308:ROR524309 RYN524308:RYN524309 SIJ524308:SIJ524309 SSF524308:SSF524309 TCB524308:TCB524309 TLX524308:TLX524309 TVT524308:TVT524309 UFP524308:UFP524309 UPL524308:UPL524309 UZH524308:UZH524309 VJD524308:VJD524309 VSZ524308:VSZ524309 WCV524308:WCV524309 WMR524308:WMR524309 WWN524308:WWN524309 R589844:R589845 KB589844:KB589845 TX589844:TX589845 ADT589844:ADT589845 ANP589844:ANP589845 AXL589844:AXL589845 BHH589844:BHH589845 BRD589844:BRD589845 CAZ589844:CAZ589845 CKV589844:CKV589845 CUR589844:CUR589845 DEN589844:DEN589845 DOJ589844:DOJ589845 DYF589844:DYF589845 EIB589844:EIB589845 ERX589844:ERX589845 FBT589844:FBT589845 FLP589844:FLP589845 FVL589844:FVL589845 GFH589844:GFH589845 GPD589844:GPD589845 GYZ589844:GYZ589845 HIV589844:HIV589845 HSR589844:HSR589845 ICN589844:ICN589845 IMJ589844:IMJ589845 IWF589844:IWF589845 JGB589844:JGB589845 JPX589844:JPX589845 JZT589844:JZT589845 KJP589844:KJP589845 KTL589844:KTL589845 LDH589844:LDH589845 LND589844:LND589845 LWZ589844:LWZ589845 MGV589844:MGV589845 MQR589844:MQR589845 NAN589844:NAN589845 NKJ589844:NKJ589845 NUF589844:NUF589845 OEB589844:OEB589845 ONX589844:ONX589845 OXT589844:OXT589845 PHP589844:PHP589845 PRL589844:PRL589845 QBH589844:QBH589845 QLD589844:QLD589845 QUZ589844:QUZ589845 REV589844:REV589845 ROR589844:ROR589845 RYN589844:RYN589845 SIJ589844:SIJ589845 SSF589844:SSF589845 TCB589844:TCB589845 TLX589844:TLX589845 TVT589844:TVT589845 UFP589844:UFP589845 UPL589844:UPL589845 UZH589844:UZH589845 VJD589844:VJD589845 VSZ589844:VSZ589845 WCV589844:WCV589845 WMR589844:WMR589845 WWN589844:WWN589845 R655380:R655381 KB655380:KB655381 TX655380:TX655381 ADT655380:ADT655381 ANP655380:ANP655381 AXL655380:AXL655381 BHH655380:BHH655381 BRD655380:BRD655381 CAZ655380:CAZ655381 CKV655380:CKV655381 CUR655380:CUR655381 DEN655380:DEN655381 DOJ655380:DOJ655381 DYF655380:DYF655381 EIB655380:EIB655381 ERX655380:ERX655381 FBT655380:FBT655381 FLP655380:FLP655381 FVL655380:FVL655381 GFH655380:GFH655381 GPD655380:GPD655381 GYZ655380:GYZ655381 HIV655380:HIV655381 HSR655380:HSR655381 ICN655380:ICN655381 IMJ655380:IMJ655381 IWF655380:IWF655381 JGB655380:JGB655381 JPX655380:JPX655381 JZT655380:JZT655381 KJP655380:KJP655381 KTL655380:KTL655381 LDH655380:LDH655381 LND655380:LND655381 LWZ655380:LWZ655381 MGV655380:MGV655381 MQR655380:MQR655381 NAN655380:NAN655381 NKJ655380:NKJ655381 NUF655380:NUF655381 OEB655380:OEB655381 ONX655380:ONX655381 OXT655380:OXT655381 PHP655380:PHP655381 PRL655380:PRL655381 QBH655380:QBH655381 QLD655380:QLD655381 QUZ655380:QUZ655381 REV655380:REV655381 ROR655380:ROR655381 RYN655380:RYN655381 SIJ655380:SIJ655381 SSF655380:SSF655381 TCB655380:TCB655381 TLX655380:TLX655381 TVT655380:TVT655381 UFP655380:UFP655381 UPL655380:UPL655381 UZH655380:UZH655381 VJD655380:VJD655381 VSZ655380:VSZ655381 WCV655380:WCV655381 WMR655380:WMR655381 WWN655380:WWN655381 R720916:R720917 KB720916:KB720917 TX720916:TX720917 ADT720916:ADT720917 ANP720916:ANP720917 AXL720916:AXL720917 BHH720916:BHH720917 BRD720916:BRD720917 CAZ720916:CAZ720917 CKV720916:CKV720917 CUR720916:CUR720917 DEN720916:DEN720917 DOJ720916:DOJ720917 DYF720916:DYF720917 EIB720916:EIB720917 ERX720916:ERX720917 FBT720916:FBT720917 FLP720916:FLP720917 FVL720916:FVL720917 GFH720916:GFH720917 GPD720916:GPD720917 GYZ720916:GYZ720917 HIV720916:HIV720917 HSR720916:HSR720917 ICN720916:ICN720917 IMJ720916:IMJ720917 IWF720916:IWF720917 JGB720916:JGB720917 JPX720916:JPX720917 JZT720916:JZT720917 KJP720916:KJP720917 KTL720916:KTL720917 LDH720916:LDH720917 LND720916:LND720917 LWZ720916:LWZ720917 MGV720916:MGV720917 MQR720916:MQR720917 NAN720916:NAN720917 NKJ720916:NKJ720917 NUF720916:NUF720917 OEB720916:OEB720917 ONX720916:ONX720917 OXT720916:OXT720917 PHP720916:PHP720917 PRL720916:PRL720917 QBH720916:QBH720917 QLD720916:QLD720917 QUZ720916:QUZ720917 REV720916:REV720917 ROR720916:ROR720917 RYN720916:RYN720917 SIJ720916:SIJ720917 SSF720916:SSF720917 TCB720916:TCB720917 TLX720916:TLX720917 TVT720916:TVT720917 UFP720916:UFP720917 UPL720916:UPL720917 UZH720916:UZH720917 VJD720916:VJD720917 VSZ720916:VSZ720917 WCV720916:WCV720917 WMR720916:WMR720917 WWN720916:WWN720917 R786452:R786453 KB786452:KB786453 TX786452:TX786453 ADT786452:ADT786453 ANP786452:ANP786453 AXL786452:AXL786453 BHH786452:BHH786453 BRD786452:BRD786453 CAZ786452:CAZ786453 CKV786452:CKV786453 CUR786452:CUR786453 DEN786452:DEN786453 DOJ786452:DOJ786453 DYF786452:DYF786453 EIB786452:EIB786453 ERX786452:ERX786453 FBT786452:FBT786453 FLP786452:FLP786453 FVL786452:FVL786453 GFH786452:GFH786453 GPD786452:GPD786453 GYZ786452:GYZ786453 HIV786452:HIV786453 HSR786452:HSR786453 ICN786452:ICN786453 IMJ786452:IMJ786453 IWF786452:IWF786453 JGB786452:JGB786453 JPX786452:JPX786453 JZT786452:JZT786453 KJP786452:KJP786453 KTL786452:KTL786453 LDH786452:LDH786453 LND786452:LND786453 LWZ786452:LWZ786453 MGV786452:MGV786453 MQR786452:MQR786453 NAN786452:NAN786453 NKJ786452:NKJ786453 NUF786452:NUF786453 OEB786452:OEB786453 ONX786452:ONX786453 OXT786452:OXT786453 PHP786452:PHP786453 PRL786452:PRL786453 QBH786452:QBH786453 QLD786452:QLD786453 QUZ786452:QUZ786453 REV786452:REV786453 ROR786452:ROR786453 RYN786452:RYN786453 SIJ786452:SIJ786453 SSF786452:SSF786453 TCB786452:TCB786453 TLX786452:TLX786453 TVT786452:TVT786453 UFP786452:UFP786453 UPL786452:UPL786453 UZH786452:UZH786453 VJD786452:VJD786453 VSZ786452:VSZ786453 WCV786452:WCV786453 WMR786452:WMR786453 WWN786452:WWN786453 R851988:R851989 KB851988:KB851989 TX851988:TX851989 ADT851988:ADT851989 ANP851988:ANP851989 AXL851988:AXL851989 BHH851988:BHH851989 BRD851988:BRD851989 CAZ851988:CAZ851989 CKV851988:CKV851989 CUR851988:CUR851989 DEN851988:DEN851989 DOJ851988:DOJ851989 DYF851988:DYF851989 EIB851988:EIB851989 ERX851988:ERX851989 FBT851988:FBT851989 FLP851988:FLP851989 FVL851988:FVL851989 GFH851988:GFH851989 GPD851988:GPD851989 GYZ851988:GYZ851989 HIV851988:HIV851989 HSR851988:HSR851989 ICN851988:ICN851989 IMJ851988:IMJ851989 IWF851988:IWF851989 JGB851988:JGB851989 JPX851988:JPX851989 JZT851988:JZT851989 KJP851988:KJP851989 KTL851988:KTL851989 LDH851988:LDH851989 LND851988:LND851989 LWZ851988:LWZ851989 MGV851988:MGV851989 MQR851988:MQR851989 NAN851988:NAN851989 NKJ851988:NKJ851989 NUF851988:NUF851989 OEB851988:OEB851989 ONX851988:ONX851989 OXT851988:OXT851989 PHP851988:PHP851989 PRL851988:PRL851989 QBH851988:QBH851989 QLD851988:QLD851989 QUZ851988:QUZ851989 REV851988:REV851989 ROR851988:ROR851989 RYN851988:RYN851989 SIJ851988:SIJ851989 SSF851988:SSF851989 TCB851988:TCB851989 TLX851988:TLX851989 TVT851988:TVT851989 UFP851988:UFP851989 UPL851988:UPL851989 UZH851988:UZH851989 VJD851988:VJD851989 VSZ851988:VSZ851989 WCV851988:WCV851989 WMR851988:WMR851989 WWN851988:WWN851989 R917524:R917525 KB917524:KB917525 TX917524:TX917525 ADT917524:ADT917525 ANP917524:ANP917525 AXL917524:AXL917525 BHH917524:BHH917525 BRD917524:BRD917525 CAZ917524:CAZ917525 CKV917524:CKV917525 CUR917524:CUR917525 DEN917524:DEN917525 DOJ917524:DOJ917525 DYF917524:DYF917525 EIB917524:EIB917525 ERX917524:ERX917525 FBT917524:FBT917525 FLP917524:FLP917525 FVL917524:FVL917525 GFH917524:GFH917525 GPD917524:GPD917525 GYZ917524:GYZ917525 HIV917524:HIV917525 HSR917524:HSR917525 ICN917524:ICN917525 IMJ917524:IMJ917525 IWF917524:IWF917525 JGB917524:JGB917525 JPX917524:JPX917525 JZT917524:JZT917525 KJP917524:KJP917525 KTL917524:KTL917525 LDH917524:LDH917525 LND917524:LND917525 LWZ917524:LWZ917525 MGV917524:MGV917525 MQR917524:MQR917525 NAN917524:NAN917525 NKJ917524:NKJ917525 NUF917524:NUF917525 OEB917524:OEB917525 ONX917524:ONX917525 OXT917524:OXT917525 PHP917524:PHP917525 PRL917524:PRL917525 QBH917524:QBH917525 QLD917524:QLD917525 QUZ917524:QUZ917525 REV917524:REV917525 ROR917524:ROR917525 RYN917524:RYN917525 SIJ917524:SIJ917525 SSF917524:SSF917525 TCB917524:TCB917525 TLX917524:TLX917525 TVT917524:TVT917525 UFP917524:UFP917525 UPL917524:UPL917525 UZH917524:UZH917525 VJD917524:VJD917525 VSZ917524:VSZ917525 WCV917524:WCV917525 WMR917524:WMR917525 WWN917524:WWN917525 R983060:R983061 KB983060:KB983061 TX983060:TX983061 ADT983060:ADT983061 ANP983060:ANP983061 AXL983060:AXL983061 BHH983060:BHH983061 BRD983060:BRD983061 CAZ983060:CAZ983061 CKV983060:CKV983061 CUR983060:CUR983061 DEN983060:DEN983061 DOJ983060:DOJ983061 DYF983060:DYF983061 EIB983060:EIB983061 ERX983060:ERX983061 FBT983060:FBT983061 FLP983060:FLP983061 FVL983060:FVL983061 GFH983060:GFH983061 GPD983060:GPD983061 GYZ983060:GYZ983061 HIV983060:HIV983061 HSR983060:HSR983061 ICN983060:ICN983061 IMJ983060:IMJ983061 IWF983060:IWF983061 JGB983060:JGB983061 JPX983060:JPX983061 JZT983060:JZT983061 KJP983060:KJP983061 KTL983060:KTL983061 LDH983060:LDH983061 LND983060:LND983061 LWZ983060:LWZ983061 MGV983060:MGV983061 MQR983060:MQR983061 NAN983060:NAN983061 NKJ983060:NKJ983061 NUF983060:NUF983061 OEB983060:OEB983061 ONX983060:ONX983061 OXT983060:OXT983061 PHP983060:PHP983061 PRL983060:PRL983061 QBH983060:QBH983061 QLD983060:QLD983061 QUZ983060:QUZ983061 REV983060:REV983061 ROR983060:ROR983061 RYN983060:RYN983061 SIJ983060:SIJ983061 SSF983060:SSF983061 TCB983060:TCB983061 TLX983060:TLX983061 TVT983060:TVT983061 UFP983060:UFP983061 UPL983060:UPL983061 UZH983060:UZH983061 VJD983060:VJD983061 VSZ983060:VSZ983061 WCV983060:WCV983061 WMR983060:WMR983061 WWN983060:WWN983061 WWP983060:WWP983061 T65556:T65557 KD65556:KD65557 TZ65556:TZ65557 ADV65556:ADV65557 ANR65556:ANR65557 AXN65556:AXN65557 BHJ65556:BHJ65557 BRF65556:BRF65557 CBB65556:CBB65557 CKX65556:CKX65557 CUT65556:CUT65557 DEP65556:DEP65557 DOL65556:DOL65557 DYH65556:DYH65557 EID65556:EID65557 ERZ65556:ERZ65557 FBV65556:FBV65557 FLR65556:FLR65557 FVN65556:FVN65557 GFJ65556:GFJ65557 GPF65556:GPF65557 GZB65556:GZB65557 HIX65556:HIX65557 HST65556:HST65557 ICP65556:ICP65557 IML65556:IML65557 IWH65556:IWH65557 JGD65556:JGD65557 JPZ65556:JPZ65557 JZV65556:JZV65557 KJR65556:KJR65557 KTN65556:KTN65557 LDJ65556:LDJ65557 LNF65556:LNF65557 LXB65556:LXB65557 MGX65556:MGX65557 MQT65556:MQT65557 NAP65556:NAP65557 NKL65556:NKL65557 NUH65556:NUH65557 OED65556:OED65557 ONZ65556:ONZ65557 OXV65556:OXV65557 PHR65556:PHR65557 PRN65556:PRN65557 QBJ65556:QBJ65557 QLF65556:QLF65557 QVB65556:QVB65557 REX65556:REX65557 ROT65556:ROT65557 RYP65556:RYP65557 SIL65556:SIL65557 SSH65556:SSH65557 TCD65556:TCD65557 TLZ65556:TLZ65557 TVV65556:TVV65557 UFR65556:UFR65557 UPN65556:UPN65557 UZJ65556:UZJ65557 VJF65556:VJF65557 VTB65556:VTB65557 WCX65556:WCX65557 WMT65556:WMT65557 WWP65556:WWP65557 T131092:T131093 KD131092:KD131093 TZ131092:TZ131093 ADV131092:ADV131093 ANR131092:ANR131093 AXN131092:AXN131093 BHJ131092:BHJ131093 BRF131092:BRF131093 CBB131092:CBB131093 CKX131092:CKX131093 CUT131092:CUT131093 DEP131092:DEP131093 DOL131092:DOL131093 DYH131092:DYH131093 EID131092:EID131093 ERZ131092:ERZ131093 FBV131092:FBV131093 FLR131092:FLR131093 FVN131092:FVN131093 GFJ131092:GFJ131093 GPF131092:GPF131093 GZB131092:GZB131093 HIX131092:HIX131093 HST131092:HST131093 ICP131092:ICP131093 IML131092:IML131093 IWH131092:IWH131093 JGD131092:JGD131093 JPZ131092:JPZ131093 JZV131092:JZV131093 KJR131092:KJR131093 KTN131092:KTN131093 LDJ131092:LDJ131093 LNF131092:LNF131093 LXB131092:LXB131093 MGX131092:MGX131093 MQT131092:MQT131093 NAP131092:NAP131093 NKL131092:NKL131093 NUH131092:NUH131093 OED131092:OED131093 ONZ131092:ONZ131093 OXV131092:OXV131093 PHR131092:PHR131093 PRN131092:PRN131093 QBJ131092:QBJ131093 QLF131092:QLF131093 QVB131092:QVB131093 REX131092:REX131093 ROT131092:ROT131093 RYP131092:RYP131093 SIL131092:SIL131093 SSH131092:SSH131093 TCD131092:TCD131093 TLZ131092:TLZ131093 TVV131092:TVV131093 UFR131092:UFR131093 UPN131092:UPN131093 UZJ131092:UZJ131093 VJF131092:VJF131093 VTB131092:VTB131093 WCX131092:WCX131093 WMT131092:WMT131093 WWP131092:WWP131093 T196628:T196629 KD196628:KD196629 TZ196628:TZ196629 ADV196628:ADV196629 ANR196628:ANR196629 AXN196628:AXN196629 BHJ196628:BHJ196629 BRF196628:BRF196629 CBB196628:CBB196629 CKX196628:CKX196629 CUT196628:CUT196629 DEP196628:DEP196629 DOL196628:DOL196629 DYH196628:DYH196629 EID196628:EID196629 ERZ196628:ERZ196629 FBV196628:FBV196629 FLR196628:FLR196629 FVN196628:FVN196629 GFJ196628:GFJ196629 GPF196628:GPF196629 GZB196628:GZB196629 HIX196628:HIX196629 HST196628:HST196629 ICP196628:ICP196629 IML196628:IML196629 IWH196628:IWH196629 JGD196628:JGD196629 JPZ196628:JPZ196629 JZV196628:JZV196629 KJR196628:KJR196629 KTN196628:KTN196629 LDJ196628:LDJ196629 LNF196628:LNF196629 LXB196628:LXB196629 MGX196628:MGX196629 MQT196628:MQT196629 NAP196628:NAP196629 NKL196628:NKL196629 NUH196628:NUH196629 OED196628:OED196629 ONZ196628:ONZ196629 OXV196628:OXV196629 PHR196628:PHR196629 PRN196628:PRN196629 QBJ196628:QBJ196629 QLF196628:QLF196629 QVB196628:QVB196629 REX196628:REX196629 ROT196628:ROT196629 RYP196628:RYP196629 SIL196628:SIL196629 SSH196628:SSH196629 TCD196628:TCD196629 TLZ196628:TLZ196629 TVV196628:TVV196629 UFR196628:UFR196629 UPN196628:UPN196629 UZJ196628:UZJ196629 VJF196628:VJF196629 VTB196628:VTB196629 WCX196628:WCX196629 WMT196628:WMT196629 WWP196628:WWP196629 T262164:T262165 KD262164:KD262165 TZ262164:TZ262165 ADV262164:ADV262165 ANR262164:ANR262165 AXN262164:AXN262165 BHJ262164:BHJ262165 BRF262164:BRF262165 CBB262164:CBB262165 CKX262164:CKX262165 CUT262164:CUT262165 DEP262164:DEP262165 DOL262164:DOL262165 DYH262164:DYH262165 EID262164:EID262165 ERZ262164:ERZ262165 FBV262164:FBV262165 FLR262164:FLR262165 FVN262164:FVN262165 GFJ262164:GFJ262165 GPF262164:GPF262165 GZB262164:GZB262165 HIX262164:HIX262165 HST262164:HST262165 ICP262164:ICP262165 IML262164:IML262165 IWH262164:IWH262165 JGD262164:JGD262165 JPZ262164:JPZ262165 JZV262164:JZV262165 KJR262164:KJR262165 KTN262164:KTN262165 LDJ262164:LDJ262165 LNF262164:LNF262165 LXB262164:LXB262165 MGX262164:MGX262165 MQT262164:MQT262165 NAP262164:NAP262165 NKL262164:NKL262165 NUH262164:NUH262165 OED262164:OED262165 ONZ262164:ONZ262165 OXV262164:OXV262165 PHR262164:PHR262165 PRN262164:PRN262165 QBJ262164:QBJ262165 QLF262164:QLF262165 QVB262164:QVB262165 REX262164:REX262165 ROT262164:ROT262165 RYP262164:RYP262165 SIL262164:SIL262165 SSH262164:SSH262165 TCD262164:TCD262165 TLZ262164:TLZ262165 TVV262164:TVV262165 UFR262164:UFR262165 UPN262164:UPN262165 UZJ262164:UZJ262165 VJF262164:VJF262165 VTB262164:VTB262165 WCX262164:WCX262165 WMT262164:WMT262165 WWP262164:WWP262165 T327700:T327701 KD327700:KD327701 TZ327700:TZ327701 ADV327700:ADV327701 ANR327700:ANR327701 AXN327700:AXN327701 BHJ327700:BHJ327701 BRF327700:BRF327701 CBB327700:CBB327701 CKX327700:CKX327701 CUT327700:CUT327701 DEP327700:DEP327701 DOL327700:DOL327701 DYH327700:DYH327701 EID327700:EID327701 ERZ327700:ERZ327701 FBV327700:FBV327701 FLR327700:FLR327701 FVN327700:FVN327701 GFJ327700:GFJ327701 GPF327700:GPF327701 GZB327700:GZB327701 HIX327700:HIX327701 HST327700:HST327701 ICP327700:ICP327701 IML327700:IML327701 IWH327700:IWH327701 JGD327700:JGD327701 JPZ327700:JPZ327701 JZV327700:JZV327701 KJR327700:KJR327701 KTN327700:KTN327701 LDJ327700:LDJ327701 LNF327700:LNF327701 LXB327700:LXB327701 MGX327700:MGX327701 MQT327700:MQT327701 NAP327700:NAP327701 NKL327700:NKL327701 NUH327700:NUH327701 OED327700:OED327701 ONZ327700:ONZ327701 OXV327700:OXV327701 PHR327700:PHR327701 PRN327700:PRN327701 QBJ327700:QBJ327701 QLF327700:QLF327701 QVB327700:QVB327701 REX327700:REX327701 ROT327700:ROT327701 RYP327700:RYP327701 SIL327700:SIL327701 SSH327700:SSH327701 TCD327700:TCD327701 TLZ327700:TLZ327701 TVV327700:TVV327701 UFR327700:UFR327701 UPN327700:UPN327701 UZJ327700:UZJ327701 VJF327700:VJF327701 VTB327700:VTB327701 WCX327700:WCX327701 WMT327700:WMT327701 WWP327700:WWP327701 T393236:T393237 KD393236:KD393237 TZ393236:TZ393237 ADV393236:ADV393237 ANR393236:ANR393237 AXN393236:AXN393237 BHJ393236:BHJ393237 BRF393236:BRF393237 CBB393236:CBB393237 CKX393236:CKX393237 CUT393236:CUT393237 DEP393236:DEP393237 DOL393236:DOL393237 DYH393236:DYH393237 EID393236:EID393237 ERZ393236:ERZ393237 FBV393236:FBV393237 FLR393236:FLR393237 FVN393236:FVN393237 GFJ393236:GFJ393237 GPF393236:GPF393237 GZB393236:GZB393237 HIX393236:HIX393237 HST393236:HST393237 ICP393236:ICP393237 IML393236:IML393237 IWH393236:IWH393237 JGD393236:JGD393237 JPZ393236:JPZ393237 JZV393236:JZV393237 KJR393236:KJR393237 KTN393236:KTN393237 LDJ393236:LDJ393237 LNF393236:LNF393237 LXB393236:LXB393237 MGX393236:MGX393237 MQT393236:MQT393237 NAP393236:NAP393237 NKL393236:NKL393237 NUH393236:NUH393237 OED393236:OED393237 ONZ393236:ONZ393237 OXV393236:OXV393237 PHR393236:PHR393237 PRN393236:PRN393237 QBJ393236:QBJ393237 QLF393236:QLF393237 QVB393236:QVB393237 REX393236:REX393237 ROT393236:ROT393237 RYP393236:RYP393237 SIL393236:SIL393237 SSH393236:SSH393237 TCD393236:TCD393237 TLZ393236:TLZ393237 TVV393236:TVV393237 UFR393236:UFR393237 UPN393236:UPN393237 UZJ393236:UZJ393237 VJF393236:VJF393237 VTB393236:VTB393237 WCX393236:WCX393237 WMT393236:WMT393237 WWP393236:WWP393237 T458772:T458773 KD458772:KD458773 TZ458772:TZ458773 ADV458772:ADV458773 ANR458772:ANR458773 AXN458772:AXN458773 BHJ458772:BHJ458773 BRF458772:BRF458773 CBB458772:CBB458773 CKX458772:CKX458773 CUT458772:CUT458773 DEP458772:DEP458773 DOL458772:DOL458773 DYH458772:DYH458773 EID458772:EID458773 ERZ458772:ERZ458773 FBV458772:FBV458773 FLR458772:FLR458773 FVN458772:FVN458773 GFJ458772:GFJ458773 GPF458772:GPF458773 GZB458772:GZB458773 HIX458772:HIX458773 HST458772:HST458773 ICP458772:ICP458773 IML458772:IML458773 IWH458772:IWH458773 JGD458772:JGD458773 JPZ458772:JPZ458773 JZV458772:JZV458773 KJR458772:KJR458773 KTN458772:KTN458773 LDJ458772:LDJ458773 LNF458772:LNF458773 LXB458772:LXB458773 MGX458772:MGX458773 MQT458772:MQT458773 NAP458772:NAP458773 NKL458772:NKL458773 NUH458772:NUH458773 OED458772:OED458773 ONZ458772:ONZ458773 OXV458772:OXV458773 PHR458772:PHR458773 PRN458772:PRN458773 QBJ458772:QBJ458773 QLF458772:QLF458773 QVB458772:QVB458773 REX458772:REX458773 ROT458772:ROT458773 RYP458772:RYP458773 SIL458772:SIL458773 SSH458772:SSH458773 TCD458772:TCD458773 TLZ458772:TLZ458773 TVV458772:TVV458773 UFR458772:UFR458773 UPN458772:UPN458773 UZJ458772:UZJ458773 VJF458772:VJF458773 VTB458772:VTB458773 WCX458772:WCX458773 WMT458772:WMT458773 WWP458772:WWP458773 T524308:T524309 KD524308:KD524309 TZ524308:TZ524309 ADV524308:ADV524309 ANR524308:ANR524309 AXN524308:AXN524309 BHJ524308:BHJ524309 BRF524308:BRF524309 CBB524308:CBB524309 CKX524308:CKX524309 CUT524308:CUT524309 DEP524308:DEP524309 DOL524308:DOL524309 DYH524308:DYH524309 EID524308:EID524309 ERZ524308:ERZ524309 FBV524308:FBV524309 FLR524308:FLR524309 FVN524308:FVN524309 GFJ524308:GFJ524309 GPF524308:GPF524309 GZB524308:GZB524309 HIX524308:HIX524309 HST524308:HST524309 ICP524308:ICP524309 IML524308:IML524309 IWH524308:IWH524309 JGD524308:JGD524309 JPZ524308:JPZ524309 JZV524308:JZV524309 KJR524308:KJR524309 KTN524308:KTN524309 LDJ524308:LDJ524309 LNF524308:LNF524309 LXB524308:LXB524309 MGX524308:MGX524309 MQT524308:MQT524309 NAP524308:NAP524309 NKL524308:NKL524309 NUH524308:NUH524309 OED524308:OED524309 ONZ524308:ONZ524309 OXV524308:OXV524309 PHR524308:PHR524309 PRN524308:PRN524309 QBJ524308:QBJ524309 QLF524308:QLF524309 QVB524308:QVB524309 REX524308:REX524309 ROT524308:ROT524309 RYP524308:RYP524309 SIL524308:SIL524309 SSH524308:SSH524309 TCD524308:TCD524309 TLZ524308:TLZ524309 TVV524308:TVV524309 UFR524308:UFR524309 UPN524308:UPN524309 UZJ524308:UZJ524309 VJF524308:VJF524309 VTB524308:VTB524309 WCX524308:WCX524309 WMT524308:WMT524309 WWP524308:WWP524309 T589844:T589845 KD589844:KD589845 TZ589844:TZ589845 ADV589844:ADV589845 ANR589844:ANR589845 AXN589844:AXN589845 BHJ589844:BHJ589845 BRF589844:BRF589845 CBB589844:CBB589845 CKX589844:CKX589845 CUT589844:CUT589845 DEP589844:DEP589845 DOL589844:DOL589845 DYH589844:DYH589845 EID589844:EID589845 ERZ589844:ERZ589845 FBV589844:FBV589845 FLR589844:FLR589845 FVN589844:FVN589845 GFJ589844:GFJ589845 GPF589844:GPF589845 GZB589844:GZB589845 HIX589844:HIX589845 HST589844:HST589845 ICP589844:ICP589845 IML589844:IML589845 IWH589844:IWH589845 JGD589844:JGD589845 JPZ589844:JPZ589845 JZV589844:JZV589845 KJR589844:KJR589845 KTN589844:KTN589845 LDJ589844:LDJ589845 LNF589844:LNF589845 LXB589844:LXB589845 MGX589844:MGX589845 MQT589844:MQT589845 NAP589844:NAP589845 NKL589844:NKL589845 NUH589844:NUH589845 OED589844:OED589845 ONZ589844:ONZ589845 OXV589844:OXV589845 PHR589844:PHR589845 PRN589844:PRN589845 QBJ589844:QBJ589845 QLF589844:QLF589845 QVB589844:QVB589845 REX589844:REX589845 ROT589844:ROT589845 RYP589844:RYP589845 SIL589844:SIL589845 SSH589844:SSH589845 TCD589844:TCD589845 TLZ589844:TLZ589845 TVV589844:TVV589845 UFR589844:UFR589845 UPN589844:UPN589845 UZJ589844:UZJ589845 VJF589844:VJF589845 VTB589844:VTB589845 WCX589844:WCX589845 WMT589844:WMT589845 WWP589844:WWP589845 T655380:T655381 KD655380:KD655381 TZ655380:TZ655381 ADV655380:ADV655381 ANR655380:ANR655381 AXN655380:AXN655381 BHJ655380:BHJ655381 BRF655380:BRF655381 CBB655380:CBB655381 CKX655380:CKX655381 CUT655380:CUT655381 DEP655380:DEP655381 DOL655380:DOL655381 DYH655380:DYH655381 EID655380:EID655381 ERZ655380:ERZ655381 FBV655380:FBV655381 FLR655380:FLR655381 FVN655380:FVN655381 GFJ655380:GFJ655381 GPF655380:GPF655381 GZB655380:GZB655381 HIX655380:HIX655381 HST655380:HST655381 ICP655380:ICP655381 IML655380:IML655381 IWH655380:IWH655381 JGD655380:JGD655381 JPZ655380:JPZ655381 JZV655380:JZV655381 KJR655380:KJR655381 KTN655380:KTN655381 LDJ655380:LDJ655381 LNF655380:LNF655381 LXB655380:LXB655381 MGX655380:MGX655381 MQT655380:MQT655381 NAP655380:NAP655381 NKL655380:NKL655381 NUH655380:NUH655381 OED655380:OED655381 ONZ655380:ONZ655381 OXV655380:OXV655381 PHR655380:PHR655381 PRN655380:PRN655381 QBJ655380:QBJ655381 QLF655380:QLF655381 QVB655380:QVB655381 REX655380:REX655381 ROT655380:ROT655381 RYP655380:RYP655381 SIL655380:SIL655381 SSH655380:SSH655381 TCD655380:TCD655381 TLZ655380:TLZ655381 TVV655380:TVV655381 UFR655380:UFR655381 UPN655380:UPN655381 UZJ655380:UZJ655381 VJF655380:VJF655381 VTB655380:VTB655381 WCX655380:WCX655381 WMT655380:WMT655381 WWP655380:WWP655381 T720916:T720917 KD720916:KD720917 TZ720916:TZ720917 ADV720916:ADV720917 ANR720916:ANR720917 AXN720916:AXN720917 BHJ720916:BHJ720917 BRF720916:BRF720917 CBB720916:CBB720917 CKX720916:CKX720917 CUT720916:CUT720917 DEP720916:DEP720917 DOL720916:DOL720917 DYH720916:DYH720917 EID720916:EID720917 ERZ720916:ERZ720917 FBV720916:FBV720917 FLR720916:FLR720917 FVN720916:FVN720917 GFJ720916:GFJ720917 GPF720916:GPF720917 GZB720916:GZB720917 HIX720916:HIX720917 HST720916:HST720917 ICP720916:ICP720917 IML720916:IML720917 IWH720916:IWH720917 JGD720916:JGD720917 JPZ720916:JPZ720917 JZV720916:JZV720917 KJR720916:KJR720917 KTN720916:KTN720917 LDJ720916:LDJ720917 LNF720916:LNF720917 LXB720916:LXB720917 MGX720916:MGX720917 MQT720916:MQT720917 NAP720916:NAP720917 NKL720916:NKL720917 NUH720916:NUH720917 OED720916:OED720917 ONZ720916:ONZ720917 OXV720916:OXV720917 PHR720916:PHR720917 PRN720916:PRN720917 QBJ720916:QBJ720917 QLF720916:QLF720917 QVB720916:QVB720917 REX720916:REX720917 ROT720916:ROT720917 RYP720916:RYP720917 SIL720916:SIL720917 SSH720916:SSH720917 TCD720916:TCD720917 TLZ720916:TLZ720917 TVV720916:TVV720917 UFR720916:UFR720917 UPN720916:UPN720917 UZJ720916:UZJ720917 VJF720916:VJF720917 VTB720916:VTB720917 WCX720916:WCX720917 WMT720916:WMT720917 WWP720916:WWP720917 T786452:T786453 KD786452:KD786453 TZ786452:TZ786453 ADV786452:ADV786453 ANR786452:ANR786453 AXN786452:AXN786453 BHJ786452:BHJ786453 BRF786452:BRF786453 CBB786452:CBB786453 CKX786452:CKX786453 CUT786452:CUT786453 DEP786452:DEP786453 DOL786452:DOL786453 DYH786452:DYH786453 EID786452:EID786453 ERZ786452:ERZ786453 FBV786452:FBV786453 FLR786452:FLR786453 FVN786452:FVN786453 GFJ786452:GFJ786453 GPF786452:GPF786453 GZB786452:GZB786453 HIX786452:HIX786453 HST786452:HST786453 ICP786452:ICP786453 IML786452:IML786453 IWH786452:IWH786453 JGD786452:JGD786453 JPZ786452:JPZ786453 JZV786452:JZV786453 KJR786452:KJR786453 KTN786452:KTN786453 LDJ786452:LDJ786453 LNF786452:LNF786453 LXB786452:LXB786453 MGX786452:MGX786453 MQT786452:MQT786453 NAP786452:NAP786453 NKL786452:NKL786453 NUH786452:NUH786453 OED786452:OED786453 ONZ786452:ONZ786453 OXV786452:OXV786453 PHR786452:PHR786453 PRN786452:PRN786453 QBJ786452:QBJ786453 QLF786452:QLF786453 QVB786452:QVB786453 REX786452:REX786453 ROT786452:ROT786453 RYP786452:RYP786453 SIL786452:SIL786453 SSH786452:SSH786453 TCD786452:TCD786453 TLZ786452:TLZ786453 TVV786452:TVV786453 UFR786452:UFR786453 UPN786452:UPN786453 UZJ786452:UZJ786453 VJF786452:VJF786453 VTB786452:VTB786453 WCX786452:WCX786453 WMT786452:WMT786453 WWP786452:WWP786453 T851988:T851989 KD851988:KD851989 TZ851988:TZ851989 ADV851988:ADV851989 ANR851988:ANR851989 AXN851988:AXN851989 BHJ851988:BHJ851989 BRF851988:BRF851989 CBB851988:CBB851989 CKX851988:CKX851989 CUT851988:CUT851989 DEP851988:DEP851989 DOL851988:DOL851989 DYH851988:DYH851989 EID851988:EID851989 ERZ851988:ERZ851989 FBV851988:FBV851989 FLR851988:FLR851989 FVN851988:FVN851989 GFJ851988:GFJ851989 GPF851988:GPF851989 GZB851988:GZB851989 HIX851988:HIX851989 HST851988:HST851989 ICP851988:ICP851989 IML851988:IML851989 IWH851988:IWH851989 JGD851988:JGD851989 JPZ851988:JPZ851989 JZV851988:JZV851989 KJR851988:KJR851989 KTN851988:KTN851989 LDJ851988:LDJ851989 LNF851988:LNF851989 LXB851988:LXB851989 MGX851988:MGX851989 MQT851988:MQT851989 NAP851988:NAP851989 NKL851988:NKL851989 NUH851988:NUH851989 OED851988:OED851989 ONZ851988:ONZ851989 OXV851988:OXV851989 PHR851988:PHR851989 PRN851988:PRN851989 QBJ851988:QBJ851989 QLF851988:QLF851989 QVB851988:QVB851989 REX851988:REX851989 ROT851988:ROT851989 RYP851988:RYP851989 SIL851988:SIL851989 SSH851988:SSH851989 TCD851988:TCD851989 TLZ851988:TLZ851989 TVV851988:TVV851989 UFR851988:UFR851989 UPN851988:UPN851989 UZJ851988:UZJ851989 VJF851988:VJF851989 VTB851988:VTB851989 WCX851988:WCX851989 WMT851988:WMT851989 WWP851988:WWP851989 T917524:T917525 KD917524:KD917525 TZ917524:TZ917525 ADV917524:ADV917525 ANR917524:ANR917525 AXN917524:AXN917525 BHJ917524:BHJ917525 BRF917524:BRF917525 CBB917524:CBB917525 CKX917524:CKX917525 CUT917524:CUT917525 DEP917524:DEP917525 DOL917524:DOL917525 DYH917524:DYH917525 EID917524:EID917525 ERZ917524:ERZ917525 FBV917524:FBV917525 FLR917524:FLR917525 FVN917524:FVN917525 GFJ917524:GFJ917525 GPF917524:GPF917525 GZB917524:GZB917525 HIX917524:HIX917525 HST917524:HST917525 ICP917524:ICP917525 IML917524:IML917525 IWH917524:IWH917525 JGD917524:JGD917525 JPZ917524:JPZ917525 JZV917524:JZV917525 KJR917524:KJR917525 KTN917524:KTN917525 LDJ917524:LDJ917525 LNF917524:LNF917525 LXB917524:LXB917525 MGX917524:MGX917525 MQT917524:MQT917525 NAP917524:NAP917525 NKL917524:NKL917525 NUH917524:NUH917525 OED917524:OED917525 ONZ917524:ONZ917525 OXV917524:OXV917525 PHR917524:PHR917525 PRN917524:PRN917525 QBJ917524:QBJ917525 QLF917524:QLF917525 QVB917524:QVB917525 REX917524:REX917525 ROT917524:ROT917525 RYP917524:RYP917525 SIL917524:SIL917525 SSH917524:SSH917525 TCD917524:TCD917525 TLZ917524:TLZ917525 TVV917524:TVV917525 UFR917524:UFR917525 UPN917524:UPN917525 UZJ917524:UZJ917525 VJF917524:VJF917525 VTB917524:VTB917525 WCX917524:WCX917525 WMT917524:WMT917525 WWP917524:WWP917525 T983060:T983061 KD983060:KD983061 TZ983060:TZ983061 ADV983060:ADV983061 ANR983060:ANR983061 AXN983060:AXN983061 BHJ983060:BHJ983061 BRF983060:BRF983061 CBB983060:CBB983061 CKX983060:CKX983061 CUT983060:CUT983061 DEP983060:DEP983061 DOL983060:DOL983061 DYH983060:DYH983061 EID983060:EID983061 ERZ983060:ERZ983061 FBV983060:FBV983061 FLR983060:FLR983061 FVN983060:FVN983061 GFJ983060:GFJ983061 GPF983060:GPF983061 GZB983060:GZB983061 HIX983060:HIX983061 HST983060:HST983061 ICP983060:ICP983061 IML983060:IML983061 IWH983060:IWH983061 JGD983060:JGD983061 JPZ983060:JPZ983061 JZV983060:JZV983061 KJR983060:KJR983061 KTN983060:KTN983061 LDJ983060:LDJ983061 LNF983060:LNF983061 LXB983060:LXB983061 MGX983060:MGX983061 MQT983060:MQT983061 NAP983060:NAP983061 NKL983060:NKL983061 NUH983060:NUH983061 OED983060:OED983061 ONZ983060:ONZ983061 OXV983060:OXV983061 PHR983060:PHR983061 PRN983060:PRN983061 QBJ983060:QBJ983061 QLF983060:QLF983061 QVB983060:QVB983061 REX983060:REX983061 ROT983060:ROT983061 RYP983060:RYP983061 SIL983060:SIL983061 SSH983060:SSH983061 TCD983060:TCD983061 TLZ983060:TLZ983061 TVV983060:TVV983061 UFR983060:UFR983061 UPN983060:UPN983061 UZJ983060:UZJ983061 VJF983060:VJF983061 VTB983060:VTB983061 WCX983060:WCX983061 WMT983060:WMT983061 R24:R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T24:T25 KD24:KD25 TZ24:TZ25 ADV24:ADV25 ANR24:ANR25 AXN24:AXN25 BHJ24:BHJ25 BRF24:BRF25 CBB24:CBB25 CKX24:CKX25 CUT24:CUT25 DEP24:DEP25 DOL24:DOL25 DYH24:DYH25 EID24:EID25 ERZ24:ERZ25 FBV24:FBV25 FLR24:FLR25 FVN24:FVN25 GFJ24:GFJ25 GPF24:GPF25 GZB24:GZB25 HIX24:HIX25 HST24:HST25 ICP24:ICP25 IML24:IML25 IWH24:IWH25 JGD24:JGD25 JPZ24:JPZ25 JZV24:JZV25 KJR24:KJR25 KTN24:KTN25 LDJ24:LDJ25 LNF24:LNF25 LXB24:LXB25 MGX24:MGX25 MQT24:MQT25 NAP24:NAP25 NKL24:NKL25 NUH24:NUH25 OED24:OED25 ONZ24:ONZ25 OXV24:OXV25 PHR24:PHR25 PRN24:PRN25 QBJ24:QBJ25 QLF24:QLF25 QVB24:QVB25 REX24:REX25 ROT24:ROT25 RYP24:RYP25 SIL24:SIL25 SSH24:SSH25 TCD24:TCD25 TLZ24:TLZ25 TVV24:TVV25 UFR24:UFR25 UPN24:UPN25 UZJ24:UZJ25 VJF24:VJF25 VTB24:VTB25 WCX24:WCX25 WMT24:WMT25 WWP24:WWP25 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Y24:Y25 AA24:AA25 AF65556:AF65557 AF131092:AF131093 AF196628:AF196629 AF262164:AF262165 AF327700:AF327701 AF393236:AF393237 AF458772:AF458773 AF524308:AF524309 AF589844:AF589845 AF655380:AF655381 AF720916:AF720917 AF786452:AF786453 AF851988:AF851989 AF917524:AF917525 AF983060:AF983061 AH65556:AH65557 AH131092:AH131093 AH196628:AH196629 AH262164:AH262165 AH327700:AH327701 AH393236:AH393237 AH458772:AH458773 AH524308:AH524309 AH589844:AH589845 AH655380:AH655381 AH720916:AH720917 AH786452:AH786453 AH851988:AH851989 AH917524:AH917525 AH983060:AH983061 AF24:AF25 AH24:AH25"/>
    <dataValidation allowBlank="1" showInputMessage="1" showErrorMessage="1" prompt="Для выбора выполните двойной щелчок левой клавиши мыши по соответствующей ячейке." sqref="KE24 S65556:S65557 KC65556:KC65557 TY65556:TY65557 ADU65556:ADU65557 ANQ65556:ANQ65557 AXM65556:AXM65557 BHI65556:BHI65557 BRE65556:BRE65557 CBA65556:CBA65557 CKW65556:CKW65557 CUS65556:CUS65557 DEO65556:DEO65557 DOK65556:DOK65557 DYG65556:DYG65557 EIC65556:EIC65557 ERY65556:ERY65557 FBU65556:FBU65557 FLQ65556:FLQ65557 FVM65556:FVM65557 GFI65556:GFI65557 GPE65556:GPE65557 GZA65556:GZA65557 HIW65556:HIW65557 HSS65556:HSS65557 ICO65556:ICO65557 IMK65556:IMK65557 IWG65556:IWG65557 JGC65556:JGC65557 JPY65556:JPY65557 JZU65556:JZU65557 KJQ65556:KJQ65557 KTM65556:KTM65557 LDI65556:LDI65557 LNE65556:LNE65557 LXA65556:LXA65557 MGW65556:MGW65557 MQS65556:MQS65557 NAO65556:NAO65557 NKK65556:NKK65557 NUG65556:NUG65557 OEC65556:OEC65557 ONY65556:ONY65557 OXU65556:OXU65557 PHQ65556:PHQ65557 PRM65556:PRM65557 QBI65556:QBI65557 QLE65556:QLE65557 QVA65556:QVA65557 REW65556:REW65557 ROS65556:ROS65557 RYO65556:RYO65557 SIK65556:SIK65557 SSG65556:SSG65557 TCC65556:TCC65557 TLY65556:TLY65557 TVU65556:TVU65557 UFQ65556:UFQ65557 UPM65556:UPM65557 UZI65556:UZI65557 VJE65556:VJE65557 VTA65556:VTA65557 WCW65556:WCW65557 WMS65556:WMS65557 WWO65556:WWO65557 S131092:S131093 KC131092:KC131093 TY131092:TY131093 ADU131092:ADU131093 ANQ131092:ANQ131093 AXM131092:AXM131093 BHI131092:BHI131093 BRE131092:BRE131093 CBA131092:CBA131093 CKW131092:CKW131093 CUS131092:CUS131093 DEO131092:DEO131093 DOK131092:DOK131093 DYG131092:DYG131093 EIC131092:EIC131093 ERY131092:ERY131093 FBU131092:FBU131093 FLQ131092:FLQ131093 FVM131092:FVM131093 GFI131092:GFI131093 GPE131092:GPE131093 GZA131092:GZA131093 HIW131092:HIW131093 HSS131092:HSS131093 ICO131092:ICO131093 IMK131092:IMK131093 IWG131092:IWG131093 JGC131092:JGC131093 JPY131092:JPY131093 JZU131092:JZU131093 KJQ131092:KJQ131093 KTM131092:KTM131093 LDI131092:LDI131093 LNE131092:LNE131093 LXA131092:LXA131093 MGW131092:MGW131093 MQS131092:MQS131093 NAO131092:NAO131093 NKK131092:NKK131093 NUG131092:NUG131093 OEC131092:OEC131093 ONY131092:ONY131093 OXU131092:OXU131093 PHQ131092:PHQ131093 PRM131092:PRM131093 QBI131092:QBI131093 QLE131092:QLE131093 QVA131092:QVA131093 REW131092:REW131093 ROS131092:ROS131093 RYO131092:RYO131093 SIK131092:SIK131093 SSG131092:SSG131093 TCC131092:TCC131093 TLY131092:TLY131093 TVU131092:TVU131093 UFQ131092:UFQ131093 UPM131092:UPM131093 UZI131092:UZI131093 VJE131092:VJE131093 VTA131092:VTA131093 WCW131092:WCW131093 WMS131092:WMS131093 WWO131092:WWO131093 S196628:S196629 KC196628:KC196629 TY196628:TY196629 ADU196628:ADU196629 ANQ196628:ANQ196629 AXM196628:AXM196629 BHI196628:BHI196629 BRE196628:BRE196629 CBA196628:CBA196629 CKW196628:CKW196629 CUS196628:CUS196629 DEO196628:DEO196629 DOK196628:DOK196629 DYG196628:DYG196629 EIC196628:EIC196629 ERY196628:ERY196629 FBU196628:FBU196629 FLQ196628:FLQ196629 FVM196628:FVM196629 GFI196628:GFI196629 GPE196628:GPE196629 GZA196628:GZA196629 HIW196628:HIW196629 HSS196628:HSS196629 ICO196628:ICO196629 IMK196628:IMK196629 IWG196628:IWG196629 JGC196628:JGC196629 JPY196628:JPY196629 JZU196628:JZU196629 KJQ196628:KJQ196629 KTM196628:KTM196629 LDI196628:LDI196629 LNE196628:LNE196629 LXA196628:LXA196629 MGW196628:MGW196629 MQS196628:MQS196629 NAO196628:NAO196629 NKK196628:NKK196629 NUG196628:NUG196629 OEC196628:OEC196629 ONY196628:ONY196629 OXU196628:OXU196629 PHQ196628:PHQ196629 PRM196628:PRM196629 QBI196628:QBI196629 QLE196628:QLE196629 QVA196628:QVA196629 REW196628:REW196629 ROS196628:ROS196629 RYO196628:RYO196629 SIK196628:SIK196629 SSG196628:SSG196629 TCC196628:TCC196629 TLY196628:TLY196629 TVU196628:TVU196629 UFQ196628:UFQ196629 UPM196628:UPM196629 UZI196628:UZI196629 VJE196628:VJE196629 VTA196628:VTA196629 WCW196628:WCW196629 WMS196628:WMS196629 WWO196628:WWO196629 S262164:S262165 KC262164:KC262165 TY262164:TY262165 ADU262164:ADU262165 ANQ262164:ANQ262165 AXM262164:AXM262165 BHI262164:BHI262165 BRE262164:BRE262165 CBA262164:CBA262165 CKW262164:CKW262165 CUS262164:CUS262165 DEO262164:DEO262165 DOK262164:DOK262165 DYG262164:DYG262165 EIC262164:EIC262165 ERY262164:ERY262165 FBU262164:FBU262165 FLQ262164:FLQ262165 FVM262164:FVM262165 GFI262164:GFI262165 GPE262164:GPE262165 GZA262164:GZA262165 HIW262164:HIW262165 HSS262164:HSS262165 ICO262164:ICO262165 IMK262164:IMK262165 IWG262164:IWG262165 JGC262164:JGC262165 JPY262164:JPY262165 JZU262164:JZU262165 KJQ262164:KJQ262165 KTM262164:KTM262165 LDI262164:LDI262165 LNE262164:LNE262165 LXA262164:LXA262165 MGW262164:MGW262165 MQS262164:MQS262165 NAO262164:NAO262165 NKK262164:NKK262165 NUG262164:NUG262165 OEC262164:OEC262165 ONY262164:ONY262165 OXU262164:OXU262165 PHQ262164:PHQ262165 PRM262164:PRM262165 QBI262164:QBI262165 QLE262164:QLE262165 QVA262164:QVA262165 REW262164:REW262165 ROS262164:ROS262165 RYO262164:RYO262165 SIK262164:SIK262165 SSG262164:SSG262165 TCC262164:TCC262165 TLY262164:TLY262165 TVU262164:TVU262165 UFQ262164:UFQ262165 UPM262164:UPM262165 UZI262164:UZI262165 VJE262164:VJE262165 VTA262164:VTA262165 WCW262164:WCW262165 WMS262164:WMS262165 WWO262164:WWO262165 S327700:S327701 KC327700:KC327701 TY327700:TY327701 ADU327700:ADU327701 ANQ327700:ANQ327701 AXM327700:AXM327701 BHI327700:BHI327701 BRE327700:BRE327701 CBA327700:CBA327701 CKW327700:CKW327701 CUS327700:CUS327701 DEO327700:DEO327701 DOK327700:DOK327701 DYG327700:DYG327701 EIC327700:EIC327701 ERY327700:ERY327701 FBU327700:FBU327701 FLQ327700:FLQ327701 FVM327700:FVM327701 GFI327700:GFI327701 GPE327700:GPE327701 GZA327700:GZA327701 HIW327700:HIW327701 HSS327700:HSS327701 ICO327700:ICO327701 IMK327700:IMK327701 IWG327700:IWG327701 JGC327700:JGC327701 JPY327700:JPY327701 JZU327700:JZU327701 KJQ327700:KJQ327701 KTM327700:KTM327701 LDI327700:LDI327701 LNE327700:LNE327701 LXA327700:LXA327701 MGW327700:MGW327701 MQS327700:MQS327701 NAO327700:NAO327701 NKK327700:NKK327701 NUG327700:NUG327701 OEC327700:OEC327701 ONY327700:ONY327701 OXU327700:OXU327701 PHQ327700:PHQ327701 PRM327700:PRM327701 QBI327700:QBI327701 QLE327700:QLE327701 QVA327700:QVA327701 REW327700:REW327701 ROS327700:ROS327701 RYO327700:RYO327701 SIK327700:SIK327701 SSG327700:SSG327701 TCC327700:TCC327701 TLY327700:TLY327701 TVU327700:TVU327701 UFQ327700:UFQ327701 UPM327700:UPM327701 UZI327700:UZI327701 VJE327700:VJE327701 VTA327700:VTA327701 WCW327700:WCW327701 WMS327700:WMS327701 WWO327700:WWO327701 S393236:S393237 KC393236:KC393237 TY393236:TY393237 ADU393236:ADU393237 ANQ393236:ANQ393237 AXM393236:AXM393237 BHI393236:BHI393237 BRE393236:BRE393237 CBA393236:CBA393237 CKW393236:CKW393237 CUS393236:CUS393237 DEO393236:DEO393237 DOK393236:DOK393237 DYG393236:DYG393237 EIC393236:EIC393237 ERY393236:ERY393237 FBU393236:FBU393237 FLQ393236:FLQ393237 FVM393236:FVM393237 GFI393236:GFI393237 GPE393236:GPE393237 GZA393236:GZA393237 HIW393236:HIW393237 HSS393236:HSS393237 ICO393236:ICO393237 IMK393236:IMK393237 IWG393236:IWG393237 JGC393236:JGC393237 JPY393236:JPY393237 JZU393236:JZU393237 KJQ393236:KJQ393237 KTM393236:KTM393237 LDI393236:LDI393237 LNE393236:LNE393237 LXA393236:LXA393237 MGW393236:MGW393237 MQS393236:MQS393237 NAO393236:NAO393237 NKK393236:NKK393237 NUG393236:NUG393237 OEC393236:OEC393237 ONY393236:ONY393237 OXU393236:OXU393237 PHQ393236:PHQ393237 PRM393236:PRM393237 QBI393236:QBI393237 QLE393236:QLE393237 QVA393236:QVA393237 REW393236:REW393237 ROS393236:ROS393237 RYO393236:RYO393237 SIK393236:SIK393237 SSG393236:SSG393237 TCC393236:TCC393237 TLY393236:TLY393237 TVU393236:TVU393237 UFQ393236:UFQ393237 UPM393236:UPM393237 UZI393236:UZI393237 VJE393236:VJE393237 VTA393236:VTA393237 WCW393236:WCW393237 WMS393236:WMS393237 WWO393236:WWO393237 S458772:S458773 KC458772:KC458773 TY458772:TY458773 ADU458772:ADU458773 ANQ458772:ANQ458773 AXM458772:AXM458773 BHI458772:BHI458773 BRE458772:BRE458773 CBA458772:CBA458773 CKW458772:CKW458773 CUS458772:CUS458773 DEO458772:DEO458773 DOK458772:DOK458773 DYG458772:DYG458773 EIC458772:EIC458773 ERY458772:ERY458773 FBU458772:FBU458773 FLQ458772:FLQ458773 FVM458772:FVM458773 GFI458772:GFI458773 GPE458772:GPE458773 GZA458772:GZA458773 HIW458772:HIW458773 HSS458772:HSS458773 ICO458772:ICO458773 IMK458772:IMK458773 IWG458772:IWG458773 JGC458772:JGC458773 JPY458772:JPY458773 JZU458772:JZU458773 KJQ458772:KJQ458773 KTM458772:KTM458773 LDI458772:LDI458773 LNE458772:LNE458773 LXA458772:LXA458773 MGW458772:MGW458773 MQS458772:MQS458773 NAO458772:NAO458773 NKK458772:NKK458773 NUG458772:NUG458773 OEC458772:OEC458773 ONY458772:ONY458773 OXU458772:OXU458773 PHQ458772:PHQ458773 PRM458772:PRM458773 QBI458772:QBI458773 QLE458772:QLE458773 QVA458772:QVA458773 REW458772:REW458773 ROS458772:ROS458773 RYO458772:RYO458773 SIK458772:SIK458773 SSG458772:SSG458773 TCC458772:TCC458773 TLY458772:TLY458773 TVU458772:TVU458773 UFQ458772:UFQ458773 UPM458772:UPM458773 UZI458772:UZI458773 VJE458772:VJE458773 VTA458772:VTA458773 WCW458772:WCW458773 WMS458772:WMS458773 WWO458772:WWO458773 S524308:S524309 KC524308:KC524309 TY524308:TY524309 ADU524308:ADU524309 ANQ524308:ANQ524309 AXM524308:AXM524309 BHI524308:BHI524309 BRE524308:BRE524309 CBA524308:CBA524309 CKW524308:CKW524309 CUS524308:CUS524309 DEO524308:DEO524309 DOK524308:DOK524309 DYG524308:DYG524309 EIC524308:EIC524309 ERY524308:ERY524309 FBU524308:FBU524309 FLQ524308:FLQ524309 FVM524308:FVM524309 GFI524308:GFI524309 GPE524308:GPE524309 GZA524308:GZA524309 HIW524308:HIW524309 HSS524308:HSS524309 ICO524308:ICO524309 IMK524308:IMK524309 IWG524308:IWG524309 JGC524308:JGC524309 JPY524308:JPY524309 JZU524308:JZU524309 KJQ524308:KJQ524309 KTM524308:KTM524309 LDI524308:LDI524309 LNE524308:LNE524309 LXA524308:LXA524309 MGW524308:MGW524309 MQS524308:MQS524309 NAO524308:NAO524309 NKK524308:NKK524309 NUG524308:NUG524309 OEC524308:OEC524309 ONY524308:ONY524309 OXU524308:OXU524309 PHQ524308:PHQ524309 PRM524308:PRM524309 QBI524308:QBI524309 QLE524308:QLE524309 QVA524308:QVA524309 REW524308:REW524309 ROS524308:ROS524309 RYO524308:RYO524309 SIK524308:SIK524309 SSG524308:SSG524309 TCC524308:TCC524309 TLY524308:TLY524309 TVU524308:TVU524309 UFQ524308:UFQ524309 UPM524308:UPM524309 UZI524308:UZI524309 VJE524308:VJE524309 VTA524308:VTA524309 WCW524308:WCW524309 WMS524308:WMS524309 WWO524308:WWO524309 S589844:S589845 KC589844:KC589845 TY589844:TY589845 ADU589844:ADU589845 ANQ589844:ANQ589845 AXM589844:AXM589845 BHI589844:BHI589845 BRE589844:BRE589845 CBA589844:CBA589845 CKW589844:CKW589845 CUS589844:CUS589845 DEO589844:DEO589845 DOK589844:DOK589845 DYG589844:DYG589845 EIC589844:EIC589845 ERY589844:ERY589845 FBU589844:FBU589845 FLQ589844:FLQ589845 FVM589844:FVM589845 GFI589844:GFI589845 GPE589844:GPE589845 GZA589844:GZA589845 HIW589844:HIW589845 HSS589844:HSS589845 ICO589844:ICO589845 IMK589844:IMK589845 IWG589844:IWG589845 JGC589844:JGC589845 JPY589844:JPY589845 JZU589844:JZU589845 KJQ589844:KJQ589845 KTM589844:KTM589845 LDI589844:LDI589845 LNE589844:LNE589845 LXA589844:LXA589845 MGW589844:MGW589845 MQS589844:MQS589845 NAO589844:NAO589845 NKK589844:NKK589845 NUG589844:NUG589845 OEC589844:OEC589845 ONY589844:ONY589845 OXU589844:OXU589845 PHQ589844:PHQ589845 PRM589844:PRM589845 QBI589844:QBI589845 QLE589844:QLE589845 QVA589844:QVA589845 REW589844:REW589845 ROS589844:ROS589845 RYO589844:RYO589845 SIK589844:SIK589845 SSG589844:SSG589845 TCC589844:TCC589845 TLY589844:TLY589845 TVU589844:TVU589845 UFQ589844:UFQ589845 UPM589844:UPM589845 UZI589844:UZI589845 VJE589844:VJE589845 VTA589844:VTA589845 WCW589844:WCW589845 WMS589844:WMS589845 WWO589844:WWO589845 S655380:S655381 KC655380:KC655381 TY655380:TY655381 ADU655380:ADU655381 ANQ655380:ANQ655381 AXM655380:AXM655381 BHI655380:BHI655381 BRE655380:BRE655381 CBA655380:CBA655381 CKW655380:CKW655381 CUS655380:CUS655381 DEO655380:DEO655381 DOK655380:DOK655381 DYG655380:DYG655381 EIC655380:EIC655381 ERY655380:ERY655381 FBU655380:FBU655381 FLQ655380:FLQ655381 FVM655380:FVM655381 GFI655380:GFI655381 GPE655380:GPE655381 GZA655380:GZA655381 HIW655380:HIW655381 HSS655380:HSS655381 ICO655380:ICO655381 IMK655380:IMK655381 IWG655380:IWG655381 JGC655380:JGC655381 JPY655380:JPY655381 JZU655380:JZU655381 KJQ655380:KJQ655381 KTM655380:KTM655381 LDI655380:LDI655381 LNE655380:LNE655381 LXA655380:LXA655381 MGW655380:MGW655381 MQS655380:MQS655381 NAO655380:NAO655381 NKK655380:NKK655381 NUG655380:NUG655381 OEC655380:OEC655381 ONY655380:ONY655381 OXU655380:OXU655381 PHQ655380:PHQ655381 PRM655380:PRM655381 QBI655380:QBI655381 QLE655380:QLE655381 QVA655380:QVA655381 REW655380:REW655381 ROS655380:ROS655381 RYO655380:RYO655381 SIK655380:SIK655381 SSG655380:SSG655381 TCC655380:TCC655381 TLY655380:TLY655381 TVU655380:TVU655381 UFQ655380:UFQ655381 UPM655380:UPM655381 UZI655380:UZI655381 VJE655380:VJE655381 VTA655380:VTA655381 WCW655380:WCW655381 WMS655380:WMS655381 WWO655380:WWO655381 S720916:S720917 KC720916:KC720917 TY720916:TY720917 ADU720916:ADU720917 ANQ720916:ANQ720917 AXM720916:AXM720917 BHI720916:BHI720917 BRE720916:BRE720917 CBA720916:CBA720917 CKW720916:CKW720917 CUS720916:CUS720917 DEO720916:DEO720917 DOK720916:DOK720917 DYG720916:DYG720917 EIC720916:EIC720917 ERY720916:ERY720917 FBU720916:FBU720917 FLQ720916:FLQ720917 FVM720916:FVM720917 GFI720916:GFI720917 GPE720916:GPE720917 GZA720916:GZA720917 HIW720916:HIW720917 HSS720916:HSS720917 ICO720916:ICO720917 IMK720916:IMK720917 IWG720916:IWG720917 JGC720916:JGC720917 JPY720916:JPY720917 JZU720916:JZU720917 KJQ720916:KJQ720917 KTM720916:KTM720917 LDI720916:LDI720917 LNE720916:LNE720917 LXA720916:LXA720917 MGW720916:MGW720917 MQS720916:MQS720917 NAO720916:NAO720917 NKK720916:NKK720917 NUG720916:NUG720917 OEC720916:OEC720917 ONY720916:ONY720917 OXU720916:OXU720917 PHQ720916:PHQ720917 PRM720916:PRM720917 QBI720916:QBI720917 QLE720916:QLE720917 QVA720916:QVA720917 REW720916:REW720917 ROS720916:ROS720917 RYO720916:RYO720917 SIK720916:SIK720917 SSG720916:SSG720917 TCC720916:TCC720917 TLY720916:TLY720917 TVU720916:TVU720917 UFQ720916:UFQ720917 UPM720916:UPM720917 UZI720916:UZI720917 VJE720916:VJE720917 VTA720916:VTA720917 WCW720916:WCW720917 WMS720916:WMS720917 WWO720916:WWO720917 S786452:S786453 KC786452:KC786453 TY786452:TY786453 ADU786452:ADU786453 ANQ786452:ANQ786453 AXM786452:AXM786453 BHI786452:BHI786453 BRE786452:BRE786453 CBA786452:CBA786453 CKW786452:CKW786453 CUS786452:CUS786453 DEO786452:DEO786453 DOK786452:DOK786453 DYG786452:DYG786453 EIC786452:EIC786453 ERY786452:ERY786453 FBU786452:FBU786453 FLQ786452:FLQ786453 FVM786452:FVM786453 GFI786452:GFI786453 GPE786452:GPE786453 GZA786452:GZA786453 HIW786452:HIW786453 HSS786452:HSS786453 ICO786452:ICO786453 IMK786452:IMK786453 IWG786452:IWG786453 JGC786452:JGC786453 JPY786452:JPY786453 JZU786452:JZU786453 KJQ786452:KJQ786453 KTM786452:KTM786453 LDI786452:LDI786453 LNE786452:LNE786453 LXA786452:LXA786453 MGW786452:MGW786453 MQS786452:MQS786453 NAO786452:NAO786453 NKK786452:NKK786453 NUG786452:NUG786453 OEC786452:OEC786453 ONY786452:ONY786453 OXU786452:OXU786453 PHQ786452:PHQ786453 PRM786452:PRM786453 QBI786452:QBI786453 QLE786452:QLE786453 QVA786452:QVA786453 REW786452:REW786453 ROS786452:ROS786453 RYO786452:RYO786453 SIK786452:SIK786453 SSG786452:SSG786453 TCC786452:TCC786453 TLY786452:TLY786453 TVU786452:TVU786453 UFQ786452:UFQ786453 UPM786452:UPM786453 UZI786452:UZI786453 VJE786452:VJE786453 VTA786452:VTA786453 WCW786452:WCW786453 WMS786452:WMS786453 WWO786452:WWO786453 S851988:S851989 KC851988:KC851989 TY851988:TY851989 ADU851988:ADU851989 ANQ851988:ANQ851989 AXM851988:AXM851989 BHI851988:BHI851989 BRE851988:BRE851989 CBA851988:CBA851989 CKW851988:CKW851989 CUS851988:CUS851989 DEO851988:DEO851989 DOK851988:DOK851989 DYG851988:DYG851989 EIC851988:EIC851989 ERY851988:ERY851989 FBU851988:FBU851989 FLQ851988:FLQ851989 FVM851988:FVM851989 GFI851988:GFI851989 GPE851988:GPE851989 GZA851988:GZA851989 HIW851988:HIW851989 HSS851988:HSS851989 ICO851988:ICO851989 IMK851988:IMK851989 IWG851988:IWG851989 JGC851988:JGC851989 JPY851988:JPY851989 JZU851988:JZU851989 KJQ851988:KJQ851989 KTM851988:KTM851989 LDI851988:LDI851989 LNE851988:LNE851989 LXA851988:LXA851989 MGW851988:MGW851989 MQS851988:MQS851989 NAO851988:NAO851989 NKK851988:NKK851989 NUG851988:NUG851989 OEC851988:OEC851989 ONY851988:ONY851989 OXU851988:OXU851989 PHQ851988:PHQ851989 PRM851988:PRM851989 QBI851988:QBI851989 QLE851988:QLE851989 QVA851988:QVA851989 REW851988:REW851989 ROS851988:ROS851989 RYO851988:RYO851989 SIK851988:SIK851989 SSG851988:SSG851989 TCC851988:TCC851989 TLY851988:TLY851989 TVU851988:TVU851989 UFQ851988:UFQ851989 UPM851988:UPM851989 UZI851988:UZI851989 VJE851988:VJE851989 VTA851988:VTA851989 WCW851988:WCW851989 WMS851988:WMS851989 WWO851988:WWO851989 S917524:S917525 KC917524:KC917525 TY917524:TY917525 ADU917524:ADU917525 ANQ917524:ANQ917525 AXM917524:AXM917525 BHI917524:BHI917525 BRE917524:BRE917525 CBA917524:CBA917525 CKW917524:CKW917525 CUS917524:CUS917525 DEO917524:DEO917525 DOK917524:DOK917525 DYG917524:DYG917525 EIC917524:EIC917525 ERY917524:ERY917525 FBU917524:FBU917525 FLQ917524:FLQ917525 FVM917524:FVM917525 GFI917524:GFI917525 GPE917524:GPE917525 GZA917524:GZA917525 HIW917524:HIW917525 HSS917524:HSS917525 ICO917524:ICO917525 IMK917524:IMK917525 IWG917524:IWG917525 JGC917524:JGC917525 JPY917524:JPY917525 JZU917524:JZU917525 KJQ917524:KJQ917525 KTM917524:KTM917525 LDI917524:LDI917525 LNE917524:LNE917525 LXA917524:LXA917525 MGW917524:MGW917525 MQS917524:MQS917525 NAO917524:NAO917525 NKK917524:NKK917525 NUG917524:NUG917525 OEC917524:OEC917525 ONY917524:ONY917525 OXU917524:OXU917525 PHQ917524:PHQ917525 PRM917524:PRM917525 QBI917524:QBI917525 QLE917524:QLE917525 QVA917524:QVA917525 REW917524:REW917525 ROS917524:ROS917525 RYO917524:RYO917525 SIK917524:SIK917525 SSG917524:SSG917525 TCC917524:TCC917525 TLY917524:TLY917525 TVU917524:TVU917525 UFQ917524:UFQ917525 UPM917524:UPM917525 UZI917524:UZI917525 VJE917524:VJE917525 VTA917524:VTA917525 WCW917524:WCW917525 WMS917524:WMS917525 WWO917524:WWO917525 S983060:S983061 KC983060:KC983061 TY983060:TY983061 ADU983060:ADU983061 ANQ983060:ANQ983061 AXM983060:AXM983061 BHI983060:BHI983061 BRE983060:BRE983061 CBA983060:CBA983061 CKW983060:CKW983061 CUS983060:CUS983061 DEO983060:DEO983061 DOK983060:DOK983061 DYG983060:DYG983061 EIC983060:EIC983061 ERY983060:ERY983061 FBU983060:FBU983061 FLQ983060:FLQ983061 FVM983060:FVM983061 GFI983060:GFI983061 GPE983060:GPE983061 GZA983060:GZA983061 HIW983060:HIW983061 HSS983060:HSS983061 ICO983060:ICO983061 IMK983060:IMK983061 IWG983060:IWG983061 JGC983060:JGC983061 JPY983060:JPY983061 JZU983060:JZU983061 KJQ983060:KJQ983061 KTM983060:KTM983061 LDI983060:LDI983061 LNE983060:LNE983061 LXA983060:LXA983061 MGW983060:MGW983061 MQS983060:MQS983061 NAO983060:NAO983061 NKK983060:NKK983061 NUG983060:NUG983061 OEC983060:OEC983061 ONY983060:ONY983061 OXU983060:OXU983061 PHQ983060:PHQ983061 PRM983060:PRM983061 QBI983060:QBI983061 QLE983060:QLE983061 QVA983060:QVA983061 REW983060:REW983061 ROS983060:ROS983061 RYO983060:RYO983061 SIK983060:SIK983061 SSG983060:SSG983061 TCC983060:TCC983061 TLY983060:TLY983061 TVU983060:TVU983061 UFQ983060:UFQ983061 UPM983060:UPM983061 UZI983060:UZI983061 VJE983060:VJE983061 VTA983060:VTA983061 WCW983060:WCW983061 WMS983060:WMS983061 WWO983060:WWO983061 UA24 ADW24 ANS24 AXO24 BHK24 BRG24 CBC24 CKY24 CUU24 DEQ24 DOM24 DYI24 EIE24 ESA24 FBW24 FLS24 FVO24 GFK24 GPG24 GZC24 HIY24 HSU24 ICQ24 IMM24 IWI24 JGE24 JQA24 JZW24 KJS24 KTO24 LDK24 LNG24 LXC24 MGY24 MQU24 NAQ24 NKM24 NUI24 OEE24 OOA24 OXW24 PHS24 PRO24 QBK24 QLG24 QVC24 REY24 ROU24 RYQ24 SIM24 SSI24 TCE24 TMA24 TVW24 UFS24 UPO24 UZK24 VJG24 VTC24 WCY24 WMU24 WWQ24 WWQ983060 U131092 KE65556 UA65556 ADW65556 ANS65556 AXO65556 BHK65556 BRG65556 CBC65556 CKY65556 CUU65556 DEQ65556 DOM65556 DYI65556 EIE65556 ESA65556 FBW65556 FLS65556 FVO65556 GFK65556 GPG65556 GZC65556 HIY65556 HSU65556 ICQ65556 IMM65556 IWI65556 JGE65556 JQA65556 JZW65556 KJS65556 KTO65556 LDK65556 LNG65556 LXC65556 MGY65556 MQU65556 NAQ65556 NKM65556 NUI65556 OEE65556 OOA65556 OXW65556 PHS65556 PRO65556 QBK65556 QLG65556 QVC65556 REY65556 ROU65556 RYQ65556 SIM65556 SSI65556 TCE65556 TMA65556 TVW65556 UFS65556 UPO65556 UZK65556 VJG65556 VTC65556 WCY65556 WMU65556 WWQ65556 U196628 KE131092 UA131092 ADW131092 ANS131092 AXO131092 BHK131092 BRG131092 CBC131092 CKY131092 CUU131092 DEQ131092 DOM131092 DYI131092 EIE131092 ESA131092 FBW131092 FLS131092 FVO131092 GFK131092 GPG131092 GZC131092 HIY131092 HSU131092 ICQ131092 IMM131092 IWI131092 JGE131092 JQA131092 JZW131092 KJS131092 KTO131092 LDK131092 LNG131092 LXC131092 MGY131092 MQU131092 NAQ131092 NKM131092 NUI131092 OEE131092 OOA131092 OXW131092 PHS131092 PRO131092 QBK131092 QLG131092 QVC131092 REY131092 ROU131092 RYQ131092 SIM131092 SSI131092 TCE131092 TMA131092 TVW131092 UFS131092 UPO131092 UZK131092 VJG131092 VTC131092 WCY131092 WMU131092 WWQ131092 U262164 KE196628 UA196628 ADW196628 ANS196628 AXO196628 BHK196628 BRG196628 CBC196628 CKY196628 CUU196628 DEQ196628 DOM196628 DYI196628 EIE196628 ESA196628 FBW196628 FLS196628 FVO196628 GFK196628 GPG196628 GZC196628 HIY196628 HSU196628 ICQ196628 IMM196628 IWI196628 JGE196628 JQA196628 JZW196628 KJS196628 KTO196628 LDK196628 LNG196628 LXC196628 MGY196628 MQU196628 NAQ196628 NKM196628 NUI196628 OEE196628 OOA196628 OXW196628 PHS196628 PRO196628 QBK196628 QLG196628 QVC196628 REY196628 ROU196628 RYQ196628 SIM196628 SSI196628 TCE196628 TMA196628 TVW196628 UFS196628 UPO196628 UZK196628 VJG196628 VTC196628 WCY196628 WMU196628 WWQ196628 U327700 KE262164 UA262164 ADW262164 ANS262164 AXO262164 BHK262164 BRG262164 CBC262164 CKY262164 CUU262164 DEQ262164 DOM262164 DYI262164 EIE262164 ESA262164 FBW262164 FLS262164 FVO262164 GFK262164 GPG262164 GZC262164 HIY262164 HSU262164 ICQ262164 IMM262164 IWI262164 JGE262164 JQA262164 JZW262164 KJS262164 KTO262164 LDK262164 LNG262164 LXC262164 MGY262164 MQU262164 NAQ262164 NKM262164 NUI262164 OEE262164 OOA262164 OXW262164 PHS262164 PRO262164 QBK262164 QLG262164 QVC262164 REY262164 ROU262164 RYQ262164 SIM262164 SSI262164 TCE262164 TMA262164 TVW262164 UFS262164 UPO262164 UZK262164 VJG262164 VTC262164 WCY262164 WMU262164 WWQ262164 U393236 KE327700 UA327700 ADW327700 ANS327700 AXO327700 BHK327700 BRG327700 CBC327700 CKY327700 CUU327700 DEQ327700 DOM327700 DYI327700 EIE327700 ESA327700 FBW327700 FLS327700 FVO327700 GFK327700 GPG327700 GZC327700 HIY327700 HSU327700 ICQ327700 IMM327700 IWI327700 JGE327700 JQA327700 JZW327700 KJS327700 KTO327700 LDK327700 LNG327700 LXC327700 MGY327700 MQU327700 NAQ327700 NKM327700 NUI327700 OEE327700 OOA327700 OXW327700 PHS327700 PRO327700 QBK327700 QLG327700 QVC327700 REY327700 ROU327700 RYQ327700 SIM327700 SSI327700 TCE327700 TMA327700 TVW327700 UFS327700 UPO327700 UZK327700 VJG327700 VTC327700 WCY327700 WMU327700 WWQ327700 U458772 KE393236 UA393236 ADW393236 ANS393236 AXO393236 BHK393236 BRG393236 CBC393236 CKY393236 CUU393236 DEQ393236 DOM393236 DYI393236 EIE393236 ESA393236 FBW393236 FLS393236 FVO393236 GFK393236 GPG393236 GZC393236 HIY393236 HSU393236 ICQ393236 IMM393236 IWI393236 JGE393236 JQA393236 JZW393236 KJS393236 KTO393236 LDK393236 LNG393236 LXC393236 MGY393236 MQU393236 NAQ393236 NKM393236 NUI393236 OEE393236 OOA393236 OXW393236 PHS393236 PRO393236 QBK393236 QLG393236 QVC393236 REY393236 ROU393236 RYQ393236 SIM393236 SSI393236 TCE393236 TMA393236 TVW393236 UFS393236 UPO393236 UZK393236 VJG393236 VTC393236 WCY393236 WMU393236 WWQ393236 U524308 KE458772 UA458772 ADW458772 ANS458772 AXO458772 BHK458772 BRG458772 CBC458772 CKY458772 CUU458772 DEQ458772 DOM458772 DYI458772 EIE458772 ESA458772 FBW458772 FLS458772 FVO458772 GFK458772 GPG458772 GZC458772 HIY458772 HSU458772 ICQ458772 IMM458772 IWI458772 JGE458772 JQA458772 JZW458772 KJS458772 KTO458772 LDK458772 LNG458772 LXC458772 MGY458772 MQU458772 NAQ458772 NKM458772 NUI458772 OEE458772 OOA458772 OXW458772 PHS458772 PRO458772 QBK458772 QLG458772 QVC458772 REY458772 ROU458772 RYQ458772 SIM458772 SSI458772 TCE458772 TMA458772 TVW458772 UFS458772 UPO458772 UZK458772 VJG458772 VTC458772 WCY458772 WMU458772 WWQ458772 U589844 KE524308 UA524308 ADW524308 ANS524308 AXO524308 BHK524308 BRG524308 CBC524308 CKY524308 CUU524308 DEQ524308 DOM524308 DYI524308 EIE524308 ESA524308 FBW524308 FLS524308 FVO524308 GFK524308 GPG524308 GZC524308 HIY524308 HSU524308 ICQ524308 IMM524308 IWI524308 JGE524308 JQA524308 JZW524308 KJS524308 KTO524308 LDK524308 LNG524308 LXC524308 MGY524308 MQU524308 NAQ524308 NKM524308 NUI524308 OEE524308 OOA524308 OXW524308 PHS524308 PRO524308 QBK524308 QLG524308 QVC524308 REY524308 ROU524308 RYQ524308 SIM524308 SSI524308 TCE524308 TMA524308 TVW524308 UFS524308 UPO524308 UZK524308 VJG524308 VTC524308 WCY524308 WMU524308 WWQ524308 U655380 KE589844 UA589844 ADW589844 ANS589844 AXO589844 BHK589844 BRG589844 CBC589844 CKY589844 CUU589844 DEQ589844 DOM589844 DYI589844 EIE589844 ESA589844 FBW589844 FLS589844 FVO589844 GFK589844 GPG589844 GZC589844 HIY589844 HSU589844 ICQ589844 IMM589844 IWI589844 JGE589844 JQA589844 JZW589844 KJS589844 KTO589844 LDK589844 LNG589844 LXC589844 MGY589844 MQU589844 NAQ589844 NKM589844 NUI589844 OEE589844 OOA589844 OXW589844 PHS589844 PRO589844 QBK589844 QLG589844 QVC589844 REY589844 ROU589844 RYQ589844 SIM589844 SSI589844 TCE589844 TMA589844 TVW589844 UFS589844 UPO589844 UZK589844 VJG589844 VTC589844 WCY589844 WMU589844 WWQ589844 U720916 KE655380 UA655380 ADW655380 ANS655380 AXO655380 BHK655380 BRG655380 CBC655380 CKY655380 CUU655380 DEQ655380 DOM655380 DYI655380 EIE655380 ESA655380 FBW655380 FLS655380 FVO655380 GFK655380 GPG655380 GZC655380 HIY655380 HSU655380 ICQ655380 IMM655380 IWI655380 JGE655380 JQA655380 JZW655380 KJS655380 KTO655380 LDK655380 LNG655380 LXC655380 MGY655380 MQU655380 NAQ655380 NKM655380 NUI655380 OEE655380 OOA655380 OXW655380 PHS655380 PRO655380 QBK655380 QLG655380 QVC655380 REY655380 ROU655380 RYQ655380 SIM655380 SSI655380 TCE655380 TMA655380 TVW655380 UFS655380 UPO655380 UZK655380 VJG655380 VTC655380 WCY655380 WMU655380 WWQ655380 U786452 KE720916 UA720916 ADW720916 ANS720916 AXO720916 BHK720916 BRG720916 CBC720916 CKY720916 CUU720916 DEQ720916 DOM720916 DYI720916 EIE720916 ESA720916 FBW720916 FLS720916 FVO720916 GFK720916 GPG720916 GZC720916 HIY720916 HSU720916 ICQ720916 IMM720916 IWI720916 JGE720916 JQA720916 JZW720916 KJS720916 KTO720916 LDK720916 LNG720916 LXC720916 MGY720916 MQU720916 NAQ720916 NKM720916 NUI720916 OEE720916 OOA720916 OXW720916 PHS720916 PRO720916 QBK720916 QLG720916 QVC720916 REY720916 ROU720916 RYQ720916 SIM720916 SSI720916 TCE720916 TMA720916 TVW720916 UFS720916 UPO720916 UZK720916 VJG720916 VTC720916 WCY720916 WMU720916 WWQ720916 U851988 KE786452 UA786452 ADW786452 ANS786452 AXO786452 BHK786452 BRG786452 CBC786452 CKY786452 CUU786452 DEQ786452 DOM786452 DYI786452 EIE786452 ESA786452 FBW786452 FLS786452 FVO786452 GFK786452 GPG786452 GZC786452 HIY786452 HSU786452 ICQ786452 IMM786452 IWI786452 JGE786452 JQA786452 JZW786452 KJS786452 KTO786452 LDK786452 LNG786452 LXC786452 MGY786452 MQU786452 NAQ786452 NKM786452 NUI786452 OEE786452 OOA786452 OXW786452 PHS786452 PRO786452 QBK786452 QLG786452 QVC786452 REY786452 ROU786452 RYQ786452 SIM786452 SSI786452 TCE786452 TMA786452 TVW786452 UFS786452 UPO786452 UZK786452 VJG786452 VTC786452 WCY786452 WMU786452 WWQ786452 U917524 KE851988 UA851988 ADW851988 ANS851988 AXO851988 BHK851988 BRG851988 CBC851988 CKY851988 CUU851988 DEQ851988 DOM851988 DYI851988 EIE851988 ESA851988 FBW851988 FLS851988 FVO851988 GFK851988 GPG851988 GZC851988 HIY851988 HSU851988 ICQ851988 IMM851988 IWI851988 JGE851988 JQA851988 JZW851988 KJS851988 KTO851988 LDK851988 LNG851988 LXC851988 MGY851988 MQU851988 NAQ851988 NKM851988 NUI851988 OEE851988 OOA851988 OXW851988 PHS851988 PRO851988 QBK851988 QLG851988 QVC851988 REY851988 ROU851988 RYQ851988 SIM851988 SSI851988 TCE851988 TMA851988 TVW851988 UFS851988 UPO851988 UZK851988 VJG851988 VTC851988 WCY851988 WMU851988 WWQ851988 U983060 KE917524 UA917524 ADW917524 ANS917524 AXO917524 BHK917524 BRG917524 CBC917524 CKY917524 CUU917524 DEQ917524 DOM917524 DYI917524 EIE917524 ESA917524 FBW917524 FLS917524 FVO917524 GFK917524 GPG917524 GZC917524 HIY917524 HSU917524 ICQ917524 IMM917524 IWI917524 JGE917524 JQA917524 JZW917524 KJS917524 KTO917524 LDK917524 LNG917524 LXC917524 MGY917524 MQU917524 NAQ917524 NKM917524 NUI917524 OEE917524 OOA917524 OXW917524 PHS917524 PRO917524 QBK917524 QLG917524 QVC917524 REY917524 ROU917524 RYQ917524 SIM917524 SSI917524 TCE917524 TMA917524 TVW917524 UFS917524 UPO917524 UZK917524 VJG917524 VTC917524 WCY917524 WMU917524 WWQ917524 U24 KE983060 UA983060 ADW983060 ANS983060 AXO983060 BHK983060 BRG983060 CBC983060 CKY983060 CUU983060 DEQ983060 DOM983060 DYI983060 EIE983060 ESA983060 FBW983060 FLS983060 FVO983060 GFK983060 GPG983060 GZC983060 HIY983060 HSU983060 ICQ983060 IMM983060 IWI983060 JGE983060 JQA983060 JZW983060 KJS983060 KTO983060 LDK983060 LNG983060 LXC983060 MGY983060 MQU983060 NAQ983060 NKM983060 NUI983060 OEE983060 OOA983060 OXW983060 PHS983060 PRO983060 QBK983060 QLG983060 QVC983060 REY983060 ROU983060 RYQ983060 SIM983060 SSI983060 TCE983060 TMA983060 TVW983060 UFS983060 UPO983060 UZK983060 VJG983060 VTC983060 WCY983060 WMU983060 WWO24:WWO25 S24:S25 KC24:KC25 TY24:TY25 ADU24:ADU25 ANQ24:ANQ25 AXM24:AXM25 BHI24:BHI25 BRE24:BRE25 CBA24:CBA25 CKW24:CKW25 CUS24:CUS25 DEO24:DEO25 DOK24:DOK25 DYG24:DYG25 EIC24:EIC25 ERY24:ERY25 FBU24:FBU25 FLQ24:FLQ25 FVM24:FVM25 GFI24:GFI25 GPE24:GPE25 GZA24:GZA25 HIW24:HIW25 HSS24:HSS25 ICO24:ICO25 IMK24:IMK25 IWG24:IWG25 JGC24:JGC25 JPY24:JPY25 JZU24:JZU25 KJQ24:KJQ25 KTM24:KTM25 LDI24:LDI25 LNE24:LNE25 LXA24:LXA25 MGW24:MGW25 MQS24:MQS25 NAO24:NAO25 NKK24:NKK25 NUG24:NUG25 OEC24:OEC25 ONY24:ONY25 OXU24:OXU25 PHQ24:PHQ25 PRM24:PRM25 QBI24:QBI25 QLE24:QLE25 QVA24:QVA25 REW24:REW25 ROS24:ROS25 RYO24:RYO25 SIK24:SIK25 SSG24:SSG25 TCC24:TCC25 TLY24:TLY25 TVU24:TVU25 UFQ24:UFQ25 UPM24:UPM25 UZI24:UZI25 VJE24:VJE25 VTA24:VTA25 WCW24:WCW25 WMS24:WMS25 U65556 Z65556:Z65557 Z131092:Z131093 Z196628:Z196629 Z262164:Z262165 Z327700:Z327701 Z393236:Z393237 Z458772:Z458773 Z524308:Z524309 Z589844:Z589845 Z655380:Z655381 Z720916:Z720917 Z786452:Z786453 Z851988:Z851989 Z917524:Z917525 Z983060:Z983061 AB196628 AB262164 AB327700 AB393236 AB458772 AB524308 AB589844 AB655380 AB720916 AB786452 AB851988 AB917524 AB983060 AB65556 AB24 Z24:Z25 AB131092 AG65556:AG65557 AG131092:AG131093 AG196628:AG196629 AG262164:AG262165 AG327700:AG327701 AG393236:AG393237 AG458772:AG458773 AG524308:AG524309 AG589844:AG589845 AG655380:AG655381 AG720916:AG720917 AG786452:AG786453 AG851988:AG851989 AG917524:AG917525 AG983060:AG983061 AI131092 AI196628 AI262164 AI327700 AI393236 AI458772 AI524308 AI589844 AI655380 AI720916 AI786452 AI851988 AI917524 AI983060 AI65556 AI24 AG24:AG25"/>
    <dataValidation allowBlank="1" promptTitle="checkPeriodRange" sqref="Q25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WMQ25 WWM25 Q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Q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Q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Q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Q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Q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Q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Q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Q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Q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Q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Q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Q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Q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Q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X983061 X65557 X131093 X196629 X262165 X327701 X393237 X458773 X524309 X589845 X655381 X720917 X786453 X851989 X917525 X25 AE983061 AE65557 AE131093 AE196629 AE262165 AE327701 AE393237 AE458773 AE524309 AE589845 AE655381 AE720917 AE786453 AE851989 AE917525 AE25"/>
    <dataValidation type="list" allowBlank="1" showInputMessage="1" showErrorMessage="1" errorTitle="Ошибка" error="Выберите значение из списка" prompt="Выберите значение из списка" sqref="O23:AJ23">
      <formula1>kind_of_cons</formula1>
    </dataValidation>
    <dataValidation type="decimal" allowBlank="1" showErrorMessage="1" errorTitle="Ошибка" error="Допускается ввод только действительных чисел!" sqref="O24 V24 AC24">
      <formula1>-9.99999999999999E+23</formula1>
      <formula2>9.99999999999999E+23</formula2>
    </dataValidation>
  </dataValidations>
  <printOptions horizontalCentered="1" verticalCentered="1"/>
  <pageMargins left="0" right="0" top="0" bottom="0" header="0" footer="0.78740157480314965"/>
  <pageSetup paperSize="9" scale="31"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181</v>
      </c>
    </row>
    <row r="2" spans="1:20" ht="22.5">
      <c r="F2" s="1279" t="s">
        <v>469</v>
      </c>
      <c r="G2" s="1280"/>
      <c r="H2" s="1281"/>
      <c r="I2" s="607"/>
    </row>
    <row r="3" spans="1:20" ht="3" customHeight="1"/>
    <row r="4" spans="1:20" s="537" customFormat="1" ht="11.25">
      <c r="A4" s="557"/>
      <c r="B4" s="557"/>
      <c r="C4" s="557"/>
      <c r="D4" s="557"/>
      <c r="F4" s="1237" t="s">
        <v>444</v>
      </c>
      <c r="G4" s="1237"/>
      <c r="H4" s="1237"/>
      <c r="I4" s="1282"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282"/>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470</v>
      </c>
      <c r="H7" s="571" t="str">
        <f>IF(dateCh="","",dateCh)</f>
        <v>10.08.2020</v>
      </c>
      <c r="I7" s="548" t="s">
        <v>471</v>
      </c>
      <c r="J7" s="582"/>
      <c r="K7" s="557"/>
      <c r="L7" s="557"/>
      <c r="M7" s="557"/>
      <c r="N7" s="557"/>
      <c r="O7" s="557"/>
      <c r="P7" s="557"/>
      <c r="Q7" s="557"/>
      <c r="R7" s="557"/>
      <c r="S7" s="557"/>
      <c r="T7" s="557"/>
    </row>
    <row r="8" spans="1:20" s="537" customFormat="1" ht="45">
      <c r="A8" s="1283">
        <v>1</v>
      </c>
      <c r="B8" s="557"/>
      <c r="C8" s="557"/>
      <c r="D8" s="557"/>
      <c r="F8" s="583" t="str">
        <f>"2." &amp;mergeValue(A8)</f>
        <v>2.1</v>
      </c>
      <c r="G8" s="599" t="s">
        <v>472</v>
      </c>
      <c r="H8" s="571"/>
      <c r="I8" s="548" t="s">
        <v>567</v>
      </c>
      <c r="J8" s="582"/>
      <c r="K8" s="557"/>
      <c r="L8" s="557"/>
      <c r="M8" s="557"/>
      <c r="N8" s="557"/>
      <c r="O8" s="557"/>
      <c r="P8" s="557"/>
      <c r="Q8" s="557"/>
      <c r="R8" s="557"/>
      <c r="S8" s="557"/>
      <c r="T8" s="557"/>
    </row>
    <row r="9" spans="1:20" s="537" customFormat="1" ht="22.5">
      <c r="A9" s="1283"/>
      <c r="B9" s="557"/>
      <c r="C9" s="557"/>
      <c r="D9" s="557"/>
      <c r="F9" s="583" t="str">
        <f>"3." &amp;mergeValue(A9)</f>
        <v>3.1</v>
      </c>
      <c r="G9" s="599" t="s">
        <v>473</v>
      </c>
      <c r="H9" s="571"/>
      <c r="I9" s="548" t="s">
        <v>565</v>
      </c>
      <c r="J9" s="582"/>
      <c r="K9" s="557"/>
      <c r="L9" s="557"/>
      <c r="M9" s="557"/>
      <c r="N9" s="557"/>
      <c r="O9" s="557"/>
      <c r="P9" s="557"/>
      <c r="Q9" s="557"/>
      <c r="R9" s="557"/>
      <c r="S9" s="557"/>
      <c r="T9" s="557"/>
    </row>
    <row r="10" spans="1:20" s="537" customFormat="1" ht="22.5">
      <c r="A10" s="1283"/>
      <c r="B10" s="557"/>
      <c r="C10" s="557"/>
      <c r="D10" s="557"/>
      <c r="F10" s="583" t="str">
        <f>"4."&amp;mergeValue(A10)</f>
        <v>4.1</v>
      </c>
      <c r="G10" s="599" t="s">
        <v>474</v>
      </c>
      <c r="H10" s="572" t="s">
        <v>448</v>
      </c>
      <c r="I10" s="548"/>
      <c r="J10" s="582"/>
      <c r="K10" s="557"/>
      <c r="L10" s="557"/>
      <c r="M10" s="557"/>
      <c r="N10" s="557"/>
      <c r="O10" s="557"/>
      <c r="P10" s="557"/>
      <c r="Q10" s="557"/>
      <c r="R10" s="557"/>
      <c r="S10" s="557"/>
      <c r="T10" s="557"/>
    </row>
    <row r="11" spans="1:20" s="537" customFormat="1" ht="18.75">
      <c r="A11" s="1283"/>
      <c r="B11" s="1283">
        <v>1</v>
      </c>
      <c r="C11" s="590"/>
      <c r="D11" s="590"/>
      <c r="F11" s="583" t="str">
        <f>"4."&amp;mergeValue(A11) &amp;"."&amp;mergeValue(B11)</f>
        <v>4.1.1</v>
      </c>
      <c r="G11" s="578" t="s">
        <v>569</v>
      </c>
      <c r="H11" s="571" t="str">
        <f>IF(region_name="","",region_name)</f>
        <v>г.Санкт-Петербург</v>
      </c>
      <c r="I11" s="548" t="s">
        <v>477</v>
      </c>
      <c r="J11" s="582"/>
      <c r="K11" s="557"/>
      <c r="L11" s="557"/>
      <c r="M11" s="557"/>
      <c r="N11" s="557"/>
      <c r="O11" s="557"/>
      <c r="P11" s="557"/>
      <c r="Q11" s="557"/>
      <c r="R11" s="557"/>
      <c r="S11" s="557"/>
      <c r="T11" s="557"/>
    </row>
    <row r="12" spans="1:20" s="537" customFormat="1" ht="22.5">
      <c r="A12" s="1283"/>
      <c r="B12" s="1283"/>
      <c r="C12" s="1283">
        <v>1</v>
      </c>
      <c r="D12" s="590"/>
      <c r="F12" s="583" t="str">
        <f>"4."&amp;mergeValue(A12) &amp;"."&amp;mergeValue(B12)&amp;"."&amp;mergeValue(C12)</f>
        <v>4.1.1.1</v>
      </c>
      <c r="G12" s="589" t="s">
        <v>475</v>
      </c>
      <c r="H12" s="571"/>
      <c r="I12" s="548" t="s">
        <v>478</v>
      </c>
      <c r="J12" s="582"/>
      <c r="K12" s="557"/>
      <c r="L12" s="557"/>
      <c r="M12" s="557"/>
      <c r="N12" s="557"/>
      <c r="O12" s="557"/>
      <c r="P12" s="557"/>
      <c r="Q12" s="557"/>
      <c r="R12" s="557"/>
      <c r="S12" s="557"/>
      <c r="T12" s="557"/>
    </row>
    <row r="13" spans="1:20" s="537" customFormat="1" ht="39" customHeight="1">
      <c r="A13" s="1283"/>
      <c r="B13" s="1283"/>
      <c r="C13" s="1283"/>
      <c r="D13" s="590">
        <v>1</v>
      </c>
      <c r="F13" s="583" t="str">
        <f>"4."&amp;mergeValue(A13) &amp;"."&amp;mergeValue(B13)&amp;"."&amp;mergeValue(C13)&amp;"."&amp;mergeValue(D13)</f>
        <v>4.1.1.1.1</v>
      </c>
      <c r="G13" s="600" t="s">
        <v>476</v>
      </c>
      <c r="H13" s="571"/>
      <c r="I13" s="1284" t="s">
        <v>568</v>
      </c>
      <c r="J13" s="582"/>
      <c r="K13" s="557"/>
      <c r="L13" s="557"/>
      <c r="M13" s="557"/>
      <c r="N13" s="557"/>
      <c r="O13" s="557"/>
      <c r="P13" s="557"/>
      <c r="Q13" s="557"/>
      <c r="R13" s="557"/>
      <c r="S13" s="557"/>
      <c r="T13" s="557"/>
    </row>
    <row r="14" spans="1:20" s="537" customFormat="1" ht="18.75">
      <c r="A14" s="1283"/>
      <c r="B14" s="1283"/>
      <c r="C14" s="1283"/>
      <c r="D14" s="590"/>
      <c r="F14" s="586"/>
      <c r="G14" s="518" t="s">
        <v>4</v>
      </c>
      <c r="H14" s="591"/>
      <c r="I14" s="1284"/>
      <c r="J14" s="582"/>
      <c r="K14" s="557"/>
      <c r="L14" s="557"/>
      <c r="M14" s="557"/>
      <c r="N14" s="557"/>
      <c r="O14" s="557"/>
      <c r="P14" s="557"/>
      <c r="Q14" s="557"/>
      <c r="R14" s="557"/>
      <c r="S14" s="557"/>
      <c r="T14" s="557"/>
    </row>
    <row r="15" spans="1:20" s="537" customFormat="1" ht="18.75">
      <c r="A15" s="1283"/>
      <c r="B15" s="1283"/>
      <c r="C15" s="590"/>
      <c r="D15" s="590"/>
      <c r="F15" s="601"/>
      <c r="G15" s="544" t="s">
        <v>400</v>
      </c>
      <c r="H15" s="602"/>
      <c r="I15" s="603"/>
      <c r="J15" s="582"/>
      <c r="K15" s="557"/>
      <c r="L15" s="557"/>
      <c r="M15" s="557"/>
      <c r="N15" s="557"/>
      <c r="O15" s="557"/>
      <c r="P15" s="557"/>
      <c r="Q15" s="557"/>
      <c r="R15" s="557"/>
      <c r="S15" s="557"/>
      <c r="T15" s="557"/>
    </row>
    <row r="16" spans="1:20" s="537" customFormat="1" ht="18.75">
      <c r="A16" s="1283"/>
      <c r="B16" s="557"/>
      <c r="C16" s="557"/>
      <c r="D16" s="557"/>
      <c r="F16" s="586"/>
      <c r="G16" s="526" t="s">
        <v>482</v>
      </c>
      <c r="H16" s="587"/>
      <c r="I16" s="588"/>
      <c r="J16" s="582"/>
      <c r="K16" s="557"/>
      <c r="L16" s="557"/>
      <c r="M16" s="557"/>
      <c r="N16" s="557"/>
      <c r="O16" s="557"/>
      <c r="P16" s="557"/>
      <c r="Q16" s="557"/>
      <c r="R16" s="557"/>
      <c r="S16" s="557"/>
      <c r="T16" s="557"/>
    </row>
    <row r="17" spans="1:20" s="537" customFormat="1" ht="18.75">
      <c r="A17" s="557"/>
      <c r="B17" s="557"/>
      <c r="C17" s="557"/>
      <c r="D17" s="557"/>
      <c r="F17" s="586"/>
      <c r="G17" s="533" t="s">
        <v>481</v>
      </c>
      <c r="H17" s="587"/>
      <c r="I17" s="588"/>
      <c r="J17" s="582"/>
      <c r="K17" s="557"/>
      <c r="L17" s="557"/>
      <c r="M17" s="557"/>
      <c r="N17" s="557"/>
      <c r="O17" s="557"/>
      <c r="P17" s="557"/>
      <c r="Q17" s="557"/>
      <c r="R17" s="557"/>
      <c r="S17" s="557"/>
      <c r="T17" s="557"/>
    </row>
    <row r="18" spans="1:20" s="580" customFormat="1" ht="3" customHeight="1">
      <c r="A18" s="581"/>
      <c r="B18" s="581"/>
      <c r="C18" s="581"/>
      <c r="D18" s="581"/>
      <c r="F18" s="592"/>
      <c r="G18" s="593"/>
      <c r="H18" s="594"/>
      <c r="I18" s="595"/>
      <c r="J18" s="581"/>
      <c r="K18" s="581"/>
      <c r="L18" s="581"/>
      <c r="M18" s="581"/>
      <c r="N18" s="581"/>
      <c r="O18" s="581"/>
      <c r="P18" s="581"/>
      <c r="Q18" s="581"/>
      <c r="R18" s="581"/>
      <c r="S18" s="581"/>
      <c r="T18" s="581"/>
    </row>
    <row r="19" spans="1:20" s="580" customFormat="1" ht="15" customHeight="1">
      <c r="A19" s="581"/>
      <c r="B19" s="581"/>
      <c r="C19" s="581"/>
      <c r="D19" s="581"/>
      <c r="F19" s="579"/>
      <c r="G19" s="1278" t="s">
        <v>570</v>
      </c>
      <c r="H19" s="1278"/>
      <c r="I19" s="561"/>
      <c r="J19" s="581"/>
      <c r="K19" s="581"/>
      <c r="L19" s="581"/>
      <c r="M19" s="581"/>
      <c r="N19" s="581"/>
      <c r="O19" s="581"/>
      <c r="P19" s="581"/>
      <c r="Q19" s="581"/>
      <c r="R19" s="581"/>
      <c r="S19" s="581"/>
      <c r="T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8" hidden="1" customWidth="1"/>
    <col min="7" max="8" width="9.140625" style="474" hidden="1" customWidth="1"/>
    <col min="9" max="9" width="3.7109375" style="452" customWidth="1"/>
    <col min="10" max="11" width="3.7109375" style="451" customWidth="1"/>
    <col min="12" max="12" width="12.7109375" style="445" customWidth="1"/>
    <col min="13" max="13" width="44.7109375" style="445" customWidth="1"/>
    <col min="14" max="14" width="2"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4" width="10.5703125" style="468"/>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12" t="s">
        <v>615</v>
      </c>
      <c r="M5" s="1312"/>
      <c r="N5" s="1312"/>
      <c r="O5" s="1312"/>
      <c r="P5" s="1312"/>
      <c r="Q5" s="1312"/>
      <c r="R5" s="1312"/>
      <c r="S5" s="1312"/>
      <c r="T5" s="1312"/>
      <c r="U5" s="465"/>
    </row>
    <row r="6" spans="1:34" ht="3" customHeight="1">
      <c r="J6" s="450"/>
      <c r="K6" s="450"/>
      <c r="L6" s="446"/>
      <c r="M6" s="446"/>
      <c r="N6" s="446"/>
      <c r="O6" s="449"/>
      <c r="P6" s="449"/>
      <c r="Q6" s="449"/>
      <c r="R6" s="449"/>
      <c r="S6" s="449"/>
      <c r="T6" s="449"/>
      <c r="U6" s="446"/>
    </row>
    <row r="7" spans="1:34" s="744" customFormat="1" ht="5.25" hidden="1">
      <c r="A7" s="1114"/>
      <c r="B7" s="1114"/>
      <c r="C7" s="1114"/>
      <c r="D7" s="1114"/>
      <c r="E7" s="1114"/>
      <c r="F7" s="1114"/>
      <c r="G7" s="1114"/>
      <c r="H7" s="1114"/>
      <c r="L7" s="1164"/>
      <c r="M7" s="1039"/>
      <c r="O7" s="1288"/>
      <c r="P7" s="1288"/>
      <c r="Q7" s="1288"/>
      <c r="R7" s="1288"/>
      <c r="S7" s="1288"/>
      <c r="T7" s="1288"/>
      <c r="U7" s="778"/>
      <c r="V7" s="778"/>
      <c r="X7" s="1114"/>
      <c r="Y7" s="1114"/>
      <c r="Z7" s="1114"/>
      <c r="AA7" s="1114"/>
      <c r="AB7" s="1114"/>
    </row>
    <row r="8" spans="1:34"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18"/>
      <c r="O8" s="1289" t="str">
        <f>IF(datePr_ch="",IF(datePr="","",datePr),datePr_ch)</f>
        <v>10.08.2020</v>
      </c>
      <c r="P8" s="1289"/>
      <c r="Q8" s="1289"/>
      <c r="R8" s="1289"/>
      <c r="S8" s="1289"/>
      <c r="T8" s="1289"/>
      <c r="U8" s="633"/>
      <c r="X8" s="557"/>
      <c r="Y8" s="557"/>
      <c r="Z8" s="557"/>
      <c r="AA8" s="557"/>
      <c r="AB8" s="557"/>
      <c r="AC8" s="557"/>
      <c r="AD8" s="557"/>
      <c r="AE8" s="557"/>
      <c r="AF8" s="557"/>
      <c r="AG8" s="557"/>
      <c r="AH8" s="557"/>
    </row>
    <row r="9" spans="1:34" s="460" customFormat="1" ht="18.75">
      <c r="A9" s="473"/>
      <c r="B9" s="473"/>
      <c r="C9" s="473"/>
      <c r="D9" s="473"/>
      <c r="E9" s="473"/>
      <c r="F9" s="473"/>
      <c r="G9" s="473"/>
      <c r="H9" s="473"/>
      <c r="L9" s="520"/>
      <c r="M9" s="584" t="str">
        <f>"Номер подачи заявления об "&amp;IF(numberPr_ch="","утверждении","изменении") &amp; " тарифов"</f>
        <v>Номер подачи заявления об изменении тарифов</v>
      </c>
      <c r="N9" s="1118"/>
      <c r="O9" s="1289" t="str">
        <f>IF(numberPr_ch="",IF(numberPr="","",numberPr),numberPr_ch)</f>
        <v>01-13/36204</v>
      </c>
      <c r="P9" s="1289"/>
      <c r="Q9" s="1289"/>
      <c r="R9" s="1289"/>
      <c r="S9" s="1289"/>
      <c r="T9" s="1289"/>
      <c r="U9" s="633"/>
      <c r="X9" s="473"/>
      <c r="Y9" s="473"/>
      <c r="Z9" s="473"/>
      <c r="AA9" s="473"/>
      <c r="AB9" s="473"/>
      <c r="AC9" s="473"/>
      <c r="AD9" s="473"/>
      <c r="AE9" s="473"/>
      <c r="AF9" s="473"/>
      <c r="AG9" s="473"/>
      <c r="AH9" s="473"/>
    </row>
    <row r="10" spans="1:34" s="744" customFormat="1" ht="5.25" hidden="1">
      <c r="A10" s="1114"/>
      <c r="B10" s="1114"/>
      <c r="C10" s="1114"/>
      <c r="D10" s="1114"/>
      <c r="E10" s="1114"/>
      <c r="F10" s="1114"/>
      <c r="G10" s="1114"/>
      <c r="H10" s="1114"/>
      <c r="L10" s="1164"/>
      <c r="M10" s="1039"/>
      <c r="O10" s="1288"/>
      <c r="P10" s="1288"/>
      <c r="Q10" s="1288"/>
      <c r="R10" s="1288"/>
      <c r="S10" s="1288"/>
      <c r="T10" s="1288"/>
      <c r="U10" s="778"/>
      <c r="V10" s="778"/>
      <c r="X10" s="1114"/>
      <c r="Y10" s="1114"/>
      <c r="Z10" s="1114"/>
      <c r="AA10" s="1114"/>
      <c r="AB10" s="1114"/>
    </row>
    <row r="11" spans="1:34" s="460" customFormat="1" ht="11.25" hidden="1">
      <c r="A11" s="473"/>
      <c r="B11" s="473"/>
      <c r="C11" s="473"/>
      <c r="D11" s="473"/>
      <c r="E11" s="473"/>
      <c r="F11" s="473"/>
      <c r="G11" s="473"/>
      <c r="H11" s="473"/>
      <c r="L11" s="520"/>
      <c r="M11" s="520"/>
      <c r="N11" s="534"/>
      <c r="O11" s="549"/>
      <c r="P11" s="549"/>
      <c r="Q11" s="549"/>
      <c r="R11" s="549"/>
      <c r="S11" s="549"/>
      <c r="T11" s="549"/>
      <c r="U11" s="471" t="s">
        <v>370</v>
      </c>
      <c r="X11" s="473"/>
      <c r="Y11" s="473"/>
      <c r="Z11" s="473"/>
      <c r="AA11" s="473"/>
      <c r="AB11" s="473"/>
      <c r="AC11" s="473"/>
      <c r="AD11" s="473"/>
      <c r="AE11" s="473"/>
      <c r="AF11" s="473"/>
      <c r="AG11" s="473"/>
      <c r="AH11" s="473"/>
    </row>
    <row r="12" spans="1:34" ht="15" customHeight="1">
      <c r="J12" s="450"/>
      <c r="K12" s="450"/>
      <c r="L12" s="446"/>
      <c r="M12" s="446"/>
      <c r="N12" s="446"/>
      <c r="O12" s="1332"/>
      <c r="P12" s="1332"/>
      <c r="Q12" s="1332"/>
      <c r="R12" s="1332"/>
      <c r="S12" s="1332"/>
      <c r="T12" s="1332"/>
      <c r="U12" s="1332"/>
    </row>
    <row r="13" spans="1:34">
      <c r="J13" s="450"/>
      <c r="K13" s="450"/>
      <c r="L13" s="1237" t="s">
        <v>444</v>
      </c>
      <c r="M13" s="1237"/>
      <c r="N13" s="1237"/>
      <c r="O13" s="1237"/>
      <c r="P13" s="1237"/>
      <c r="Q13" s="1237"/>
      <c r="R13" s="1237"/>
      <c r="S13" s="1237"/>
      <c r="T13" s="1237"/>
      <c r="U13" s="1237"/>
      <c r="V13" s="1237"/>
      <c r="W13" s="1237" t="s">
        <v>445</v>
      </c>
    </row>
    <row r="14" spans="1:34" ht="14.25" customHeight="1">
      <c r="J14" s="450"/>
      <c r="K14" s="450"/>
      <c r="L14" s="1296" t="s">
        <v>90</v>
      </c>
      <c r="M14" s="1296" t="s">
        <v>601</v>
      </c>
      <c r="N14" s="489"/>
      <c r="O14" s="1297" t="s">
        <v>603</v>
      </c>
      <c r="P14" s="1298"/>
      <c r="Q14" s="1298"/>
      <c r="R14" s="1298"/>
      <c r="S14" s="1298"/>
      <c r="T14" s="1299"/>
      <c r="U14" s="1307" t="s">
        <v>338</v>
      </c>
      <c r="V14" s="1293" t="s">
        <v>273</v>
      </c>
      <c r="W14" s="1237"/>
    </row>
    <row r="15" spans="1:34" s="491" customFormat="1" ht="14.25" customHeight="1">
      <c r="A15" s="552"/>
      <c r="B15" s="552"/>
      <c r="C15" s="552"/>
      <c r="D15" s="552"/>
      <c r="E15" s="552"/>
      <c r="F15" s="552"/>
      <c r="G15" s="558"/>
      <c r="H15" s="558"/>
      <c r="I15" s="499"/>
      <c r="J15" s="497"/>
      <c r="K15" s="497"/>
      <c r="L15" s="1296"/>
      <c r="M15" s="1296"/>
      <c r="N15" s="489"/>
      <c r="O15" s="1302" t="s">
        <v>674</v>
      </c>
      <c r="P15" s="1300" t="s">
        <v>269</v>
      </c>
      <c r="Q15" s="1301"/>
      <c r="R15" s="1305" t="s">
        <v>614</v>
      </c>
      <c r="S15" s="1305"/>
      <c r="T15" s="1306"/>
      <c r="U15" s="1308"/>
      <c r="V15" s="1294"/>
      <c r="W15" s="1237"/>
      <c r="X15" s="552"/>
      <c r="Y15" s="552"/>
      <c r="Z15" s="552"/>
      <c r="AA15" s="552"/>
      <c r="AB15" s="552"/>
      <c r="AC15" s="552"/>
      <c r="AD15" s="552"/>
      <c r="AE15" s="552"/>
      <c r="AF15" s="552"/>
      <c r="AG15" s="552"/>
      <c r="AH15" s="552"/>
    </row>
    <row r="16" spans="1:34" ht="33.75">
      <c r="J16" s="450"/>
      <c r="K16" s="450"/>
      <c r="L16" s="1296"/>
      <c r="M16" s="1296"/>
      <c r="N16" s="488"/>
      <c r="O16" s="1303"/>
      <c r="P16" s="503" t="s">
        <v>669</v>
      </c>
      <c r="Q16" s="503" t="s">
        <v>670</v>
      </c>
      <c r="R16" s="504" t="s">
        <v>272</v>
      </c>
      <c r="S16" s="1291" t="s">
        <v>271</v>
      </c>
      <c r="T16" s="1292"/>
      <c r="U16" s="1309"/>
      <c r="V16" s="1295"/>
      <c r="W16" s="1237"/>
    </row>
    <row r="17" spans="1:35">
      <c r="J17" s="450"/>
      <c r="K17" s="458">
        <v>1</v>
      </c>
      <c r="L17" s="493" t="s">
        <v>91</v>
      </c>
      <c r="M17" s="493" t="s">
        <v>47</v>
      </c>
      <c r="N17" s="464" t="s">
        <v>47</v>
      </c>
      <c r="O17" s="456">
        <f ca="1">OFFSET(O17,0,-1)+1</f>
        <v>3</v>
      </c>
      <c r="P17" s="456">
        <f ca="1">OFFSET(P17,0,-1)+1</f>
        <v>4</v>
      </c>
      <c r="Q17" s="456">
        <f ca="1">OFFSET(Q17,0,-1)+1</f>
        <v>5</v>
      </c>
      <c r="R17" s="456">
        <f ca="1">OFFSET(R17,0,-1)+1</f>
        <v>6</v>
      </c>
      <c r="S17" s="1314">
        <f ca="1">OFFSET(S17,0,-1)+1</f>
        <v>7</v>
      </c>
      <c r="T17" s="1314"/>
      <c r="U17" s="456">
        <f ca="1">OFFSET(U17,0,-2)+1</f>
        <v>8</v>
      </c>
      <c r="V17" s="618">
        <f ca="1">OFFSET(V17,0,-1)</f>
        <v>8</v>
      </c>
      <c r="W17" s="456">
        <f ca="1">OFFSET(W17,0,-1)+1</f>
        <v>9</v>
      </c>
    </row>
    <row r="18" spans="1:35" ht="22.5">
      <c r="A18" s="1315">
        <v>1</v>
      </c>
      <c r="B18" s="904"/>
      <c r="C18" s="904"/>
      <c r="D18" s="904"/>
      <c r="E18" s="905"/>
      <c r="F18" s="906"/>
      <c r="G18" s="906"/>
      <c r="H18" s="906"/>
      <c r="I18" s="907"/>
      <c r="J18" s="902"/>
      <c r="K18" s="909"/>
      <c r="L18" s="560">
        <f>mergeValue(A18)</f>
        <v>1</v>
      </c>
      <c r="M18" s="608" t="s">
        <v>19</v>
      </c>
      <c r="N18" s="547"/>
      <c r="O18" s="1328"/>
      <c r="P18" s="1328"/>
      <c r="Q18" s="1328"/>
      <c r="R18" s="1328"/>
      <c r="S18" s="1328"/>
      <c r="T18" s="1328"/>
      <c r="U18" s="1328"/>
      <c r="V18" s="1328"/>
      <c r="W18" s="1122" t="s">
        <v>717</v>
      </c>
    </row>
    <row r="19" spans="1:35" ht="22.5">
      <c r="A19" s="1315"/>
      <c r="B19" s="1315">
        <v>1</v>
      </c>
      <c r="C19" s="904"/>
      <c r="D19" s="904"/>
      <c r="E19" s="906"/>
      <c r="F19" s="906"/>
      <c r="G19" s="906"/>
      <c r="H19" s="906"/>
      <c r="I19" s="901"/>
      <c r="J19" s="900"/>
      <c r="K19" s="903"/>
      <c r="L19" s="560" t="str">
        <f>mergeValue(A19) &amp;"."&amp; mergeValue(B19)</f>
        <v>1.1</v>
      </c>
      <c r="M19" s="514" t="s">
        <v>15</v>
      </c>
      <c r="N19" s="547"/>
      <c r="O19" s="1328"/>
      <c r="P19" s="1328"/>
      <c r="Q19" s="1328"/>
      <c r="R19" s="1328"/>
      <c r="S19" s="1328"/>
      <c r="T19" s="1328"/>
      <c r="U19" s="1328"/>
      <c r="V19" s="1328"/>
      <c r="W19" s="1122" t="s">
        <v>458</v>
      </c>
    </row>
    <row r="20" spans="1:35" ht="22.5">
      <c r="A20" s="1315"/>
      <c r="B20" s="1315"/>
      <c r="C20" s="1315">
        <v>1</v>
      </c>
      <c r="D20" s="904"/>
      <c r="E20" s="906"/>
      <c r="F20" s="906"/>
      <c r="G20" s="906"/>
      <c r="H20" s="906"/>
      <c r="I20" s="908"/>
      <c r="J20" s="900"/>
      <c r="K20" s="903"/>
      <c r="L20" s="560" t="str">
        <f>mergeValue(A20) &amp;"."&amp; mergeValue(B20)&amp;"."&amp; mergeValue(C20)</f>
        <v>1.1.1</v>
      </c>
      <c r="M20" s="515" t="s">
        <v>7</v>
      </c>
      <c r="N20" s="547"/>
      <c r="O20" s="1328"/>
      <c r="P20" s="1328"/>
      <c r="Q20" s="1328"/>
      <c r="R20" s="1328"/>
      <c r="S20" s="1328"/>
      <c r="T20" s="1328"/>
      <c r="U20" s="1328"/>
      <c r="V20" s="1328"/>
      <c r="W20" s="1122" t="s">
        <v>599</v>
      </c>
    </row>
    <row r="21" spans="1:35" ht="22.5">
      <c r="A21" s="1315"/>
      <c r="B21" s="1315"/>
      <c r="C21" s="1315"/>
      <c r="D21" s="1315">
        <v>1</v>
      </c>
      <c r="E21" s="906"/>
      <c r="F21" s="906"/>
      <c r="G21" s="906"/>
      <c r="H21" s="906"/>
      <c r="I21" s="908"/>
      <c r="J21" s="900"/>
      <c r="K21" s="903"/>
      <c r="L21" s="560" t="str">
        <f>mergeValue(A21) &amp;"."&amp; mergeValue(B21)&amp;"."&amp; mergeValue(C21)&amp;"."&amp; mergeValue(D21)</f>
        <v>1.1.1.1</v>
      </c>
      <c r="M21" s="516" t="s">
        <v>21</v>
      </c>
      <c r="N21" s="547"/>
      <c r="O21" s="1328"/>
      <c r="P21" s="1328"/>
      <c r="Q21" s="1328"/>
      <c r="R21" s="1328"/>
      <c r="S21" s="1328"/>
      <c r="T21" s="1328"/>
      <c r="U21" s="1328"/>
      <c r="V21" s="1328"/>
      <c r="W21" s="1122" t="s">
        <v>600</v>
      </c>
    </row>
    <row r="22" spans="1:35" ht="11.25" hidden="1" customHeight="1">
      <c r="A22" s="1315"/>
      <c r="B22" s="1315"/>
      <c r="C22" s="1315"/>
      <c r="D22" s="1315"/>
      <c r="E22" s="1315">
        <v>1</v>
      </c>
      <c r="F22" s="906"/>
      <c r="G22" s="906"/>
      <c r="H22" s="904">
        <v>1</v>
      </c>
      <c r="I22" s="1315">
        <v>1</v>
      </c>
      <c r="J22" s="906"/>
      <c r="K22" s="911"/>
      <c r="L22" s="560"/>
      <c r="M22" s="522"/>
      <c r="N22" s="548"/>
      <c r="O22" s="598"/>
      <c r="P22" s="598"/>
      <c r="Q22" s="598"/>
      <c r="R22" s="598"/>
      <c r="S22" s="598"/>
      <c r="T22" s="598"/>
      <c r="U22" s="598"/>
      <c r="V22" s="476"/>
      <c r="W22" s="1083"/>
    </row>
    <row r="23" spans="1:35" ht="33.75">
      <c r="A23" s="1315"/>
      <c r="B23" s="1315"/>
      <c r="C23" s="1315"/>
      <c r="D23" s="1315"/>
      <c r="E23" s="1315"/>
      <c r="F23" s="1315">
        <v>1</v>
      </c>
      <c r="G23" s="904"/>
      <c r="H23" s="904"/>
      <c r="I23" s="1315"/>
      <c r="J23" s="1315">
        <v>1</v>
      </c>
      <c r="K23" s="912"/>
      <c r="L23" s="560" t="str">
        <f>mergeValue(A23) &amp;"."&amp; mergeValue(B23)&amp;"."&amp; mergeValue(C23)&amp;"."&amp; mergeValue(D23)&amp;"."&amp;  mergeValue(F23)</f>
        <v>1.1.1.1.1</v>
      </c>
      <c r="M23" s="523" t="s">
        <v>9</v>
      </c>
      <c r="N23" s="548"/>
      <c r="O23" s="1317"/>
      <c r="P23" s="1317"/>
      <c r="Q23" s="1317"/>
      <c r="R23" s="1317"/>
      <c r="S23" s="1317"/>
      <c r="T23" s="1317"/>
      <c r="U23" s="1317"/>
      <c r="V23" s="1317"/>
      <c r="W23" s="1122" t="s">
        <v>719</v>
      </c>
      <c r="Y23" s="472" t="str">
        <f>strCheckUnique(Z23:Z26)</f>
        <v/>
      </c>
      <c r="AA23" s="472"/>
    </row>
    <row r="24" spans="1:35" ht="99" customHeight="1">
      <c r="A24" s="1315"/>
      <c r="B24" s="1315"/>
      <c r="C24" s="1315"/>
      <c r="D24" s="1315"/>
      <c r="E24" s="1315"/>
      <c r="F24" s="1315"/>
      <c r="G24" s="904">
        <v>1</v>
      </c>
      <c r="H24" s="904"/>
      <c r="I24" s="1315"/>
      <c r="J24" s="1315"/>
      <c r="K24" s="912">
        <v>1</v>
      </c>
      <c r="L24" s="560" t="str">
        <f>mergeValue(A24) &amp;"."&amp; mergeValue(B24)&amp;"."&amp; mergeValue(C24)&amp;"."&amp; mergeValue(D24)&amp;"."&amp; mergeValue(F24)&amp;"."&amp; mergeValue(G24)</f>
        <v>1.1.1.1.1.1</v>
      </c>
      <c r="M24" s="1081"/>
      <c r="N24" s="553"/>
      <c r="O24" s="530"/>
      <c r="P24" s="530"/>
      <c r="Q24" s="1033"/>
      <c r="R24" s="1321"/>
      <c r="S24" s="1311" t="s">
        <v>82</v>
      </c>
      <c r="T24" s="1321"/>
      <c r="U24" s="1311" t="s">
        <v>83</v>
      </c>
      <c r="V24" s="545"/>
      <c r="W24" s="1285" t="s">
        <v>732</v>
      </c>
      <c r="X24" s="468" t="str">
        <f>strCheckDate(O25:V25)</f>
        <v/>
      </c>
      <c r="Y24" s="472"/>
      <c r="Z24" s="472" t="str">
        <f>IF(M24="","",M24 )</f>
        <v/>
      </c>
      <c r="AA24" s="472"/>
      <c r="AB24" s="472"/>
      <c r="AC24" s="472"/>
    </row>
    <row r="25" spans="1:35" ht="11.25" hidden="1">
      <c r="A25" s="1315"/>
      <c r="B25" s="1315"/>
      <c r="C25" s="1315"/>
      <c r="D25" s="1315"/>
      <c r="E25" s="1315"/>
      <c r="F25" s="1315"/>
      <c r="G25" s="904"/>
      <c r="H25" s="904"/>
      <c r="I25" s="1315"/>
      <c r="J25" s="1315"/>
      <c r="K25" s="912"/>
      <c r="L25" s="567"/>
      <c r="M25" s="613"/>
      <c r="N25" s="553"/>
      <c r="O25" s="530"/>
      <c r="P25" s="530"/>
      <c r="Q25" s="551" t="str">
        <f>R24 &amp; "-" &amp; T24</f>
        <v>-</v>
      </c>
      <c r="R25" s="1310"/>
      <c r="S25" s="1311"/>
      <c r="T25" s="1310"/>
      <c r="U25" s="1311"/>
      <c r="V25" s="545"/>
      <c r="W25" s="1286"/>
    </row>
    <row r="26" spans="1:35" s="444" customFormat="1" ht="15" customHeight="1">
      <c r="A26" s="1315"/>
      <c r="B26" s="1315"/>
      <c r="C26" s="1315"/>
      <c r="D26" s="1315"/>
      <c r="E26" s="1315"/>
      <c r="F26" s="1315"/>
      <c r="G26" s="906"/>
      <c r="H26" s="904"/>
      <c r="I26" s="1315"/>
      <c r="J26" s="1315"/>
      <c r="K26" s="911"/>
      <c r="L26" s="506"/>
      <c r="M26" s="524" t="s">
        <v>24</v>
      </c>
      <c r="N26" s="519"/>
      <c r="O26" s="513"/>
      <c r="P26" s="513"/>
      <c r="Q26" s="513"/>
      <c r="R26" s="540"/>
      <c r="S26" s="532"/>
      <c r="T26" s="531"/>
      <c r="U26" s="519"/>
      <c r="V26" s="528"/>
      <c r="W26" s="1287"/>
      <c r="X26" s="469"/>
      <c r="Y26" s="469"/>
      <c r="Z26" s="469"/>
      <c r="AA26" s="469"/>
      <c r="AB26" s="469"/>
      <c r="AC26" s="469"/>
      <c r="AD26" s="469"/>
      <c r="AE26" s="469"/>
      <c r="AF26" s="469"/>
      <c r="AG26" s="469"/>
      <c r="AH26" s="469"/>
    </row>
    <row r="27" spans="1:35" s="444" customFormat="1" ht="15" customHeight="1">
      <c r="A27" s="1315"/>
      <c r="B27" s="1315"/>
      <c r="C27" s="1315"/>
      <c r="D27" s="1315"/>
      <c r="E27" s="1315"/>
      <c r="F27" s="906"/>
      <c r="G27" s="906"/>
      <c r="H27" s="904"/>
      <c r="I27" s="1315"/>
      <c r="J27" s="906"/>
      <c r="K27" s="911"/>
      <c r="L27" s="506"/>
      <c r="M27" s="519" t="s">
        <v>10</v>
      </c>
      <c r="N27" s="518"/>
      <c r="O27" s="513"/>
      <c r="P27" s="513"/>
      <c r="Q27" s="513"/>
      <c r="R27" s="540"/>
      <c r="S27" s="532"/>
      <c r="T27" s="531"/>
      <c r="U27" s="518"/>
      <c r="V27" s="532"/>
      <c r="W27" s="528"/>
      <c r="X27" s="469"/>
      <c r="Y27" s="469"/>
      <c r="Z27" s="469"/>
      <c r="AA27" s="469"/>
      <c r="AB27" s="469"/>
      <c r="AC27" s="469"/>
      <c r="AD27" s="469"/>
      <c r="AE27" s="469"/>
      <c r="AF27" s="469"/>
      <c r="AG27" s="469"/>
      <c r="AH27" s="469"/>
    </row>
    <row r="28" spans="1:35" s="444" customFormat="1" ht="15" hidden="1" customHeight="1">
      <c r="A28" s="1315"/>
      <c r="B28" s="1315"/>
      <c r="C28" s="1315"/>
      <c r="D28" s="1315"/>
      <c r="E28" s="910"/>
      <c r="F28" s="906"/>
      <c r="G28" s="906"/>
      <c r="H28" s="906"/>
      <c r="I28" s="902"/>
      <c r="J28" s="899"/>
      <c r="K28" s="909"/>
      <c r="L28" s="506"/>
      <c r="M28" s="519"/>
      <c r="N28" s="519"/>
      <c r="O28" s="519"/>
      <c r="P28" s="519"/>
      <c r="Q28" s="519"/>
      <c r="R28" s="519"/>
      <c r="S28" s="519"/>
      <c r="T28" s="519"/>
      <c r="U28" s="519"/>
      <c r="V28" s="532"/>
      <c r="W28" s="528"/>
      <c r="X28" s="469"/>
      <c r="Y28" s="469"/>
      <c r="Z28" s="469"/>
      <c r="AA28" s="469"/>
      <c r="AB28" s="469"/>
      <c r="AC28" s="469"/>
      <c r="AD28" s="469"/>
      <c r="AE28" s="469"/>
      <c r="AF28" s="469"/>
      <c r="AG28" s="469"/>
      <c r="AH28" s="469"/>
      <c r="AI28" s="469"/>
    </row>
    <row r="29" spans="1:35" s="444" customFormat="1" ht="15" customHeight="1">
      <c r="A29" s="1315"/>
      <c r="B29" s="1315"/>
      <c r="C29" s="1315"/>
      <c r="D29" s="910"/>
      <c r="E29" s="910"/>
      <c r="F29" s="906"/>
      <c r="G29" s="906"/>
      <c r="H29" s="906"/>
      <c r="I29" s="902"/>
      <c r="J29" s="899"/>
      <c r="K29" s="909"/>
      <c r="L29" s="506"/>
      <c r="M29" s="518" t="s">
        <v>16</v>
      </c>
      <c r="N29" s="517"/>
      <c r="O29" s="513"/>
      <c r="P29" s="513"/>
      <c r="Q29" s="513"/>
      <c r="R29" s="540"/>
      <c r="S29" s="532"/>
      <c r="T29" s="531"/>
      <c r="U29" s="517"/>
      <c r="V29" s="532"/>
      <c r="W29" s="528"/>
      <c r="X29" s="469"/>
      <c r="Y29" s="469"/>
      <c r="Z29" s="469"/>
      <c r="AA29" s="469"/>
      <c r="AB29" s="469"/>
      <c r="AC29" s="469"/>
      <c r="AD29" s="469"/>
      <c r="AE29" s="469"/>
      <c r="AF29" s="469"/>
      <c r="AG29" s="469"/>
      <c r="AH29" s="469"/>
    </row>
    <row r="30" spans="1:35" s="444" customFormat="1" ht="15" customHeight="1">
      <c r="A30" s="1315"/>
      <c r="B30" s="1315"/>
      <c r="C30" s="910"/>
      <c r="D30" s="910"/>
      <c r="E30" s="910"/>
      <c r="F30" s="910"/>
      <c r="G30" s="915"/>
      <c r="H30" s="902"/>
      <c r="I30" s="913"/>
      <c r="J30" s="899"/>
      <c r="K30" s="914"/>
      <c r="L30" s="506"/>
      <c r="M30" s="517" t="s">
        <v>17</v>
      </c>
      <c r="N30" s="517"/>
      <c r="O30" s="513"/>
      <c r="P30" s="513"/>
      <c r="Q30" s="513"/>
      <c r="R30" s="540"/>
      <c r="S30" s="532"/>
      <c r="T30" s="531"/>
      <c r="U30" s="517"/>
      <c r="V30" s="532"/>
      <c r="W30" s="528"/>
      <c r="X30" s="469"/>
      <c r="Y30" s="469"/>
      <c r="Z30" s="469"/>
      <c r="AA30" s="469"/>
      <c r="AB30" s="469"/>
      <c r="AC30" s="469"/>
      <c r="AD30" s="469"/>
      <c r="AE30" s="469"/>
      <c r="AF30" s="469"/>
      <c r="AG30" s="469"/>
      <c r="AH30" s="469"/>
    </row>
    <row r="31" spans="1:35" s="444" customFormat="1" ht="15" customHeight="1">
      <c r="A31" s="1315"/>
      <c r="B31" s="910"/>
      <c r="C31" s="910"/>
      <c r="D31" s="910"/>
      <c r="E31" s="910"/>
      <c r="F31" s="910"/>
      <c r="G31" s="915"/>
      <c r="H31" s="902"/>
      <c r="I31" s="902"/>
      <c r="J31" s="899"/>
      <c r="K31" s="909"/>
      <c r="L31" s="506"/>
      <c r="M31" s="526" t="s">
        <v>18</v>
      </c>
      <c r="N31" s="517"/>
      <c r="O31" s="513"/>
      <c r="P31" s="513"/>
      <c r="Q31" s="513"/>
      <c r="R31" s="540"/>
      <c r="S31" s="532"/>
      <c r="T31" s="531"/>
      <c r="U31" s="517"/>
      <c r="V31" s="532"/>
      <c r="W31" s="528"/>
      <c r="X31" s="469"/>
      <c r="Y31" s="469"/>
      <c r="Z31" s="469"/>
      <c r="AA31" s="469"/>
      <c r="AB31" s="469"/>
      <c r="AC31" s="469"/>
      <c r="AD31" s="469"/>
      <c r="AE31" s="469"/>
      <c r="AF31" s="469"/>
      <c r="AG31" s="469"/>
      <c r="AH31" s="469"/>
    </row>
    <row r="32" spans="1:35" s="444" customFormat="1" ht="15" customHeight="1">
      <c r="A32" s="898"/>
      <c r="B32" s="898"/>
      <c r="C32" s="898"/>
      <c r="D32" s="898"/>
      <c r="E32" s="898"/>
      <c r="F32" s="898"/>
      <c r="G32" s="898"/>
      <c r="H32" s="898"/>
      <c r="I32" s="898"/>
      <c r="J32" s="898"/>
      <c r="K32" s="898"/>
      <c r="L32" s="506"/>
      <c r="M32" s="533" t="s">
        <v>307</v>
      </c>
      <c r="N32" s="517"/>
      <c r="O32" s="513"/>
      <c r="P32" s="513"/>
      <c r="Q32" s="513"/>
      <c r="R32" s="540"/>
      <c r="S32" s="532"/>
      <c r="T32" s="531"/>
      <c r="U32" s="517"/>
      <c r="V32" s="532"/>
      <c r="W32" s="528"/>
      <c r="X32" s="469"/>
      <c r="Y32" s="469"/>
      <c r="Z32" s="469"/>
      <c r="AA32" s="469"/>
      <c r="AB32" s="469"/>
      <c r="AC32" s="469"/>
      <c r="AD32" s="469"/>
      <c r="AE32" s="469"/>
      <c r="AF32" s="469"/>
      <c r="AG32" s="469"/>
      <c r="AH32" s="469"/>
    </row>
    <row r="33" spans="12:23" ht="3" customHeight="1">
      <c r="L33" s="454"/>
      <c r="M33" s="454"/>
      <c r="N33" s="454"/>
      <c r="O33" s="454"/>
      <c r="P33" s="454"/>
      <c r="Q33" s="454"/>
      <c r="R33" s="454"/>
      <c r="S33" s="454"/>
      <c r="T33" s="454"/>
      <c r="U33" s="454"/>
    </row>
    <row r="34" spans="12:23" ht="141.75" customHeight="1">
      <c r="L34" s="1">
        <v>1</v>
      </c>
      <c r="M34" s="1278" t="s">
        <v>733</v>
      </c>
      <c r="N34" s="1278"/>
      <c r="O34" s="1278"/>
      <c r="P34" s="1278"/>
      <c r="Q34" s="1278"/>
      <c r="R34" s="1278"/>
      <c r="S34" s="1278"/>
      <c r="T34" s="1278"/>
      <c r="U34" s="1278"/>
      <c r="V34" s="1278"/>
      <c r="W34" s="1278"/>
    </row>
  </sheetData>
  <sheetProtection password="FA9C" sheet="1" objects="1" scenarios="1" formatColumns="0" formatRows="0"/>
  <dataConsolidate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47"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66</v>
      </c>
    </row>
    <row r="2" spans="1:20" ht="22.5">
      <c r="F2" s="1279" t="s">
        <v>469</v>
      </c>
      <c r="G2" s="1280"/>
      <c r="H2" s="1281"/>
      <c r="I2" s="406"/>
    </row>
    <row r="3" spans="1:20" ht="3" customHeight="1"/>
    <row r="4" spans="1:20" s="182" customFormat="1" ht="11.25">
      <c r="A4" s="206"/>
      <c r="B4" s="206"/>
      <c r="C4" s="206"/>
      <c r="D4" s="206"/>
      <c r="F4" s="1237" t="s">
        <v>444</v>
      </c>
      <c r="G4" s="1237"/>
      <c r="H4" s="1237"/>
      <c r="I4" s="1282" t="s">
        <v>445</v>
      </c>
      <c r="J4" s="206"/>
      <c r="K4" s="206"/>
      <c r="L4" s="206"/>
      <c r="M4" s="206"/>
      <c r="N4" s="206"/>
      <c r="O4" s="206"/>
      <c r="P4" s="206"/>
      <c r="Q4" s="206"/>
      <c r="R4" s="206"/>
      <c r="S4" s="206"/>
      <c r="T4" s="206"/>
    </row>
    <row r="5" spans="1:20" s="182" customFormat="1" ht="11.25" customHeight="1">
      <c r="A5" s="206"/>
      <c r="B5" s="206"/>
      <c r="C5" s="206"/>
      <c r="D5" s="206"/>
      <c r="F5" s="299" t="s">
        <v>90</v>
      </c>
      <c r="G5" s="313" t="s">
        <v>447</v>
      </c>
      <c r="H5" s="298" t="s">
        <v>438</v>
      </c>
      <c r="I5" s="1282"/>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470</v>
      </c>
      <c r="H7" s="297" t="str">
        <f>IF(dateCh="","",dateCh)</f>
        <v>10.08.2020</v>
      </c>
      <c r="I7" s="188" t="s">
        <v>471</v>
      </c>
      <c r="J7" s="311"/>
      <c r="K7" s="206"/>
      <c r="L7" s="206"/>
      <c r="M7" s="206"/>
      <c r="N7" s="206"/>
      <c r="O7" s="206"/>
      <c r="P7" s="206"/>
      <c r="Q7" s="206"/>
      <c r="R7" s="206"/>
      <c r="S7" s="206"/>
      <c r="T7" s="206"/>
    </row>
    <row r="8" spans="1:20" s="182" customFormat="1" ht="45">
      <c r="A8" s="1283">
        <v>1</v>
      </c>
      <c r="B8" s="206"/>
      <c r="C8" s="206"/>
      <c r="D8" s="206"/>
      <c r="F8" s="312" t="str">
        <f>"2." &amp;mergeValue(A8)</f>
        <v>2.1</v>
      </c>
      <c r="G8" s="388" t="s">
        <v>472</v>
      </c>
      <c r="H8" s="297" t="str">
        <f>IF('Перечень тарифов'!R31="","наименование отсутствует","" &amp; 'Перечень тарифов'!R31 &amp; "")</f>
        <v>наименование отсутствует</v>
      </c>
      <c r="I8" s="188" t="s">
        <v>567</v>
      </c>
      <c r="J8" s="311"/>
      <c r="K8" s="206"/>
      <c r="L8" s="206"/>
      <c r="M8" s="206"/>
      <c r="N8" s="206"/>
      <c r="O8" s="206"/>
      <c r="P8" s="206"/>
      <c r="Q8" s="206"/>
      <c r="R8" s="206"/>
      <c r="S8" s="206"/>
      <c r="T8" s="206"/>
    </row>
    <row r="9" spans="1:20" s="182" customFormat="1" ht="33.75">
      <c r="A9" s="1283"/>
      <c r="B9" s="206"/>
      <c r="C9" s="206"/>
      <c r="D9" s="206"/>
      <c r="F9" s="312" t="str">
        <f>"3." &amp;mergeValue(A9)</f>
        <v>3.1</v>
      </c>
      <c r="G9" s="388" t="s">
        <v>473</v>
      </c>
      <c r="H9" s="297" t="str">
        <f>IF('Перечень тарифов'!F31="","наименование отсутствует","" &amp; 'Перечень тарифов'!F31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88" t="s">
        <v>565</v>
      </c>
      <c r="J9" s="311"/>
      <c r="K9" s="206"/>
      <c r="L9" s="206"/>
      <c r="M9" s="206"/>
      <c r="N9" s="206"/>
      <c r="O9" s="206"/>
      <c r="P9" s="206"/>
      <c r="Q9" s="206"/>
      <c r="R9" s="206"/>
      <c r="S9" s="206"/>
      <c r="T9" s="206"/>
    </row>
    <row r="10" spans="1:20" s="182" customFormat="1" ht="22.5">
      <c r="A10" s="1283"/>
      <c r="B10" s="206"/>
      <c r="C10" s="206"/>
      <c r="D10" s="206"/>
      <c r="F10" s="312" t="str">
        <f>"4."&amp;mergeValue(A10)</f>
        <v>4.1</v>
      </c>
      <c r="G10" s="388" t="s">
        <v>474</v>
      </c>
      <c r="H10" s="298" t="s">
        <v>448</v>
      </c>
      <c r="I10" s="188"/>
      <c r="J10" s="311"/>
      <c r="K10" s="206"/>
      <c r="L10" s="206"/>
      <c r="M10" s="206"/>
      <c r="N10" s="206"/>
      <c r="O10" s="206"/>
      <c r="P10" s="206"/>
      <c r="Q10" s="206"/>
      <c r="R10" s="206"/>
      <c r="S10" s="206"/>
      <c r="T10" s="206"/>
    </row>
    <row r="11" spans="1:20" s="182" customFormat="1" ht="18.75">
      <c r="A11" s="1283"/>
      <c r="B11" s="1283">
        <v>1</v>
      </c>
      <c r="C11" s="320"/>
      <c r="D11" s="320"/>
      <c r="F11" s="312" t="str">
        <f>"4."&amp;mergeValue(A11) &amp;"."&amp;mergeValue(B11)</f>
        <v>4.1.1</v>
      </c>
      <c r="G11" s="304" t="s">
        <v>569</v>
      </c>
      <c r="H11" s="297" t="str">
        <f>IF(region_name="","",region_name)</f>
        <v>г.Санкт-Петербург</v>
      </c>
      <c r="I11" s="188" t="s">
        <v>477</v>
      </c>
      <c r="J11" s="311"/>
      <c r="K11" s="206"/>
      <c r="L11" s="206"/>
      <c r="M11" s="206"/>
      <c r="N11" s="206"/>
      <c r="O11" s="206"/>
      <c r="P11" s="206"/>
      <c r="Q11" s="206"/>
      <c r="R11" s="206"/>
      <c r="S11" s="206"/>
      <c r="T11" s="206"/>
    </row>
    <row r="12" spans="1:20" s="182" customFormat="1" ht="22.5">
      <c r="A12" s="1283"/>
      <c r="B12" s="1283"/>
      <c r="C12" s="1283">
        <v>1</v>
      </c>
      <c r="D12" s="320"/>
      <c r="F12" s="312" t="str">
        <f>"4."&amp;mergeValue(A12) &amp;"."&amp;mergeValue(B12)&amp;"."&amp;mergeValue(C12)</f>
        <v>4.1.1.1</v>
      </c>
      <c r="G12" s="317" t="s">
        <v>475</v>
      </c>
      <c r="H12" s="297" t="str">
        <f>IF(Территории!H13="","","" &amp; Территории!H13 &amp; "")</f>
        <v>город Санкт-Петербург</v>
      </c>
      <c r="I12" s="188" t="s">
        <v>478</v>
      </c>
      <c r="J12" s="311"/>
      <c r="K12" s="206"/>
      <c r="L12" s="206"/>
      <c r="M12" s="206"/>
      <c r="N12" s="206"/>
      <c r="O12" s="206"/>
      <c r="P12" s="206"/>
      <c r="Q12" s="206"/>
      <c r="R12" s="206"/>
      <c r="S12" s="206"/>
      <c r="T12" s="206"/>
    </row>
    <row r="13" spans="1:20" s="182" customFormat="1" ht="56.25">
      <c r="A13" s="1283"/>
      <c r="B13" s="1283"/>
      <c r="C13" s="1283"/>
      <c r="D13" s="320">
        <v>1</v>
      </c>
      <c r="F13" s="312" t="str">
        <f>"4."&amp;mergeValue(A13) &amp;"."&amp;mergeValue(B13)&amp;"."&amp;mergeValue(C13)&amp;"."&amp;mergeValue(D13)</f>
        <v>4.1.1.1.1</v>
      </c>
      <c r="G13" s="391" t="s">
        <v>476</v>
      </c>
      <c r="H13" s="297" t="str">
        <f>IF(Территории!R14="","","" &amp; Территории!R14 &amp; "")</f>
        <v>город Санкт-Петербург (40000000)</v>
      </c>
      <c r="I13" s="1176" t="s">
        <v>568</v>
      </c>
      <c r="J13" s="311"/>
      <c r="K13" s="206"/>
      <c r="L13" s="206"/>
      <c r="M13" s="206"/>
      <c r="N13" s="206"/>
      <c r="O13" s="206"/>
      <c r="P13" s="206"/>
      <c r="Q13" s="206"/>
      <c r="R13" s="206"/>
      <c r="S13" s="206"/>
      <c r="T13" s="206"/>
    </row>
    <row r="14" spans="1:20" s="306" customFormat="1" ht="3" customHeight="1">
      <c r="A14" s="307"/>
      <c r="B14" s="307"/>
      <c r="C14" s="307"/>
      <c r="D14" s="307"/>
      <c r="F14" s="321"/>
      <c r="G14" s="322"/>
      <c r="H14" s="323"/>
      <c r="I14" s="324"/>
      <c r="J14" s="307"/>
      <c r="K14" s="307"/>
      <c r="L14" s="307"/>
      <c r="M14" s="307"/>
      <c r="N14" s="307"/>
      <c r="O14" s="307"/>
      <c r="P14" s="307"/>
      <c r="Q14" s="307"/>
      <c r="R14" s="307"/>
      <c r="S14" s="307"/>
      <c r="T14" s="307"/>
    </row>
    <row r="15" spans="1:20" s="306" customFormat="1" ht="15" customHeight="1">
      <c r="A15" s="307"/>
      <c r="B15" s="307"/>
      <c r="C15" s="307"/>
      <c r="D15" s="307"/>
      <c r="F15" s="305"/>
      <c r="G15" s="1278" t="s">
        <v>570</v>
      </c>
      <c r="H15" s="1278"/>
      <c r="I15" s="218"/>
      <c r="J15" s="307"/>
      <c r="K15" s="307"/>
      <c r="L15" s="307"/>
      <c r="M15" s="307"/>
      <c r="N15" s="307"/>
      <c r="O15" s="307"/>
      <c r="P15" s="307"/>
      <c r="Q15" s="307"/>
      <c r="R15" s="307"/>
      <c r="S15" s="307"/>
      <c r="T15" s="30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BE31"/>
  <sheetViews>
    <sheetView showGridLines="0" topLeftCell="X8" zoomScaleNormal="100" workbookViewId="0">
      <selection activeCell="AM24" sqref="AM24"/>
    </sheetView>
  </sheetViews>
  <sheetFormatPr defaultColWidth="10.5703125" defaultRowHeight="14.25"/>
  <cols>
    <col min="1" max="6" width="10.5703125" style="468" hidden="1" customWidth="1"/>
    <col min="7" max="8" width="11.140625" style="474"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5" width="14.42578125" style="445" customWidth="1"/>
    <col min="16" max="16" width="14.7109375" style="445" customWidth="1"/>
    <col min="17" max="21" width="23.7109375" style="445" hidden="1" customWidth="1"/>
    <col min="22" max="22" width="1.7109375" style="445" hidden="1" customWidth="1"/>
    <col min="23" max="23" width="11.7109375" style="445" customWidth="1"/>
    <col min="24" max="24" width="3.7109375" style="445" customWidth="1"/>
    <col min="25" max="25" width="11.7109375" style="445" customWidth="1"/>
    <col min="26" max="26" width="8.5703125" style="445" customWidth="1"/>
    <col min="27" max="27" width="14.42578125" style="1067" customWidth="1"/>
    <col min="28" max="28" width="14.7109375" style="1067" customWidth="1"/>
    <col min="29" max="33" width="23.7109375" style="1067" hidden="1" customWidth="1"/>
    <col min="34" max="34" width="1.7109375" style="1067" hidden="1" customWidth="1"/>
    <col min="35" max="35" width="11.7109375" style="1067" customWidth="1"/>
    <col min="36" max="36" width="3.7109375" style="1067" customWidth="1"/>
    <col min="37" max="37" width="11.7109375" style="1067" customWidth="1"/>
    <col min="38" max="38" width="8.5703125" style="1067" customWidth="1"/>
    <col min="39" max="39" width="14.42578125" style="1067" customWidth="1"/>
    <col min="40" max="40" width="14.7109375" style="1067" customWidth="1"/>
    <col min="41" max="45" width="23.7109375" style="1067" hidden="1" customWidth="1"/>
    <col min="46" max="46" width="1.7109375" style="1067" hidden="1" customWidth="1"/>
    <col min="47" max="47" width="11.7109375" style="1067" customWidth="1"/>
    <col min="48" max="48" width="3.7109375" style="1067" customWidth="1"/>
    <col min="49" max="49" width="11.7109375" style="1067" customWidth="1"/>
    <col min="50" max="50" width="8.5703125" style="1067" hidden="1" customWidth="1"/>
    <col min="51" max="51" width="4.7109375" style="445" customWidth="1"/>
    <col min="52" max="52" width="115.7109375" style="445" customWidth="1"/>
    <col min="53" max="57" width="10.5703125" style="468"/>
    <col min="58" max="273" width="10.5703125" style="445"/>
    <col min="274" max="281" width="0" style="445" hidden="1" customWidth="1"/>
    <col min="282" max="284" width="3.7109375" style="445" customWidth="1"/>
    <col min="285" max="285" width="12.7109375" style="445" customWidth="1"/>
    <col min="286" max="286" width="47.42578125" style="445" customWidth="1"/>
    <col min="287" max="295" width="0" style="445" hidden="1" customWidth="1"/>
    <col min="296" max="296" width="11.7109375" style="445" customWidth="1"/>
    <col min="297" max="297" width="6.42578125" style="445" bestFit="1" customWidth="1"/>
    <col min="298" max="298" width="11.7109375" style="445" customWidth="1"/>
    <col min="299" max="299" width="0" style="445" hidden="1" customWidth="1"/>
    <col min="300" max="300" width="3.7109375" style="445" customWidth="1"/>
    <col min="301" max="301" width="11.140625" style="445" bestFit="1" customWidth="1"/>
    <col min="302" max="529" width="10.5703125" style="445"/>
    <col min="530" max="537" width="0" style="445" hidden="1" customWidth="1"/>
    <col min="538" max="540" width="3.7109375" style="445" customWidth="1"/>
    <col min="541" max="541" width="12.7109375" style="445" customWidth="1"/>
    <col min="542" max="542" width="47.42578125" style="445" customWidth="1"/>
    <col min="543" max="551" width="0" style="445" hidden="1" customWidth="1"/>
    <col min="552" max="552" width="11.7109375" style="445" customWidth="1"/>
    <col min="553" max="553" width="6.42578125" style="445" bestFit="1" customWidth="1"/>
    <col min="554" max="554" width="11.7109375" style="445" customWidth="1"/>
    <col min="555" max="555" width="0" style="445" hidden="1" customWidth="1"/>
    <col min="556" max="556" width="3.7109375" style="445" customWidth="1"/>
    <col min="557" max="557" width="11.140625" style="445" bestFit="1" customWidth="1"/>
    <col min="558" max="785" width="10.5703125" style="445"/>
    <col min="786" max="793" width="0" style="445" hidden="1" customWidth="1"/>
    <col min="794" max="796" width="3.7109375" style="445" customWidth="1"/>
    <col min="797" max="797" width="12.7109375" style="445" customWidth="1"/>
    <col min="798" max="798" width="47.42578125" style="445" customWidth="1"/>
    <col min="799" max="807" width="0" style="445" hidden="1" customWidth="1"/>
    <col min="808" max="808" width="11.7109375" style="445" customWidth="1"/>
    <col min="809" max="809" width="6.42578125" style="445" bestFit="1" customWidth="1"/>
    <col min="810" max="810" width="11.7109375" style="445" customWidth="1"/>
    <col min="811" max="811" width="0" style="445" hidden="1" customWidth="1"/>
    <col min="812" max="812" width="3.7109375" style="445" customWidth="1"/>
    <col min="813" max="813" width="11.140625" style="445" bestFit="1" customWidth="1"/>
    <col min="814" max="1041" width="10.5703125" style="445"/>
    <col min="1042" max="1049" width="0" style="445" hidden="1" customWidth="1"/>
    <col min="1050" max="1052" width="3.7109375" style="445" customWidth="1"/>
    <col min="1053" max="1053" width="12.7109375" style="445" customWidth="1"/>
    <col min="1054" max="1054" width="47.42578125" style="445" customWidth="1"/>
    <col min="1055" max="1063" width="0" style="445" hidden="1" customWidth="1"/>
    <col min="1064" max="1064" width="11.7109375" style="445" customWidth="1"/>
    <col min="1065" max="1065" width="6.42578125" style="445" bestFit="1" customWidth="1"/>
    <col min="1066" max="1066" width="11.7109375" style="445" customWidth="1"/>
    <col min="1067" max="1067" width="0" style="445" hidden="1" customWidth="1"/>
    <col min="1068" max="1068" width="3.7109375" style="445" customWidth="1"/>
    <col min="1069" max="1069" width="11.140625" style="445" bestFit="1" customWidth="1"/>
    <col min="1070" max="1297" width="10.5703125" style="445"/>
    <col min="1298" max="1305" width="0" style="445" hidden="1" customWidth="1"/>
    <col min="1306" max="1308" width="3.7109375" style="445" customWidth="1"/>
    <col min="1309" max="1309" width="12.7109375" style="445" customWidth="1"/>
    <col min="1310" max="1310" width="47.42578125" style="445" customWidth="1"/>
    <col min="1311" max="1319" width="0" style="445" hidden="1" customWidth="1"/>
    <col min="1320" max="1320" width="11.7109375" style="445" customWidth="1"/>
    <col min="1321" max="1321" width="6.42578125" style="445" bestFit="1" customWidth="1"/>
    <col min="1322" max="1322" width="11.7109375" style="445" customWidth="1"/>
    <col min="1323" max="1323" width="0" style="445" hidden="1" customWidth="1"/>
    <col min="1324" max="1324" width="3.7109375" style="445" customWidth="1"/>
    <col min="1325" max="1325" width="11.140625" style="445" bestFit="1" customWidth="1"/>
    <col min="1326" max="1553" width="10.5703125" style="445"/>
    <col min="1554" max="1561" width="0" style="445" hidden="1" customWidth="1"/>
    <col min="1562" max="1564" width="3.7109375" style="445" customWidth="1"/>
    <col min="1565" max="1565" width="12.7109375" style="445" customWidth="1"/>
    <col min="1566" max="1566" width="47.42578125" style="445" customWidth="1"/>
    <col min="1567" max="1575" width="0" style="445" hidden="1" customWidth="1"/>
    <col min="1576" max="1576" width="11.7109375" style="445" customWidth="1"/>
    <col min="1577" max="1577" width="6.42578125" style="445" bestFit="1" customWidth="1"/>
    <col min="1578" max="1578" width="11.7109375" style="445" customWidth="1"/>
    <col min="1579" max="1579" width="0" style="445" hidden="1" customWidth="1"/>
    <col min="1580" max="1580" width="3.7109375" style="445" customWidth="1"/>
    <col min="1581" max="1581" width="11.140625" style="445" bestFit="1" customWidth="1"/>
    <col min="1582" max="1809" width="10.5703125" style="445"/>
    <col min="1810" max="1817" width="0" style="445" hidden="1" customWidth="1"/>
    <col min="1818" max="1820" width="3.7109375" style="445" customWidth="1"/>
    <col min="1821" max="1821" width="12.7109375" style="445" customWidth="1"/>
    <col min="1822" max="1822" width="47.42578125" style="445" customWidth="1"/>
    <col min="1823" max="1831" width="0" style="445" hidden="1" customWidth="1"/>
    <col min="1832" max="1832" width="11.7109375" style="445" customWidth="1"/>
    <col min="1833" max="1833" width="6.42578125" style="445" bestFit="1" customWidth="1"/>
    <col min="1834" max="1834" width="11.7109375" style="445" customWidth="1"/>
    <col min="1835" max="1835" width="0" style="445" hidden="1" customWidth="1"/>
    <col min="1836" max="1836" width="3.7109375" style="445" customWidth="1"/>
    <col min="1837" max="1837" width="11.140625" style="445" bestFit="1" customWidth="1"/>
    <col min="1838" max="2065" width="10.5703125" style="445"/>
    <col min="2066" max="2073" width="0" style="445" hidden="1" customWidth="1"/>
    <col min="2074" max="2076" width="3.7109375" style="445" customWidth="1"/>
    <col min="2077" max="2077" width="12.7109375" style="445" customWidth="1"/>
    <col min="2078" max="2078" width="47.42578125" style="445" customWidth="1"/>
    <col min="2079" max="2087" width="0" style="445" hidden="1" customWidth="1"/>
    <col min="2088" max="2088" width="11.7109375" style="445" customWidth="1"/>
    <col min="2089" max="2089" width="6.42578125" style="445" bestFit="1" customWidth="1"/>
    <col min="2090" max="2090" width="11.7109375" style="445" customWidth="1"/>
    <col min="2091" max="2091" width="0" style="445" hidden="1" customWidth="1"/>
    <col min="2092" max="2092" width="3.7109375" style="445" customWidth="1"/>
    <col min="2093" max="2093" width="11.140625" style="445" bestFit="1" customWidth="1"/>
    <col min="2094" max="2321" width="10.5703125" style="445"/>
    <col min="2322" max="2329" width="0" style="445" hidden="1" customWidth="1"/>
    <col min="2330" max="2332" width="3.7109375" style="445" customWidth="1"/>
    <col min="2333" max="2333" width="12.7109375" style="445" customWidth="1"/>
    <col min="2334" max="2334" width="47.42578125" style="445" customWidth="1"/>
    <col min="2335" max="2343" width="0" style="445" hidden="1" customWidth="1"/>
    <col min="2344" max="2344" width="11.7109375" style="445" customWidth="1"/>
    <col min="2345" max="2345" width="6.42578125" style="445" bestFit="1" customWidth="1"/>
    <col min="2346" max="2346" width="11.7109375" style="445" customWidth="1"/>
    <col min="2347" max="2347" width="0" style="445" hidden="1" customWidth="1"/>
    <col min="2348" max="2348" width="3.7109375" style="445" customWidth="1"/>
    <col min="2349" max="2349" width="11.140625" style="445" bestFit="1" customWidth="1"/>
    <col min="2350" max="2577" width="10.5703125" style="445"/>
    <col min="2578" max="2585" width="0" style="445" hidden="1" customWidth="1"/>
    <col min="2586" max="2588" width="3.7109375" style="445" customWidth="1"/>
    <col min="2589" max="2589" width="12.7109375" style="445" customWidth="1"/>
    <col min="2590" max="2590" width="47.42578125" style="445" customWidth="1"/>
    <col min="2591" max="2599" width="0" style="445" hidden="1" customWidth="1"/>
    <col min="2600" max="2600" width="11.7109375" style="445" customWidth="1"/>
    <col min="2601" max="2601" width="6.42578125" style="445" bestFit="1" customWidth="1"/>
    <col min="2602" max="2602" width="11.7109375" style="445" customWidth="1"/>
    <col min="2603" max="2603" width="0" style="445" hidden="1" customWidth="1"/>
    <col min="2604" max="2604" width="3.7109375" style="445" customWidth="1"/>
    <col min="2605" max="2605" width="11.140625" style="445" bestFit="1" customWidth="1"/>
    <col min="2606" max="2833" width="10.5703125" style="445"/>
    <col min="2834" max="2841" width="0" style="445" hidden="1" customWidth="1"/>
    <col min="2842" max="2844" width="3.7109375" style="445" customWidth="1"/>
    <col min="2845" max="2845" width="12.7109375" style="445" customWidth="1"/>
    <col min="2846" max="2846" width="47.42578125" style="445" customWidth="1"/>
    <col min="2847" max="2855" width="0" style="445" hidden="1" customWidth="1"/>
    <col min="2856" max="2856" width="11.7109375" style="445" customWidth="1"/>
    <col min="2857" max="2857" width="6.42578125" style="445" bestFit="1" customWidth="1"/>
    <col min="2858" max="2858" width="11.7109375" style="445" customWidth="1"/>
    <col min="2859" max="2859" width="0" style="445" hidden="1" customWidth="1"/>
    <col min="2860" max="2860" width="3.7109375" style="445" customWidth="1"/>
    <col min="2861" max="2861" width="11.140625" style="445" bestFit="1" customWidth="1"/>
    <col min="2862" max="3089" width="10.5703125" style="445"/>
    <col min="3090" max="3097" width="0" style="445" hidden="1" customWidth="1"/>
    <col min="3098" max="3100" width="3.7109375" style="445" customWidth="1"/>
    <col min="3101" max="3101" width="12.7109375" style="445" customWidth="1"/>
    <col min="3102" max="3102" width="47.42578125" style="445" customWidth="1"/>
    <col min="3103" max="3111" width="0" style="445" hidden="1" customWidth="1"/>
    <col min="3112" max="3112" width="11.7109375" style="445" customWidth="1"/>
    <col min="3113" max="3113" width="6.42578125" style="445" bestFit="1" customWidth="1"/>
    <col min="3114" max="3114" width="11.7109375" style="445" customWidth="1"/>
    <col min="3115" max="3115" width="0" style="445" hidden="1" customWidth="1"/>
    <col min="3116" max="3116" width="3.7109375" style="445" customWidth="1"/>
    <col min="3117" max="3117" width="11.140625" style="445" bestFit="1" customWidth="1"/>
    <col min="3118" max="3345" width="10.5703125" style="445"/>
    <col min="3346" max="3353" width="0" style="445" hidden="1" customWidth="1"/>
    <col min="3354" max="3356" width="3.7109375" style="445" customWidth="1"/>
    <col min="3357" max="3357" width="12.7109375" style="445" customWidth="1"/>
    <col min="3358" max="3358" width="47.42578125" style="445" customWidth="1"/>
    <col min="3359" max="3367" width="0" style="445" hidden="1" customWidth="1"/>
    <col min="3368" max="3368" width="11.7109375" style="445" customWidth="1"/>
    <col min="3369" max="3369" width="6.42578125" style="445" bestFit="1" customWidth="1"/>
    <col min="3370" max="3370" width="11.7109375" style="445" customWidth="1"/>
    <col min="3371" max="3371" width="0" style="445" hidden="1" customWidth="1"/>
    <col min="3372" max="3372" width="3.7109375" style="445" customWidth="1"/>
    <col min="3373" max="3373" width="11.140625" style="445" bestFit="1" customWidth="1"/>
    <col min="3374" max="3601" width="10.5703125" style="445"/>
    <col min="3602" max="3609" width="0" style="445" hidden="1" customWidth="1"/>
    <col min="3610" max="3612" width="3.7109375" style="445" customWidth="1"/>
    <col min="3613" max="3613" width="12.7109375" style="445" customWidth="1"/>
    <col min="3614" max="3614" width="47.42578125" style="445" customWidth="1"/>
    <col min="3615" max="3623" width="0" style="445" hidden="1" customWidth="1"/>
    <col min="3624" max="3624" width="11.7109375" style="445" customWidth="1"/>
    <col min="3625" max="3625" width="6.42578125" style="445" bestFit="1" customWidth="1"/>
    <col min="3626" max="3626" width="11.7109375" style="445" customWidth="1"/>
    <col min="3627" max="3627" width="0" style="445" hidden="1" customWidth="1"/>
    <col min="3628" max="3628" width="3.7109375" style="445" customWidth="1"/>
    <col min="3629" max="3629" width="11.140625" style="445" bestFit="1" customWidth="1"/>
    <col min="3630" max="3857" width="10.5703125" style="445"/>
    <col min="3858" max="3865" width="0" style="445" hidden="1" customWidth="1"/>
    <col min="3866" max="3868" width="3.7109375" style="445" customWidth="1"/>
    <col min="3869" max="3869" width="12.7109375" style="445" customWidth="1"/>
    <col min="3870" max="3870" width="47.42578125" style="445" customWidth="1"/>
    <col min="3871" max="3879" width="0" style="445" hidden="1" customWidth="1"/>
    <col min="3880" max="3880" width="11.7109375" style="445" customWidth="1"/>
    <col min="3881" max="3881" width="6.42578125" style="445" bestFit="1" customWidth="1"/>
    <col min="3882" max="3882" width="11.7109375" style="445" customWidth="1"/>
    <col min="3883" max="3883" width="0" style="445" hidden="1" customWidth="1"/>
    <col min="3884" max="3884" width="3.7109375" style="445" customWidth="1"/>
    <col min="3885" max="3885" width="11.140625" style="445" bestFit="1" customWidth="1"/>
    <col min="3886" max="4113" width="10.5703125" style="445"/>
    <col min="4114" max="4121" width="0" style="445" hidden="1" customWidth="1"/>
    <col min="4122" max="4124" width="3.7109375" style="445" customWidth="1"/>
    <col min="4125" max="4125" width="12.7109375" style="445" customWidth="1"/>
    <col min="4126" max="4126" width="47.42578125" style="445" customWidth="1"/>
    <col min="4127" max="4135" width="0" style="445" hidden="1" customWidth="1"/>
    <col min="4136" max="4136" width="11.7109375" style="445" customWidth="1"/>
    <col min="4137" max="4137" width="6.42578125" style="445" bestFit="1" customWidth="1"/>
    <col min="4138" max="4138" width="11.7109375" style="445" customWidth="1"/>
    <col min="4139" max="4139" width="0" style="445" hidden="1" customWidth="1"/>
    <col min="4140" max="4140" width="3.7109375" style="445" customWidth="1"/>
    <col min="4141" max="4141" width="11.140625" style="445" bestFit="1" customWidth="1"/>
    <col min="4142" max="4369" width="10.5703125" style="445"/>
    <col min="4370" max="4377" width="0" style="445" hidden="1" customWidth="1"/>
    <col min="4378" max="4380" width="3.7109375" style="445" customWidth="1"/>
    <col min="4381" max="4381" width="12.7109375" style="445" customWidth="1"/>
    <col min="4382" max="4382" width="47.42578125" style="445" customWidth="1"/>
    <col min="4383" max="4391" width="0" style="445" hidden="1" customWidth="1"/>
    <col min="4392" max="4392" width="11.7109375" style="445" customWidth="1"/>
    <col min="4393" max="4393" width="6.42578125" style="445" bestFit="1" customWidth="1"/>
    <col min="4394" max="4394" width="11.7109375" style="445" customWidth="1"/>
    <col min="4395" max="4395" width="0" style="445" hidden="1" customWidth="1"/>
    <col min="4396" max="4396" width="3.7109375" style="445" customWidth="1"/>
    <col min="4397" max="4397" width="11.140625" style="445" bestFit="1" customWidth="1"/>
    <col min="4398" max="4625" width="10.5703125" style="445"/>
    <col min="4626" max="4633" width="0" style="445" hidden="1" customWidth="1"/>
    <col min="4634" max="4636" width="3.7109375" style="445" customWidth="1"/>
    <col min="4637" max="4637" width="12.7109375" style="445" customWidth="1"/>
    <col min="4638" max="4638" width="47.42578125" style="445" customWidth="1"/>
    <col min="4639" max="4647" width="0" style="445" hidden="1" customWidth="1"/>
    <col min="4648" max="4648" width="11.7109375" style="445" customWidth="1"/>
    <col min="4649" max="4649" width="6.42578125" style="445" bestFit="1" customWidth="1"/>
    <col min="4650" max="4650" width="11.7109375" style="445" customWidth="1"/>
    <col min="4651" max="4651" width="0" style="445" hidden="1" customWidth="1"/>
    <col min="4652" max="4652" width="3.7109375" style="445" customWidth="1"/>
    <col min="4653" max="4653" width="11.140625" style="445" bestFit="1" customWidth="1"/>
    <col min="4654" max="4881" width="10.5703125" style="445"/>
    <col min="4882" max="4889" width="0" style="445" hidden="1" customWidth="1"/>
    <col min="4890" max="4892" width="3.7109375" style="445" customWidth="1"/>
    <col min="4893" max="4893" width="12.7109375" style="445" customWidth="1"/>
    <col min="4894" max="4894" width="47.42578125" style="445" customWidth="1"/>
    <col min="4895" max="4903" width="0" style="445" hidden="1" customWidth="1"/>
    <col min="4904" max="4904" width="11.7109375" style="445" customWidth="1"/>
    <col min="4905" max="4905" width="6.42578125" style="445" bestFit="1" customWidth="1"/>
    <col min="4906" max="4906" width="11.7109375" style="445" customWidth="1"/>
    <col min="4907" max="4907" width="0" style="445" hidden="1" customWidth="1"/>
    <col min="4908" max="4908" width="3.7109375" style="445" customWidth="1"/>
    <col min="4909" max="4909" width="11.140625" style="445" bestFit="1" customWidth="1"/>
    <col min="4910" max="5137" width="10.5703125" style="445"/>
    <col min="5138" max="5145" width="0" style="445" hidden="1" customWidth="1"/>
    <col min="5146" max="5148" width="3.7109375" style="445" customWidth="1"/>
    <col min="5149" max="5149" width="12.7109375" style="445" customWidth="1"/>
    <col min="5150" max="5150" width="47.42578125" style="445" customWidth="1"/>
    <col min="5151" max="5159" width="0" style="445" hidden="1" customWidth="1"/>
    <col min="5160" max="5160" width="11.7109375" style="445" customWidth="1"/>
    <col min="5161" max="5161" width="6.42578125" style="445" bestFit="1" customWidth="1"/>
    <col min="5162" max="5162" width="11.7109375" style="445" customWidth="1"/>
    <col min="5163" max="5163" width="0" style="445" hidden="1" customWidth="1"/>
    <col min="5164" max="5164" width="3.7109375" style="445" customWidth="1"/>
    <col min="5165" max="5165" width="11.140625" style="445" bestFit="1" customWidth="1"/>
    <col min="5166" max="5393" width="10.5703125" style="445"/>
    <col min="5394" max="5401" width="0" style="445" hidden="1" customWidth="1"/>
    <col min="5402" max="5404" width="3.7109375" style="445" customWidth="1"/>
    <col min="5405" max="5405" width="12.7109375" style="445" customWidth="1"/>
    <col min="5406" max="5406" width="47.42578125" style="445" customWidth="1"/>
    <col min="5407" max="5415" width="0" style="445" hidden="1" customWidth="1"/>
    <col min="5416" max="5416" width="11.7109375" style="445" customWidth="1"/>
    <col min="5417" max="5417" width="6.42578125" style="445" bestFit="1" customWidth="1"/>
    <col min="5418" max="5418" width="11.7109375" style="445" customWidth="1"/>
    <col min="5419" max="5419" width="0" style="445" hidden="1" customWidth="1"/>
    <col min="5420" max="5420" width="3.7109375" style="445" customWidth="1"/>
    <col min="5421" max="5421" width="11.140625" style="445" bestFit="1" customWidth="1"/>
    <col min="5422" max="5649" width="10.5703125" style="445"/>
    <col min="5650" max="5657" width="0" style="445" hidden="1" customWidth="1"/>
    <col min="5658" max="5660" width="3.7109375" style="445" customWidth="1"/>
    <col min="5661" max="5661" width="12.7109375" style="445" customWidth="1"/>
    <col min="5662" max="5662" width="47.42578125" style="445" customWidth="1"/>
    <col min="5663" max="5671" width="0" style="445" hidden="1" customWidth="1"/>
    <col min="5672" max="5672" width="11.7109375" style="445" customWidth="1"/>
    <col min="5673" max="5673" width="6.42578125" style="445" bestFit="1" customWidth="1"/>
    <col min="5674" max="5674" width="11.7109375" style="445" customWidth="1"/>
    <col min="5675" max="5675" width="0" style="445" hidden="1" customWidth="1"/>
    <col min="5676" max="5676" width="3.7109375" style="445" customWidth="1"/>
    <col min="5677" max="5677" width="11.140625" style="445" bestFit="1" customWidth="1"/>
    <col min="5678" max="5905" width="10.5703125" style="445"/>
    <col min="5906" max="5913" width="0" style="445" hidden="1" customWidth="1"/>
    <col min="5914" max="5916" width="3.7109375" style="445" customWidth="1"/>
    <col min="5917" max="5917" width="12.7109375" style="445" customWidth="1"/>
    <col min="5918" max="5918" width="47.42578125" style="445" customWidth="1"/>
    <col min="5919" max="5927" width="0" style="445" hidden="1" customWidth="1"/>
    <col min="5928" max="5928" width="11.7109375" style="445" customWidth="1"/>
    <col min="5929" max="5929" width="6.42578125" style="445" bestFit="1" customWidth="1"/>
    <col min="5930" max="5930" width="11.7109375" style="445" customWidth="1"/>
    <col min="5931" max="5931" width="0" style="445" hidden="1" customWidth="1"/>
    <col min="5932" max="5932" width="3.7109375" style="445" customWidth="1"/>
    <col min="5933" max="5933" width="11.140625" style="445" bestFit="1" customWidth="1"/>
    <col min="5934" max="6161" width="10.5703125" style="445"/>
    <col min="6162" max="6169" width="0" style="445" hidden="1" customWidth="1"/>
    <col min="6170" max="6172" width="3.7109375" style="445" customWidth="1"/>
    <col min="6173" max="6173" width="12.7109375" style="445" customWidth="1"/>
    <col min="6174" max="6174" width="47.42578125" style="445" customWidth="1"/>
    <col min="6175" max="6183" width="0" style="445" hidden="1" customWidth="1"/>
    <col min="6184" max="6184" width="11.7109375" style="445" customWidth="1"/>
    <col min="6185" max="6185" width="6.42578125" style="445" bestFit="1" customWidth="1"/>
    <col min="6186" max="6186" width="11.7109375" style="445" customWidth="1"/>
    <col min="6187" max="6187" width="0" style="445" hidden="1" customWidth="1"/>
    <col min="6188" max="6188" width="3.7109375" style="445" customWidth="1"/>
    <col min="6189" max="6189" width="11.140625" style="445" bestFit="1" customWidth="1"/>
    <col min="6190" max="6417" width="10.5703125" style="445"/>
    <col min="6418" max="6425" width="0" style="445" hidden="1" customWidth="1"/>
    <col min="6426" max="6428" width="3.7109375" style="445" customWidth="1"/>
    <col min="6429" max="6429" width="12.7109375" style="445" customWidth="1"/>
    <col min="6430" max="6430" width="47.42578125" style="445" customWidth="1"/>
    <col min="6431" max="6439" width="0" style="445" hidden="1" customWidth="1"/>
    <col min="6440" max="6440" width="11.7109375" style="445" customWidth="1"/>
    <col min="6441" max="6441" width="6.42578125" style="445" bestFit="1" customWidth="1"/>
    <col min="6442" max="6442" width="11.7109375" style="445" customWidth="1"/>
    <col min="6443" max="6443" width="0" style="445" hidden="1" customWidth="1"/>
    <col min="6444" max="6444" width="3.7109375" style="445" customWidth="1"/>
    <col min="6445" max="6445" width="11.140625" style="445" bestFit="1" customWidth="1"/>
    <col min="6446" max="6673" width="10.5703125" style="445"/>
    <col min="6674" max="6681" width="0" style="445" hidden="1" customWidth="1"/>
    <col min="6682" max="6684" width="3.7109375" style="445" customWidth="1"/>
    <col min="6685" max="6685" width="12.7109375" style="445" customWidth="1"/>
    <col min="6686" max="6686" width="47.42578125" style="445" customWidth="1"/>
    <col min="6687" max="6695" width="0" style="445" hidden="1" customWidth="1"/>
    <col min="6696" max="6696" width="11.7109375" style="445" customWidth="1"/>
    <col min="6697" max="6697" width="6.42578125" style="445" bestFit="1" customWidth="1"/>
    <col min="6698" max="6698" width="11.7109375" style="445" customWidth="1"/>
    <col min="6699" max="6699" width="0" style="445" hidden="1" customWidth="1"/>
    <col min="6700" max="6700" width="3.7109375" style="445" customWidth="1"/>
    <col min="6701" max="6701" width="11.140625" style="445" bestFit="1" customWidth="1"/>
    <col min="6702" max="6929" width="10.5703125" style="445"/>
    <col min="6930" max="6937" width="0" style="445" hidden="1" customWidth="1"/>
    <col min="6938" max="6940" width="3.7109375" style="445" customWidth="1"/>
    <col min="6941" max="6941" width="12.7109375" style="445" customWidth="1"/>
    <col min="6942" max="6942" width="47.42578125" style="445" customWidth="1"/>
    <col min="6943" max="6951" width="0" style="445" hidden="1" customWidth="1"/>
    <col min="6952" max="6952" width="11.7109375" style="445" customWidth="1"/>
    <col min="6953" max="6953" width="6.42578125" style="445" bestFit="1" customWidth="1"/>
    <col min="6954" max="6954" width="11.7109375" style="445" customWidth="1"/>
    <col min="6955" max="6955" width="0" style="445" hidden="1" customWidth="1"/>
    <col min="6956" max="6956" width="3.7109375" style="445" customWidth="1"/>
    <col min="6957" max="6957" width="11.140625" style="445" bestFit="1" customWidth="1"/>
    <col min="6958" max="7185" width="10.5703125" style="445"/>
    <col min="7186" max="7193" width="0" style="445" hidden="1" customWidth="1"/>
    <col min="7194" max="7196" width="3.7109375" style="445" customWidth="1"/>
    <col min="7197" max="7197" width="12.7109375" style="445" customWidth="1"/>
    <col min="7198" max="7198" width="47.42578125" style="445" customWidth="1"/>
    <col min="7199" max="7207" width="0" style="445" hidden="1" customWidth="1"/>
    <col min="7208" max="7208" width="11.7109375" style="445" customWidth="1"/>
    <col min="7209" max="7209" width="6.42578125" style="445" bestFit="1" customWidth="1"/>
    <col min="7210" max="7210" width="11.7109375" style="445" customWidth="1"/>
    <col min="7211" max="7211" width="0" style="445" hidden="1" customWidth="1"/>
    <col min="7212" max="7212" width="3.7109375" style="445" customWidth="1"/>
    <col min="7213" max="7213" width="11.140625" style="445" bestFit="1" customWidth="1"/>
    <col min="7214" max="7441" width="10.5703125" style="445"/>
    <col min="7442" max="7449" width="0" style="445" hidden="1" customWidth="1"/>
    <col min="7450" max="7452" width="3.7109375" style="445" customWidth="1"/>
    <col min="7453" max="7453" width="12.7109375" style="445" customWidth="1"/>
    <col min="7454" max="7454" width="47.42578125" style="445" customWidth="1"/>
    <col min="7455" max="7463" width="0" style="445" hidden="1" customWidth="1"/>
    <col min="7464" max="7464" width="11.7109375" style="445" customWidth="1"/>
    <col min="7465" max="7465" width="6.42578125" style="445" bestFit="1" customWidth="1"/>
    <col min="7466" max="7466" width="11.7109375" style="445" customWidth="1"/>
    <col min="7467" max="7467" width="0" style="445" hidden="1" customWidth="1"/>
    <col min="7468" max="7468" width="3.7109375" style="445" customWidth="1"/>
    <col min="7469" max="7469" width="11.140625" style="445" bestFit="1" customWidth="1"/>
    <col min="7470" max="7697" width="10.5703125" style="445"/>
    <col min="7698" max="7705" width="0" style="445" hidden="1" customWidth="1"/>
    <col min="7706" max="7708" width="3.7109375" style="445" customWidth="1"/>
    <col min="7709" max="7709" width="12.7109375" style="445" customWidth="1"/>
    <col min="7710" max="7710" width="47.42578125" style="445" customWidth="1"/>
    <col min="7711" max="7719" width="0" style="445" hidden="1" customWidth="1"/>
    <col min="7720" max="7720" width="11.7109375" style="445" customWidth="1"/>
    <col min="7721" max="7721" width="6.42578125" style="445" bestFit="1" customWidth="1"/>
    <col min="7722" max="7722" width="11.7109375" style="445" customWidth="1"/>
    <col min="7723" max="7723" width="0" style="445" hidden="1" customWidth="1"/>
    <col min="7724" max="7724" width="3.7109375" style="445" customWidth="1"/>
    <col min="7725" max="7725" width="11.140625" style="445" bestFit="1" customWidth="1"/>
    <col min="7726" max="7953" width="10.5703125" style="445"/>
    <col min="7954" max="7961" width="0" style="445" hidden="1" customWidth="1"/>
    <col min="7962" max="7964" width="3.7109375" style="445" customWidth="1"/>
    <col min="7965" max="7965" width="12.7109375" style="445" customWidth="1"/>
    <col min="7966" max="7966" width="47.42578125" style="445" customWidth="1"/>
    <col min="7967" max="7975" width="0" style="445" hidden="1" customWidth="1"/>
    <col min="7976" max="7976" width="11.7109375" style="445" customWidth="1"/>
    <col min="7977" max="7977" width="6.42578125" style="445" bestFit="1" customWidth="1"/>
    <col min="7978" max="7978" width="11.7109375" style="445" customWidth="1"/>
    <col min="7979" max="7979" width="0" style="445" hidden="1" customWidth="1"/>
    <col min="7980" max="7980" width="3.7109375" style="445" customWidth="1"/>
    <col min="7981" max="7981" width="11.140625" style="445" bestFit="1" customWidth="1"/>
    <col min="7982" max="8209" width="10.5703125" style="445"/>
    <col min="8210" max="8217" width="0" style="445" hidden="1" customWidth="1"/>
    <col min="8218" max="8220" width="3.7109375" style="445" customWidth="1"/>
    <col min="8221" max="8221" width="12.7109375" style="445" customWidth="1"/>
    <col min="8222" max="8222" width="47.42578125" style="445" customWidth="1"/>
    <col min="8223" max="8231" width="0" style="445" hidden="1" customWidth="1"/>
    <col min="8232" max="8232" width="11.7109375" style="445" customWidth="1"/>
    <col min="8233" max="8233" width="6.42578125" style="445" bestFit="1" customWidth="1"/>
    <col min="8234" max="8234" width="11.7109375" style="445" customWidth="1"/>
    <col min="8235" max="8235" width="0" style="445" hidden="1" customWidth="1"/>
    <col min="8236" max="8236" width="3.7109375" style="445" customWidth="1"/>
    <col min="8237" max="8237" width="11.140625" style="445" bestFit="1" customWidth="1"/>
    <col min="8238" max="8465" width="10.5703125" style="445"/>
    <col min="8466" max="8473" width="0" style="445" hidden="1" customWidth="1"/>
    <col min="8474" max="8476" width="3.7109375" style="445" customWidth="1"/>
    <col min="8477" max="8477" width="12.7109375" style="445" customWidth="1"/>
    <col min="8478" max="8478" width="47.42578125" style="445" customWidth="1"/>
    <col min="8479" max="8487" width="0" style="445" hidden="1" customWidth="1"/>
    <col min="8488" max="8488" width="11.7109375" style="445" customWidth="1"/>
    <col min="8489" max="8489" width="6.42578125" style="445" bestFit="1" customWidth="1"/>
    <col min="8490" max="8490" width="11.7109375" style="445" customWidth="1"/>
    <col min="8491" max="8491" width="0" style="445" hidden="1" customWidth="1"/>
    <col min="8492" max="8492" width="3.7109375" style="445" customWidth="1"/>
    <col min="8493" max="8493" width="11.140625" style="445" bestFit="1" customWidth="1"/>
    <col min="8494" max="8721" width="10.5703125" style="445"/>
    <col min="8722" max="8729" width="0" style="445" hidden="1" customWidth="1"/>
    <col min="8730" max="8732" width="3.7109375" style="445" customWidth="1"/>
    <col min="8733" max="8733" width="12.7109375" style="445" customWidth="1"/>
    <col min="8734" max="8734" width="47.42578125" style="445" customWidth="1"/>
    <col min="8735" max="8743" width="0" style="445" hidden="1" customWidth="1"/>
    <col min="8744" max="8744" width="11.7109375" style="445" customWidth="1"/>
    <col min="8745" max="8745" width="6.42578125" style="445" bestFit="1" customWidth="1"/>
    <col min="8746" max="8746" width="11.7109375" style="445" customWidth="1"/>
    <col min="8747" max="8747" width="0" style="445" hidden="1" customWidth="1"/>
    <col min="8748" max="8748" width="3.7109375" style="445" customWidth="1"/>
    <col min="8749" max="8749" width="11.140625" style="445" bestFit="1" customWidth="1"/>
    <col min="8750" max="8977" width="10.5703125" style="445"/>
    <col min="8978" max="8985" width="0" style="445" hidden="1" customWidth="1"/>
    <col min="8986" max="8988" width="3.7109375" style="445" customWidth="1"/>
    <col min="8989" max="8989" width="12.7109375" style="445" customWidth="1"/>
    <col min="8990" max="8990" width="47.42578125" style="445" customWidth="1"/>
    <col min="8991" max="8999" width="0" style="445" hidden="1" customWidth="1"/>
    <col min="9000" max="9000" width="11.7109375" style="445" customWidth="1"/>
    <col min="9001" max="9001" width="6.42578125" style="445" bestFit="1" customWidth="1"/>
    <col min="9002" max="9002" width="11.7109375" style="445" customWidth="1"/>
    <col min="9003" max="9003" width="0" style="445" hidden="1" customWidth="1"/>
    <col min="9004" max="9004" width="3.7109375" style="445" customWidth="1"/>
    <col min="9005" max="9005" width="11.140625" style="445" bestFit="1" customWidth="1"/>
    <col min="9006" max="9233" width="10.5703125" style="445"/>
    <col min="9234" max="9241" width="0" style="445" hidden="1" customWidth="1"/>
    <col min="9242" max="9244" width="3.7109375" style="445" customWidth="1"/>
    <col min="9245" max="9245" width="12.7109375" style="445" customWidth="1"/>
    <col min="9246" max="9246" width="47.42578125" style="445" customWidth="1"/>
    <col min="9247" max="9255" width="0" style="445" hidden="1" customWidth="1"/>
    <col min="9256" max="9256" width="11.7109375" style="445" customWidth="1"/>
    <col min="9257" max="9257" width="6.42578125" style="445" bestFit="1" customWidth="1"/>
    <col min="9258" max="9258" width="11.7109375" style="445" customWidth="1"/>
    <col min="9259" max="9259" width="0" style="445" hidden="1" customWidth="1"/>
    <col min="9260" max="9260" width="3.7109375" style="445" customWidth="1"/>
    <col min="9261" max="9261" width="11.140625" style="445" bestFit="1" customWidth="1"/>
    <col min="9262" max="9489" width="10.5703125" style="445"/>
    <col min="9490" max="9497" width="0" style="445" hidden="1" customWidth="1"/>
    <col min="9498" max="9500" width="3.7109375" style="445" customWidth="1"/>
    <col min="9501" max="9501" width="12.7109375" style="445" customWidth="1"/>
    <col min="9502" max="9502" width="47.42578125" style="445" customWidth="1"/>
    <col min="9503" max="9511" width="0" style="445" hidden="1" customWidth="1"/>
    <col min="9512" max="9512" width="11.7109375" style="445" customWidth="1"/>
    <col min="9513" max="9513" width="6.42578125" style="445" bestFit="1" customWidth="1"/>
    <col min="9514" max="9514" width="11.7109375" style="445" customWidth="1"/>
    <col min="9515" max="9515" width="0" style="445" hidden="1" customWidth="1"/>
    <col min="9516" max="9516" width="3.7109375" style="445" customWidth="1"/>
    <col min="9517" max="9517" width="11.140625" style="445" bestFit="1" customWidth="1"/>
    <col min="9518" max="9745" width="10.5703125" style="445"/>
    <col min="9746" max="9753" width="0" style="445" hidden="1" customWidth="1"/>
    <col min="9754" max="9756" width="3.7109375" style="445" customWidth="1"/>
    <col min="9757" max="9757" width="12.7109375" style="445" customWidth="1"/>
    <col min="9758" max="9758" width="47.42578125" style="445" customWidth="1"/>
    <col min="9759" max="9767" width="0" style="445" hidden="1" customWidth="1"/>
    <col min="9768" max="9768" width="11.7109375" style="445" customWidth="1"/>
    <col min="9769" max="9769" width="6.42578125" style="445" bestFit="1" customWidth="1"/>
    <col min="9770" max="9770" width="11.7109375" style="445" customWidth="1"/>
    <col min="9771" max="9771" width="0" style="445" hidden="1" customWidth="1"/>
    <col min="9772" max="9772" width="3.7109375" style="445" customWidth="1"/>
    <col min="9773" max="9773" width="11.140625" style="445" bestFit="1" customWidth="1"/>
    <col min="9774" max="10001" width="10.5703125" style="445"/>
    <col min="10002" max="10009" width="0" style="445" hidden="1" customWidth="1"/>
    <col min="10010" max="10012" width="3.7109375" style="445" customWidth="1"/>
    <col min="10013" max="10013" width="12.7109375" style="445" customWidth="1"/>
    <col min="10014" max="10014" width="47.42578125" style="445" customWidth="1"/>
    <col min="10015" max="10023" width="0" style="445" hidden="1" customWidth="1"/>
    <col min="10024" max="10024" width="11.7109375" style="445" customWidth="1"/>
    <col min="10025" max="10025" width="6.42578125" style="445" bestFit="1" customWidth="1"/>
    <col min="10026" max="10026" width="11.7109375" style="445" customWidth="1"/>
    <col min="10027" max="10027" width="0" style="445" hidden="1" customWidth="1"/>
    <col min="10028" max="10028" width="3.7109375" style="445" customWidth="1"/>
    <col min="10029" max="10029" width="11.140625" style="445" bestFit="1" customWidth="1"/>
    <col min="10030" max="10257" width="10.5703125" style="445"/>
    <col min="10258" max="10265" width="0" style="445" hidden="1" customWidth="1"/>
    <col min="10266" max="10268" width="3.7109375" style="445" customWidth="1"/>
    <col min="10269" max="10269" width="12.7109375" style="445" customWidth="1"/>
    <col min="10270" max="10270" width="47.42578125" style="445" customWidth="1"/>
    <col min="10271" max="10279" width="0" style="445" hidden="1" customWidth="1"/>
    <col min="10280" max="10280" width="11.7109375" style="445" customWidth="1"/>
    <col min="10281" max="10281" width="6.42578125" style="445" bestFit="1" customWidth="1"/>
    <col min="10282" max="10282" width="11.7109375" style="445" customWidth="1"/>
    <col min="10283" max="10283" width="0" style="445" hidden="1" customWidth="1"/>
    <col min="10284" max="10284" width="3.7109375" style="445" customWidth="1"/>
    <col min="10285" max="10285" width="11.140625" style="445" bestFit="1" customWidth="1"/>
    <col min="10286" max="10513" width="10.5703125" style="445"/>
    <col min="10514" max="10521" width="0" style="445" hidden="1" customWidth="1"/>
    <col min="10522" max="10524" width="3.7109375" style="445" customWidth="1"/>
    <col min="10525" max="10525" width="12.7109375" style="445" customWidth="1"/>
    <col min="10526" max="10526" width="47.42578125" style="445" customWidth="1"/>
    <col min="10527" max="10535" width="0" style="445" hidden="1" customWidth="1"/>
    <col min="10536" max="10536" width="11.7109375" style="445" customWidth="1"/>
    <col min="10537" max="10537" width="6.42578125" style="445" bestFit="1" customWidth="1"/>
    <col min="10538" max="10538" width="11.7109375" style="445" customWidth="1"/>
    <col min="10539" max="10539" width="0" style="445" hidden="1" customWidth="1"/>
    <col min="10540" max="10540" width="3.7109375" style="445" customWidth="1"/>
    <col min="10541" max="10541" width="11.140625" style="445" bestFit="1" customWidth="1"/>
    <col min="10542" max="10769" width="10.5703125" style="445"/>
    <col min="10770" max="10777" width="0" style="445" hidden="1" customWidth="1"/>
    <col min="10778" max="10780" width="3.7109375" style="445" customWidth="1"/>
    <col min="10781" max="10781" width="12.7109375" style="445" customWidth="1"/>
    <col min="10782" max="10782" width="47.42578125" style="445" customWidth="1"/>
    <col min="10783" max="10791" width="0" style="445" hidden="1" customWidth="1"/>
    <col min="10792" max="10792" width="11.7109375" style="445" customWidth="1"/>
    <col min="10793" max="10793" width="6.42578125" style="445" bestFit="1" customWidth="1"/>
    <col min="10794" max="10794" width="11.7109375" style="445" customWidth="1"/>
    <col min="10795" max="10795" width="0" style="445" hidden="1" customWidth="1"/>
    <col min="10796" max="10796" width="3.7109375" style="445" customWidth="1"/>
    <col min="10797" max="10797" width="11.140625" style="445" bestFit="1" customWidth="1"/>
    <col min="10798" max="11025" width="10.5703125" style="445"/>
    <col min="11026" max="11033" width="0" style="445" hidden="1" customWidth="1"/>
    <col min="11034" max="11036" width="3.7109375" style="445" customWidth="1"/>
    <col min="11037" max="11037" width="12.7109375" style="445" customWidth="1"/>
    <col min="11038" max="11038" width="47.42578125" style="445" customWidth="1"/>
    <col min="11039" max="11047" width="0" style="445" hidden="1" customWidth="1"/>
    <col min="11048" max="11048" width="11.7109375" style="445" customWidth="1"/>
    <col min="11049" max="11049" width="6.42578125" style="445" bestFit="1" customWidth="1"/>
    <col min="11050" max="11050" width="11.7109375" style="445" customWidth="1"/>
    <col min="11051" max="11051" width="0" style="445" hidden="1" customWidth="1"/>
    <col min="11052" max="11052" width="3.7109375" style="445" customWidth="1"/>
    <col min="11053" max="11053" width="11.140625" style="445" bestFit="1" customWidth="1"/>
    <col min="11054" max="11281" width="10.5703125" style="445"/>
    <col min="11282" max="11289" width="0" style="445" hidden="1" customWidth="1"/>
    <col min="11290" max="11292" width="3.7109375" style="445" customWidth="1"/>
    <col min="11293" max="11293" width="12.7109375" style="445" customWidth="1"/>
    <col min="11294" max="11294" width="47.42578125" style="445" customWidth="1"/>
    <col min="11295" max="11303" width="0" style="445" hidden="1" customWidth="1"/>
    <col min="11304" max="11304" width="11.7109375" style="445" customWidth="1"/>
    <col min="11305" max="11305" width="6.42578125" style="445" bestFit="1" customWidth="1"/>
    <col min="11306" max="11306" width="11.7109375" style="445" customWidth="1"/>
    <col min="11307" max="11307" width="0" style="445" hidden="1" customWidth="1"/>
    <col min="11308" max="11308" width="3.7109375" style="445" customWidth="1"/>
    <col min="11309" max="11309" width="11.140625" style="445" bestFit="1" customWidth="1"/>
    <col min="11310" max="11537" width="10.5703125" style="445"/>
    <col min="11538" max="11545" width="0" style="445" hidden="1" customWidth="1"/>
    <col min="11546" max="11548" width="3.7109375" style="445" customWidth="1"/>
    <col min="11549" max="11549" width="12.7109375" style="445" customWidth="1"/>
    <col min="11550" max="11550" width="47.42578125" style="445" customWidth="1"/>
    <col min="11551" max="11559" width="0" style="445" hidden="1" customWidth="1"/>
    <col min="11560" max="11560" width="11.7109375" style="445" customWidth="1"/>
    <col min="11561" max="11561" width="6.42578125" style="445" bestFit="1" customWidth="1"/>
    <col min="11562" max="11562" width="11.7109375" style="445" customWidth="1"/>
    <col min="11563" max="11563" width="0" style="445" hidden="1" customWidth="1"/>
    <col min="11564" max="11564" width="3.7109375" style="445" customWidth="1"/>
    <col min="11565" max="11565" width="11.140625" style="445" bestFit="1" customWidth="1"/>
    <col min="11566" max="11793" width="10.5703125" style="445"/>
    <col min="11794" max="11801" width="0" style="445" hidden="1" customWidth="1"/>
    <col min="11802" max="11804" width="3.7109375" style="445" customWidth="1"/>
    <col min="11805" max="11805" width="12.7109375" style="445" customWidth="1"/>
    <col min="11806" max="11806" width="47.42578125" style="445" customWidth="1"/>
    <col min="11807" max="11815" width="0" style="445" hidden="1" customWidth="1"/>
    <col min="11816" max="11816" width="11.7109375" style="445" customWidth="1"/>
    <col min="11817" max="11817" width="6.42578125" style="445" bestFit="1" customWidth="1"/>
    <col min="11818" max="11818" width="11.7109375" style="445" customWidth="1"/>
    <col min="11819" max="11819" width="0" style="445" hidden="1" customWidth="1"/>
    <col min="11820" max="11820" width="3.7109375" style="445" customWidth="1"/>
    <col min="11821" max="11821" width="11.140625" style="445" bestFit="1" customWidth="1"/>
    <col min="11822" max="12049" width="10.5703125" style="445"/>
    <col min="12050" max="12057" width="0" style="445" hidden="1" customWidth="1"/>
    <col min="12058" max="12060" width="3.7109375" style="445" customWidth="1"/>
    <col min="12061" max="12061" width="12.7109375" style="445" customWidth="1"/>
    <col min="12062" max="12062" width="47.42578125" style="445" customWidth="1"/>
    <col min="12063" max="12071" width="0" style="445" hidden="1" customWidth="1"/>
    <col min="12072" max="12072" width="11.7109375" style="445" customWidth="1"/>
    <col min="12073" max="12073" width="6.42578125" style="445" bestFit="1" customWidth="1"/>
    <col min="12074" max="12074" width="11.7109375" style="445" customWidth="1"/>
    <col min="12075" max="12075" width="0" style="445" hidden="1" customWidth="1"/>
    <col min="12076" max="12076" width="3.7109375" style="445" customWidth="1"/>
    <col min="12077" max="12077" width="11.140625" style="445" bestFit="1" customWidth="1"/>
    <col min="12078" max="12305" width="10.5703125" style="445"/>
    <col min="12306" max="12313" width="0" style="445" hidden="1" customWidth="1"/>
    <col min="12314" max="12316" width="3.7109375" style="445" customWidth="1"/>
    <col min="12317" max="12317" width="12.7109375" style="445" customWidth="1"/>
    <col min="12318" max="12318" width="47.42578125" style="445" customWidth="1"/>
    <col min="12319" max="12327" width="0" style="445" hidden="1" customWidth="1"/>
    <col min="12328" max="12328" width="11.7109375" style="445" customWidth="1"/>
    <col min="12329" max="12329" width="6.42578125" style="445" bestFit="1" customWidth="1"/>
    <col min="12330" max="12330" width="11.7109375" style="445" customWidth="1"/>
    <col min="12331" max="12331" width="0" style="445" hidden="1" customWidth="1"/>
    <col min="12332" max="12332" width="3.7109375" style="445" customWidth="1"/>
    <col min="12333" max="12333" width="11.140625" style="445" bestFit="1" customWidth="1"/>
    <col min="12334" max="12561" width="10.5703125" style="445"/>
    <col min="12562" max="12569" width="0" style="445" hidden="1" customWidth="1"/>
    <col min="12570" max="12572" width="3.7109375" style="445" customWidth="1"/>
    <col min="12573" max="12573" width="12.7109375" style="445" customWidth="1"/>
    <col min="12574" max="12574" width="47.42578125" style="445" customWidth="1"/>
    <col min="12575" max="12583" width="0" style="445" hidden="1" customWidth="1"/>
    <col min="12584" max="12584" width="11.7109375" style="445" customWidth="1"/>
    <col min="12585" max="12585" width="6.42578125" style="445" bestFit="1" customWidth="1"/>
    <col min="12586" max="12586" width="11.7109375" style="445" customWidth="1"/>
    <col min="12587" max="12587" width="0" style="445" hidden="1" customWidth="1"/>
    <col min="12588" max="12588" width="3.7109375" style="445" customWidth="1"/>
    <col min="12589" max="12589" width="11.140625" style="445" bestFit="1" customWidth="1"/>
    <col min="12590" max="12817" width="10.5703125" style="445"/>
    <col min="12818" max="12825" width="0" style="445" hidden="1" customWidth="1"/>
    <col min="12826" max="12828" width="3.7109375" style="445" customWidth="1"/>
    <col min="12829" max="12829" width="12.7109375" style="445" customWidth="1"/>
    <col min="12830" max="12830" width="47.42578125" style="445" customWidth="1"/>
    <col min="12831" max="12839" width="0" style="445" hidden="1" customWidth="1"/>
    <col min="12840" max="12840" width="11.7109375" style="445" customWidth="1"/>
    <col min="12841" max="12841" width="6.42578125" style="445" bestFit="1" customWidth="1"/>
    <col min="12842" max="12842" width="11.7109375" style="445" customWidth="1"/>
    <col min="12843" max="12843" width="0" style="445" hidden="1" customWidth="1"/>
    <col min="12844" max="12844" width="3.7109375" style="445" customWidth="1"/>
    <col min="12845" max="12845" width="11.140625" style="445" bestFit="1" customWidth="1"/>
    <col min="12846" max="13073" width="10.5703125" style="445"/>
    <col min="13074" max="13081" width="0" style="445" hidden="1" customWidth="1"/>
    <col min="13082" max="13084" width="3.7109375" style="445" customWidth="1"/>
    <col min="13085" max="13085" width="12.7109375" style="445" customWidth="1"/>
    <col min="13086" max="13086" width="47.42578125" style="445" customWidth="1"/>
    <col min="13087" max="13095" width="0" style="445" hidden="1" customWidth="1"/>
    <col min="13096" max="13096" width="11.7109375" style="445" customWidth="1"/>
    <col min="13097" max="13097" width="6.42578125" style="445" bestFit="1" customWidth="1"/>
    <col min="13098" max="13098" width="11.7109375" style="445" customWidth="1"/>
    <col min="13099" max="13099" width="0" style="445" hidden="1" customWidth="1"/>
    <col min="13100" max="13100" width="3.7109375" style="445" customWidth="1"/>
    <col min="13101" max="13101" width="11.140625" style="445" bestFit="1" customWidth="1"/>
    <col min="13102" max="13329" width="10.5703125" style="445"/>
    <col min="13330" max="13337" width="0" style="445" hidden="1" customWidth="1"/>
    <col min="13338" max="13340" width="3.7109375" style="445" customWidth="1"/>
    <col min="13341" max="13341" width="12.7109375" style="445" customWidth="1"/>
    <col min="13342" max="13342" width="47.42578125" style="445" customWidth="1"/>
    <col min="13343" max="13351" width="0" style="445" hidden="1" customWidth="1"/>
    <col min="13352" max="13352" width="11.7109375" style="445" customWidth="1"/>
    <col min="13353" max="13353" width="6.42578125" style="445" bestFit="1" customWidth="1"/>
    <col min="13354" max="13354" width="11.7109375" style="445" customWidth="1"/>
    <col min="13355" max="13355" width="0" style="445" hidden="1" customWidth="1"/>
    <col min="13356" max="13356" width="3.7109375" style="445" customWidth="1"/>
    <col min="13357" max="13357" width="11.140625" style="445" bestFit="1" customWidth="1"/>
    <col min="13358" max="13585" width="10.5703125" style="445"/>
    <col min="13586" max="13593" width="0" style="445" hidden="1" customWidth="1"/>
    <col min="13594" max="13596" width="3.7109375" style="445" customWidth="1"/>
    <col min="13597" max="13597" width="12.7109375" style="445" customWidth="1"/>
    <col min="13598" max="13598" width="47.42578125" style="445" customWidth="1"/>
    <col min="13599" max="13607" width="0" style="445" hidden="1" customWidth="1"/>
    <col min="13608" max="13608" width="11.7109375" style="445" customWidth="1"/>
    <col min="13609" max="13609" width="6.42578125" style="445" bestFit="1" customWidth="1"/>
    <col min="13610" max="13610" width="11.7109375" style="445" customWidth="1"/>
    <col min="13611" max="13611" width="0" style="445" hidden="1" customWidth="1"/>
    <col min="13612" max="13612" width="3.7109375" style="445" customWidth="1"/>
    <col min="13613" max="13613" width="11.140625" style="445" bestFit="1" customWidth="1"/>
    <col min="13614" max="13841" width="10.5703125" style="445"/>
    <col min="13842" max="13849" width="0" style="445" hidden="1" customWidth="1"/>
    <col min="13850" max="13852" width="3.7109375" style="445" customWidth="1"/>
    <col min="13853" max="13853" width="12.7109375" style="445" customWidth="1"/>
    <col min="13854" max="13854" width="47.42578125" style="445" customWidth="1"/>
    <col min="13855" max="13863" width="0" style="445" hidden="1" customWidth="1"/>
    <col min="13864" max="13864" width="11.7109375" style="445" customWidth="1"/>
    <col min="13865" max="13865" width="6.42578125" style="445" bestFit="1" customWidth="1"/>
    <col min="13866" max="13866" width="11.7109375" style="445" customWidth="1"/>
    <col min="13867" max="13867" width="0" style="445" hidden="1" customWidth="1"/>
    <col min="13868" max="13868" width="3.7109375" style="445" customWidth="1"/>
    <col min="13869" max="13869" width="11.140625" style="445" bestFit="1" customWidth="1"/>
    <col min="13870" max="14097" width="10.5703125" style="445"/>
    <col min="14098" max="14105" width="0" style="445" hidden="1" customWidth="1"/>
    <col min="14106" max="14108" width="3.7109375" style="445" customWidth="1"/>
    <col min="14109" max="14109" width="12.7109375" style="445" customWidth="1"/>
    <col min="14110" max="14110" width="47.42578125" style="445" customWidth="1"/>
    <col min="14111" max="14119" width="0" style="445" hidden="1" customWidth="1"/>
    <col min="14120" max="14120" width="11.7109375" style="445" customWidth="1"/>
    <col min="14121" max="14121" width="6.42578125" style="445" bestFit="1" customWidth="1"/>
    <col min="14122" max="14122" width="11.7109375" style="445" customWidth="1"/>
    <col min="14123" max="14123" width="0" style="445" hidden="1" customWidth="1"/>
    <col min="14124" max="14124" width="3.7109375" style="445" customWidth="1"/>
    <col min="14125" max="14125" width="11.140625" style="445" bestFit="1" customWidth="1"/>
    <col min="14126" max="14353" width="10.5703125" style="445"/>
    <col min="14354" max="14361" width="0" style="445" hidden="1" customWidth="1"/>
    <col min="14362" max="14364" width="3.7109375" style="445" customWidth="1"/>
    <col min="14365" max="14365" width="12.7109375" style="445" customWidth="1"/>
    <col min="14366" max="14366" width="47.42578125" style="445" customWidth="1"/>
    <col min="14367" max="14375" width="0" style="445" hidden="1" customWidth="1"/>
    <col min="14376" max="14376" width="11.7109375" style="445" customWidth="1"/>
    <col min="14377" max="14377" width="6.42578125" style="445" bestFit="1" customWidth="1"/>
    <col min="14378" max="14378" width="11.7109375" style="445" customWidth="1"/>
    <col min="14379" max="14379" width="0" style="445" hidden="1" customWidth="1"/>
    <col min="14380" max="14380" width="3.7109375" style="445" customWidth="1"/>
    <col min="14381" max="14381" width="11.140625" style="445" bestFit="1" customWidth="1"/>
    <col min="14382" max="14609" width="10.5703125" style="445"/>
    <col min="14610" max="14617" width="0" style="445" hidden="1" customWidth="1"/>
    <col min="14618" max="14620" width="3.7109375" style="445" customWidth="1"/>
    <col min="14621" max="14621" width="12.7109375" style="445" customWidth="1"/>
    <col min="14622" max="14622" width="47.42578125" style="445" customWidth="1"/>
    <col min="14623" max="14631" width="0" style="445" hidden="1" customWidth="1"/>
    <col min="14632" max="14632" width="11.7109375" style="445" customWidth="1"/>
    <col min="14633" max="14633" width="6.42578125" style="445" bestFit="1" customWidth="1"/>
    <col min="14634" max="14634" width="11.7109375" style="445" customWidth="1"/>
    <col min="14635" max="14635" width="0" style="445" hidden="1" customWidth="1"/>
    <col min="14636" max="14636" width="3.7109375" style="445" customWidth="1"/>
    <col min="14637" max="14637" width="11.140625" style="445" bestFit="1" customWidth="1"/>
    <col min="14638" max="14865" width="10.5703125" style="445"/>
    <col min="14866" max="14873" width="0" style="445" hidden="1" customWidth="1"/>
    <col min="14874" max="14876" width="3.7109375" style="445" customWidth="1"/>
    <col min="14877" max="14877" width="12.7109375" style="445" customWidth="1"/>
    <col min="14878" max="14878" width="47.42578125" style="445" customWidth="1"/>
    <col min="14879" max="14887" width="0" style="445" hidden="1" customWidth="1"/>
    <col min="14888" max="14888" width="11.7109375" style="445" customWidth="1"/>
    <col min="14889" max="14889" width="6.42578125" style="445" bestFit="1" customWidth="1"/>
    <col min="14890" max="14890" width="11.7109375" style="445" customWidth="1"/>
    <col min="14891" max="14891" width="0" style="445" hidden="1" customWidth="1"/>
    <col min="14892" max="14892" width="3.7109375" style="445" customWidth="1"/>
    <col min="14893" max="14893" width="11.140625" style="445" bestFit="1" customWidth="1"/>
    <col min="14894" max="15121" width="10.5703125" style="445"/>
    <col min="15122" max="15129" width="0" style="445" hidden="1" customWidth="1"/>
    <col min="15130" max="15132" width="3.7109375" style="445" customWidth="1"/>
    <col min="15133" max="15133" width="12.7109375" style="445" customWidth="1"/>
    <col min="15134" max="15134" width="47.42578125" style="445" customWidth="1"/>
    <col min="15135" max="15143" width="0" style="445" hidden="1" customWidth="1"/>
    <col min="15144" max="15144" width="11.7109375" style="445" customWidth="1"/>
    <col min="15145" max="15145" width="6.42578125" style="445" bestFit="1" customWidth="1"/>
    <col min="15146" max="15146" width="11.7109375" style="445" customWidth="1"/>
    <col min="15147" max="15147" width="0" style="445" hidden="1" customWidth="1"/>
    <col min="15148" max="15148" width="3.7109375" style="445" customWidth="1"/>
    <col min="15149" max="15149" width="11.140625" style="445" bestFit="1" customWidth="1"/>
    <col min="15150" max="15377" width="10.5703125" style="445"/>
    <col min="15378" max="15385" width="0" style="445" hidden="1" customWidth="1"/>
    <col min="15386" max="15388" width="3.7109375" style="445" customWidth="1"/>
    <col min="15389" max="15389" width="12.7109375" style="445" customWidth="1"/>
    <col min="15390" max="15390" width="47.42578125" style="445" customWidth="1"/>
    <col min="15391" max="15399" width="0" style="445" hidden="1" customWidth="1"/>
    <col min="15400" max="15400" width="11.7109375" style="445" customWidth="1"/>
    <col min="15401" max="15401" width="6.42578125" style="445" bestFit="1" customWidth="1"/>
    <col min="15402" max="15402" width="11.7109375" style="445" customWidth="1"/>
    <col min="15403" max="15403" width="0" style="445" hidden="1" customWidth="1"/>
    <col min="15404" max="15404" width="3.7109375" style="445" customWidth="1"/>
    <col min="15405" max="15405" width="11.140625" style="445" bestFit="1" customWidth="1"/>
    <col min="15406" max="15633" width="10.5703125" style="445"/>
    <col min="15634" max="15641" width="0" style="445" hidden="1" customWidth="1"/>
    <col min="15642" max="15644" width="3.7109375" style="445" customWidth="1"/>
    <col min="15645" max="15645" width="12.7109375" style="445" customWidth="1"/>
    <col min="15646" max="15646" width="47.42578125" style="445" customWidth="1"/>
    <col min="15647" max="15655" width="0" style="445" hidden="1" customWidth="1"/>
    <col min="15656" max="15656" width="11.7109375" style="445" customWidth="1"/>
    <col min="15657" max="15657" width="6.42578125" style="445" bestFit="1" customWidth="1"/>
    <col min="15658" max="15658" width="11.7109375" style="445" customWidth="1"/>
    <col min="15659" max="15659" width="0" style="445" hidden="1" customWidth="1"/>
    <col min="15660" max="15660" width="3.7109375" style="445" customWidth="1"/>
    <col min="15661" max="15661" width="11.140625" style="445" bestFit="1" customWidth="1"/>
    <col min="15662" max="15889" width="10.5703125" style="445"/>
    <col min="15890" max="15897" width="0" style="445" hidden="1" customWidth="1"/>
    <col min="15898" max="15900" width="3.7109375" style="445" customWidth="1"/>
    <col min="15901" max="15901" width="12.7109375" style="445" customWidth="1"/>
    <col min="15902" max="15902" width="47.42578125" style="445" customWidth="1"/>
    <col min="15903" max="15911" width="0" style="445" hidden="1" customWidth="1"/>
    <col min="15912" max="15912" width="11.7109375" style="445" customWidth="1"/>
    <col min="15913" max="15913" width="6.42578125" style="445" bestFit="1" customWidth="1"/>
    <col min="15914" max="15914" width="11.7109375" style="445" customWidth="1"/>
    <col min="15915" max="15915" width="0" style="445" hidden="1" customWidth="1"/>
    <col min="15916" max="15916" width="3.7109375" style="445" customWidth="1"/>
    <col min="15917" max="15917" width="11.140625" style="445" bestFit="1" customWidth="1"/>
    <col min="15918" max="16145" width="10.5703125" style="445"/>
    <col min="16146" max="16153" width="0" style="445" hidden="1" customWidth="1"/>
    <col min="16154" max="16156" width="3.7109375" style="445" customWidth="1"/>
    <col min="16157" max="16157" width="12.7109375" style="445" customWidth="1"/>
    <col min="16158" max="16158" width="47.42578125" style="445" customWidth="1"/>
    <col min="16159" max="16167" width="0" style="445" hidden="1" customWidth="1"/>
    <col min="16168" max="16168" width="11.7109375" style="445" customWidth="1"/>
    <col min="16169" max="16169" width="6.42578125" style="445" bestFit="1" customWidth="1"/>
    <col min="16170" max="16170" width="11.7109375" style="445" customWidth="1"/>
    <col min="16171" max="16171" width="0" style="445" hidden="1" customWidth="1"/>
    <col min="16172" max="16172" width="3.7109375" style="445" customWidth="1"/>
    <col min="16173" max="16173" width="11.140625" style="445" bestFit="1" customWidth="1"/>
    <col min="16174" max="16384" width="10.5703125" style="445"/>
  </cols>
  <sheetData>
    <row r="1" spans="1:57" hidden="1"/>
    <row r="2" spans="1:57" hidden="1"/>
    <row r="3" spans="1:57" hidden="1"/>
    <row r="4" spans="1:57" ht="3" customHeight="1">
      <c r="J4" s="450"/>
      <c r="K4" s="450"/>
      <c r="L4" s="446"/>
      <c r="M4" s="446"/>
      <c r="N4" s="446"/>
      <c r="O4" s="453"/>
      <c r="P4" s="453"/>
      <c r="Q4" s="453"/>
      <c r="R4" s="453"/>
      <c r="S4" s="453"/>
      <c r="T4" s="453"/>
      <c r="U4" s="453"/>
      <c r="V4" s="453"/>
      <c r="W4" s="453"/>
      <c r="X4" s="453"/>
      <c r="Y4" s="453"/>
      <c r="Z4" s="446"/>
      <c r="AA4" s="944"/>
      <c r="AB4" s="944"/>
      <c r="AC4" s="944"/>
      <c r="AD4" s="944"/>
      <c r="AE4" s="944"/>
      <c r="AF4" s="944"/>
      <c r="AG4" s="944"/>
      <c r="AH4" s="944"/>
      <c r="AI4" s="944"/>
      <c r="AJ4" s="944"/>
      <c r="AK4" s="944"/>
      <c r="AL4" s="1068"/>
      <c r="AM4" s="944"/>
      <c r="AN4" s="944"/>
      <c r="AO4" s="944"/>
      <c r="AP4" s="944"/>
      <c r="AQ4" s="944"/>
      <c r="AR4" s="944"/>
      <c r="AS4" s="944"/>
      <c r="AT4" s="944"/>
      <c r="AU4" s="944"/>
      <c r="AV4" s="944"/>
      <c r="AW4" s="944"/>
      <c r="AX4" s="1068"/>
    </row>
    <row r="5" spans="1:57" ht="26.1" customHeight="1">
      <c r="J5" s="450"/>
      <c r="K5" s="450"/>
      <c r="L5" s="1312" t="s">
        <v>734</v>
      </c>
      <c r="M5" s="1312"/>
      <c r="N5" s="1312"/>
      <c r="O5" s="1312"/>
      <c r="P5" s="1312"/>
      <c r="Q5" s="1312"/>
      <c r="R5" s="1312"/>
      <c r="S5" s="1312"/>
      <c r="T5" s="1312"/>
      <c r="U5" s="546"/>
      <c r="V5" s="491"/>
      <c r="W5" s="491"/>
      <c r="X5" s="552"/>
      <c r="Y5" s="552"/>
      <c r="Z5" s="465"/>
      <c r="AA5" s="546"/>
      <c r="AB5" s="546"/>
      <c r="AC5" s="546"/>
      <c r="AD5" s="546"/>
      <c r="AE5" s="546"/>
      <c r="AF5" s="546"/>
      <c r="AG5" s="546"/>
      <c r="AJ5" s="1092"/>
      <c r="AK5" s="1092"/>
      <c r="AL5" s="546"/>
      <c r="AM5" s="546"/>
      <c r="AN5" s="546"/>
      <c r="AO5" s="546"/>
      <c r="AP5" s="546"/>
      <c r="AQ5" s="546"/>
      <c r="AR5" s="546"/>
      <c r="AS5" s="546"/>
      <c r="AV5" s="1092"/>
      <c r="AW5" s="1092"/>
      <c r="AX5" s="546"/>
    </row>
    <row r="6" spans="1:57" ht="3" customHeight="1">
      <c r="J6" s="450"/>
      <c r="K6" s="450"/>
      <c r="L6" s="446"/>
      <c r="M6" s="446"/>
      <c r="N6" s="446"/>
      <c r="O6" s="449"/>
      <c r="P6" s="449"/>
      <c r="Q6" s="449"/>
      <c r="R6" s="449"/>
      <c r="S6" s="449"/>
      <c r="T6" s="449"/>
      <c r="U6" s="446"/>
      <c r="V6" s="446"/>
      <c r="AA6" s="1072"/>
      <c r="AB6" s="1072"/>
      <c r="AC6" s="1072"/>
      <c r="AD6" s="1072"/>
      <c r="AE6" s="1072"/>
      <c r="AF6" s="1072"/>
      <c r="AG6" s="1068"/>
      <c r="AH6" s="1068"/>
      <c r="AM6" s="1072"/>
      <c r="AN6" s="1072"/>
      <c r="AO6" s="1072"/>
      <c r="AP6" s="1072"/>
      <c r="AQ6" s="1072"/>
      <c r="AR6" s="1072"/>
      <c r="AS6" s="1068"/>
      <c r="AT6" s="1068"/>
    </row>
    <row r="7" spans="1:57" s="744" customFormat="1" ht="11.25" hidden="1">
      <c r="A7" s="1114"/>
      <c r="B7" s="1114"/>
      <c r="C7" s="1114"/>
      <c r="D7" s="1114"/>
      <c r="E7" s="1114"/>
      <c r="F7" s="1114"/>
      <c r="G7" s="1114"/>
      <c r="H7" s="1114"/>
      <c r="L7" s="1164"/>
      <c r="M7" s="1039"/>
      <c r="O7" s="1288"/>
      <c r="P7" s="1288"/>
      <c r="Q7" s="1288"/>
      <c r="R7" s="1288"/>
      <c r="S7" s="1288"/>
      <c r="T7" s="1288"/>
      <c r="U7" s="778"/>
      <c r="V7" s="778"/>
      <c r="X7" s="1114"/>
      <c r="Y7" s="1114"/>
      <c r="Z7" s="1114"/>
      <c r="AA7"/>
      <c r="AB7"/>
      <c r="AC7"/>
      <c r="AD7"/>
      <c r="AE7"/>
      <c r="AF7"/>
      <c r="AG7"/>
      <c r="AH7"/>
      <c r="AI7"/>
      <c r="AJ7"/>
      <c r="AK7"/>
      <c r="AL7"/>
      <c r="AM7"/>
      <c r="AN7"/>
      <c r="AO7"/>
      <c r="AP7"/>
      <c r="AQ7"/>
      <c r="AR7"/>
      <c r="AS7"/>
      <c r="AT7"/>
      <c r="AU7"/>
      <c r="AV7"/>
      <c r="AW7"/>
      <c r="AX7"/>
      <c r="AY7" s="1114"/>
      <c r="AZ7" s="1114"/>
    </row>
    <row r="8" spans="1:57" s="460" customFormat="1" ht="18.75">
      <c r="A8" s="473"/>
      <c r="B8" s="473"/>
      <c r="C8" s="473"/>
      <c r="D8" s="473"/>
      <c r="E8" s="473"/>
      <c r="F8" s="473"/>
      <c r="G8" s="473"/>
      <c r="H8" s="473"/>
      <c r="L8" s="467"/>
      <c r="M8" s="584" t="str">
        <f>"Дата подачи заявления об "&amp;IF(datePr_ch="","утверждении","изменении") &amp; " тарифов"</f>
        <v>Дата подачи заявления об изменении тарифов</v>
      </c>
      <c r="N8" s="1118"/>
      <c r="O8" s="1289" t="str">
        <f>IF(datePr_ch="",IF(datePr="","",datePr),datePr_ch)</f>
        <v>10.08.2020</v>
      </c>
      <c r="P8" s="1289"/>
      <c r="Q8" s="1289"/>
      <c r="R8" s="1289"/>
      <c r="S8" s="1289"/>
      <c r="T8" s="1289"/>
      <c r="U8" s="633"/>
      <c r="V8" s="455"/>
      <c r="AA8"/>
      <c r="AB8"/>
      <c r="AC8"/>
      <c r="AD8"/>
      <c r="AE8"/>
      <c r="AF8"/>
      <c r="AG8"/>
      <c r="AH8"/>
      <c r="AI8"/>
      <c r="AJ8"/>
      <c r="AK8"/>
      <c r="AL8"/>
      <c r="AM8"/>
      <c r="AN8"/>
      <c r="AO8"/>
      <c r="AP8"/>
      <c r="AQ8"/>
      <c r="AR8"/>
      <c r="AS8"/>
      <c r="AT8"/>
      <c r="AU8"/>
      <c r="AV8"/>
      <c r="AW8"/>
      <c r="AX8"/>
      <c r="BA8" s="473"/>
      <c r="BB8" s="473"/>
      <c r="BC8" s="473"/>
      <c r="BD8" s="473"/>
      <c r="BE8" s="473"/>
    </row>
    <row r="9" spans="1:57" s="460" customFormat="1" ht="18.75">
      <c r="A9" s="473"/>
      <c r="B9" s="473"/>
      <c r="C9" s="473"/>
      <c r="D9" s="473"/>
      <c r="E9" s="473"/>
      <c r="F9" s="473"/>
      <c r="G9" s="473"/>
      <c r="H9" s="473"/>
      <c r="L9" s="520"/>
      <c r="M9" s="584" t="str">
        <f>"Номер подачи заявления об "&amp;IF(numberPr_ch="","утверждении","изменении") &amp; " тарифов"</f>
        <v>Номер подачи заявления об изменении тарифов</v>
      </c>
      <c r="N9" s="1118"/>
      <c r="O9" s="1289" t="str">
        <f>IF(numberPr_ch="",IF(numberPr="","",numberPr),numberPr_ch)</f>
        <v>01-13/36204</v>
      </c>
      <c r="P9" s="1289"/>
      <c r="Q9" s="1289"/>
      <c r="R9" s="1289"/>
      <c r="S9" s="1289"/>
      <c r="T9" s="1289"/>
      <c r="U9" s="633"/>
      <c r="V9" s="455"/>
      <c r="AA9"/>
      <c r="AB9"/>
      <c r="AC9"/>
      <c r="AD9"/>
      <c r="AE9"/>
      <c r="AF9"/>
      <c r="AG9"/>
      <c r="AH9"/>
      <c r="AI9"/>
      <c r="AJ9"/>
      <c r="AK9"/>
      <c r="AL9"/>
      <c r="AM9"/>
      <c r="AN9"/>
      <c r="AO9"/>
      <c r="AP9"/>
      <c r="AQ9"/>
      <c r="AR9"/>
      <c r="AS9"/>
      <c r="AT9"/>
      <c r="AU9"/>
      <c r="AV9"/>
      <c r="AW9"/>
      <c r="AX9"/>
      <c r="BA9" s="473"/>
      <c r="BB9" s="473"/>
      <c r="BC9" s="473"/>
      <c r="BD9" s="473"/>
      <c r="BE9" s="473"/>
    </row>
    <row r="10" spans="1:57" s="744" customFormat="1" ht="11.25" hidden="1">
      <c r="A10" s="1114"/>
      <c r="B10" s="1114"/>
      <c r="C10" s="1114"/>
      <c r="D10" s="1114"/>
      <c r="E10" s="1114"/>
      <c r="F10" s="1114"/>
      <c r="G10" s="1114"/>
      <c r="H10" s="1114"/>
      <c r="L10" s="1164"/>
      <c r="M10" s="1039"/>
      <c r="O10" s="1288"/>
      <c r="P10" s="1288"/>
      <c r="Q10" s="1288"/>
      <c r="R10" s="1288"/>
      <c r="S10" s="1288"/>
      <c r="T10" s="1288"/>
      <c r="U10" s="778"/>
      <c r="V10" s="778"/>
      <c r="X10" s="1114"/>
      <c r="Y10" s="1114"/>
      <c r="Z10" s="1114"/>
      <c r="AA10"/>
      <c r="AB10"/>
      <c r="AC10"/>
      <c r="AD10"/>
      <c r="AE10"/>
      <c r="AF10"/>
      <c r="AG10"/>
      <c r="AH10"/>
      <c r="AI10"/>
      <c r="AJ10"/>
      <c r="AK10"/>
      <c r="AL10"/>
      <c r="AM10"/>
      <c r="AN10"/>
      <c r="AO10"/>
      <c r="AP10"/>
      <c r="AQ10"/>
      <c r="AR10"/>
      <c r="AS10"/>
      <c r="AT10"/>
      <c r="AU10"/>
      <c r="AV10"/>
      <c r="AW10"/>
      <c r="AX10"/>
      <c r="AY10" s="1114"/>
      <c r="AZ10" s="1114"/>
    </row>
    <row r="11" spans="1:57" s="460" customFormat="1" ht="11.25" hidden="1">
      <c r="A11" s="473"/>
      <c r="B11" s="473"/>
      <c r="C11" s="473"/>
      <c r="D11" s="473"/>
      <c r="E11" s="473"/>
      <c r="F11" s="473"/>
      <c r="G11" s="473"/>
      <c r="H11" s="473"/>
      <c r="L11" s="520"/>
      <c r="M11" s="520"/>
      <c r="N11" s="534"/>
      <c r="O11" s="549"/>
      <c r="P11" s="549"/>
      <c r="Q11" s="549"/>
      <c r="R11" s="549"/>
      <c r="S11" s="549"/>
      <c r="T11" s="549"/>
      <c r="U11" s="455"/>
      <c r="V11" s="455"/>
      <c r="Z11" s="471" t="s">
        <v>370</v>
      </c>
      <c r="AA11" s="1091"/>
      <c r="AB11" s="1091"/>
      <c r="AC11" s="1091"/>
      <c r="AD11" s="1091"/>
      <c r="AE11" s="1091"/>
      <c r="AF11" s="1091"/>
      <c r="AG11" s="455"/>
      <c r="AH11" s="455"/>
      <c r="AI11" s="1089"/>
      <c r="AJ11" s="1089"/>
      <c r="AK11" s="1089"/>
      <c r="AL11" s="957" t="s">
        <v>370</v>
      </c>
      <c r="AM11" s="1091"/>
      <c r="AN11" s="1091"/>
      <c r="AO11" s="1091"/>
      <c r="AP11" s="1091"/>
      <c r="AQ11" s="1091"/>
      <c r="AR11" s="1091"/>
      <c r="AS11" s="455"/>
      <c r="AT11" s="455"/>
      <c r="AU11" s="1089"/>
      <c r="AV11" s="1089"/>
      <c r="AW11" s="1089"/>
      <c r="AX11" s="957" t="s">
        <v>370</v>
      </c>
      <c r="BA11" s="473"/>
      <c r="BB11" s="473"/>
      <c r="BC11" s="473"/>
      <c r="BD11" s="473"/>
      <c r="BE11" s="473"/>
    </row>
    <row r="12" spans="1:57">
      <c r="J12" s="450"/>
      <c r="K12" s="450"/>
      <c r="L12" s="446"/>
      <c r="M12" s="446"/>
      <c r="N12" s="446"/>
      <c r="O12" s="1330"/>
      <c r="P12" s="1330"/>
      <c r="Q12" s="1330"/>
      <c r="R12" s="1330"/>
      <c r="S12" s="1330"/>
      <c r="T12" s="1330"/>
      <c r="U12" s="1330"/>
      <c r="V12" s="1330"/>
      <c r="W12" s="1330"/>
      <c r="X12" s="1330"/>
      <c r="Y12" s="1330"/>
      <c r="Z12" s="1330"/>
      <c r="AA12" s="1330" t="s">
        <v>1660</v>
      </c>
      <c r="AB12" s="1330"/>
      <c r="AC12" s="1330"/>
      <c r="AD12" s="1330"/>
      <c r="AE12" s="1330"/>
      <c r="AF12" s="1330"/>
      <c r="AG12" s="1330"/>
      <c r="AH12" s="1330"/>
      <c r="AI12" s="1330"/>
      <c r="AJ12" s="1330"/>
      <c r="AK12" s="1330"/>
      <c r="AL12" s="1330"/>
      <c r="AM12" s="1330" t="s">
        <v>1660</v>
      </c>
      <c r="AN12" s="1330"/>
      <c r="AO12" s="1330"/>
      <c r="AP12" s="1330"/>
      <c r="AQ12" s="1330"/>
      <c r="AR12" s="1330"/>
      <c r="AS12" s="1330"/>
      <c r="AT12" s="1330"/>
      <c r="AU12" s="1330"/>
      <c r="AV12" s="1330"/>
      <c r="AW12" s="1330"/>
      <c r="AX12" s="1330"/>
    </row>
    <row r="13" spans="1:57" ht="14.25" customHeight="1">
      <c r="J13" s="450"/>
      <c r="K13" s="450"/>
      <c r="L13" s="1296" t="s">
        <v>444</v>
      </c>
      <c r="M13" s="1296"/>
      <c r="N13" s="1296"/>
      <c r="O13" s="1296"/>
      <c r="P13" s="1296"/>
      <c r="Q13" s="1296"/>
      <c r="R13" s="1296"/>
      <c r="S13" s="1296"/>
      <c r="T13" s="1296"/>
      <c r="U13" s="1296"/>
      <c r="V13" s="1296"/>
      <c r="W13" s="1296"/>
      <c r="X13" s="1296"/>
      <c r="Y13" s="1296"/>
      <c r="Z13" s="1296"/>
      <c r="AA13" s="1296"/>
      <c r="AB13" s="1296"/>
      <c r="AC13" s="1296"/>
      <c r="AD13" s="1296"/>
      <c r="AE13" s="1296"/>
      <c r="AF13" s="1296"/>
      <c r="AG13" s="1296"/>
      <c r="AH13" s="1296"/>
      <c r="AI13" s="1296"/>
      <c r="AJ13" s="1296"/>
      <c r="AK13" s="1296"/>
      <c r="AL13" s="1296"/>
      <c r="AM13" s="1296"/>
      <c r="AN13" s="1296"/>
      <c r="AO13" s="1296"/>
      <c r="AP13" s="1296"/>
      <c r="AQ13" s="1296"/>
      <c r="AR13" s="1296"/>
      <c r="AS13" s="1296"/>
      <c r="AT13" s="1296"/>
      <c r="AU13" s="1296"/>
      <c r="AV13" s="1296"/>
      <c r="AW13" s="1296"/>
      <c r="AX13" s="1296"/>
      <c r="AY13" s="1296"/>
      <c r="AZ13" s="1237" t="s">
        <v>445</v>
      </c>
    </row>
    <row r="14" spans="1:57" ht="14.25" customHeight="1">
      <c r="J14" s="450"/>
      <c r="K14" s="450"/>
      <c r="L14" s="1296" t="s">
        <v>90</v>
      </c>
      <c r="M14" s="1296" t="s">
        <v>601</v>
      </c>
      <c r="N14" s="545"/>
      <c r="O14" s="1237" t="s">
        <v>603</v>
      </c>
      <c r="P14" s="1237"/>
      <c r="Q14" s="1237"/>
      <c r="R14" s="1237"/>
      <c r="S14" s="1237"/>
      <c r="T14" s="1237"/>
      <c r="U14" s="1237"/>
      <c r="V14" s="1237"/>
      <c r="W14" s="1237"/>
      <c r="X14" s="1237"/>
      <c r="Y14" s="1237"/>
      <c r="Z14" s="1296" t="s">
        <v>338</v>
      </c>
      <c r="AA14" s="1237" t="s">
        <v>603</v>
      </c>
      <c r="AB14" s="1237"/>
      <c r="AC14" s="1237"/>
      <c r="AD14" s="1237"/>
      <c r="AE14" s="1237"/>
      <c r="AF14" s="1237"/>
      <c r="AG14" s="1237"/>
      <c r="AH14" s="1237"/>
      <c r="AI14" s="1237"/>
      <c r="AJ14" s="1237"/>
      <c r="AK14" s="1237"/>
      <c r="AL14" s="1296" t="s">
        <v>338</v>
      </c>
      <c r="AM14" s="1237" t="s">
        <v>603</v>
      </c>
      <c r="AN14" s="1237"/>
      <c r="AO14" s="1237"/>
      <c r="AP14" s="1237"/>
      <c r="AQ14" s="1237"/>
      <c r="AR14" s="1237"/>
      <c r="AS14" s="1237"/>
      <c r="AT14" s="1237"/>
      <c r="AU14" s="1237"/>
      <c r="AV14" s="1237"/>
      <c r="AW14" s="1237"/>
      <c r="AX14" s="1296" t="s">
        <v>338</v>
      </c>
      <c r="AY14" s="1329" t="s">
        <v>273</v>
      </c>
      <c r="AZ14" s="1237"/>
    </row>
    <row r="15" spans="1:57" s="491" customFormat="1" ht="14.25" customHeight="1">
      <c r="A15" s="552"/>
      <c r="B15" s="552"/>
      <c r="C15" s="552"/>
      <c r="D15" s="552"/>
      <c r="E15" s="552"/>
      <c r="F15" s="552"/>
      <c r="G15" s="558"/>
      <c r="H15" s="558"/>
      <c r="I15" s="499"/>
      <c r="J15" s="497"/>
      <c r="K15" s="497"/>
      <c r="L15" s="1296"/>
      <c r="M15" s="1296"/>
      <c r="N15" s="545"/>
      <c r="O15" s="1334" t="s">
        <v>616</v>
      </c>
      <c r="P15" s="1334" t="s">
        <v>588</v>
      </c>
      <c r="Q15" s="1334" t="s">
        <v>589</v>
      </c>
      <c r="R15" s="1334" t="s">
        <v>269</v>
      </c>
      <c r="S15" s="1334"/>
      <c r="T15" s="1334" t="s">
        <v>269</v>
      </c>
      <c r="U15" s="1334"/>
      <c r="V15" s="619"/>
      <c r="W15" s="1337" t="s">
        <v>614</v>
      </c>
      <c r="X15" s="1337"/>
      <c r="Y15" s="1337"/>
      <c r="Z15" s="1296"/>
      <c r="AA15" s="1334" t="s">
        <v>616</v>
      </c>
      <c r="AB15" s="1334" t="s">
        <v>588</v>
      </c>
      <c r="AC15" s="1334" t="s">
        <v>589</v>
      </c>
      <c r="AD15" s="1334" t="s">
        <v>269</v>
      </c>
      <c r="AE15" s="1334"/>
      <c r="AF15" s="1334" t="s">
        <v>269</v>
      </c>
      <c r="AG15" s="1334"/>
      <c r="AH15" s="1188"/>
      <c r="AI15" s="1337" t="s">
        <v>614</v>
      </c>
      <c r="AJ15" s="1337"/>
      <c r="AK15" s="1337"/>
      <c r="AL15" s="1296"/>
      <c r="AM15" s="1334" t="s">
        <v>616</v>
      </c>
      <c r="AN15" s="1334" t="s">
        <v>588</v>
      </c>
      <c r="AO15" s="1334" t="s">
        <v>589</v>
      </c>
      <c r="AP15" s="1334" t="s">
        <v>269</v>
      </c>
      <c r="AQ15" s="1334"/>
      <c r="AR15" s="1334" t="s">
        <v>269</v>
      </c>
      <c r="AS15" s="1334"/>
      <c r="AT15" s="1188"/>
      <c r="AU15" s="1337" t="s">
        <v>614</v>
      </c>
      <c r="AV15" s="1337"/>
      <c r="AW15" s="1337"/>
      <c r="AX15" s="1296"/>
      <c r="AY15" s="1329"/>
      <c r="AZ15" s="1237"/>
      <c r="BA15" s="552"/>
      <c r="BB15" s="552"/>
      <c r="BC15" s="552"/>
      <c r="BD15" s="552"/>
      <c r="BE15" s="552"/>
    </row>
    <row r="16" spans="1:57" ht="56.25" customHeight="1">
      <c r="J16" s="450"/>
      <c r="K16" s="450"/>
      <c r="L16" s="1296"/>
      <c r="M16" s="1296"/>
      <c r="N16" s="545"/>
      <c r="O16" s="1334"/>
      <c r="P16" s="1334"/>
      <c r="Q16" s="1334"/>
      <c r="R16" s="503" t="s">
        <v>590</v>
      </c>
      <c r="S16" s="503" t="s">
        <v>591</v>
      </c>
      <c r="T16" s="503" t="s">
        <v>592</v>
      </c>
      <c r="U16" s="503" t="s">
        <v>593</v>
      </c>
      <c r="V16" s="503"/>
      <c r="W16" s="504" t="s">
        <v>272</v>
      </c>
      <c r="X16" s="1338" t="s">
        <v>271</v>
      </c>
      <c r="Y16" s="1338"/>
      <c r="Z16" s="1296"/>
      <c r="AA16" s="1334"/>
      <c r="AB16" s="1334"/>
      <c r="AC16" s="1334"/>
      <c r="AD16" s="717" t="s">
        <v>590</v>
      </c>
      <c r="AE16" s="717" t="s">
        <v>591</v>
      </c>
      <c r="AF16" s="717" t="s">
        <v>592</v>
      </c>
      <c r="AG16" s="717" t="s">
        <v>593</v>
      </c>
      <c r="AH16" s="717"/>
      <c r="AI16" s="1189" t="s">
        <v>272</v>
      </c>
      <c r="AJ16" s="1338" t="s">
        <v>271</v>
      </c>
      <c r="AK16" s="1338"/>
      <c r="AL16" s="1296"/>
      <c r="AM16" s="1334"/>
      <c r="AN16" s="1334"/>
      <c r="AO16" s="1334"/>
      <c r="AP16" s="717" t="s">
        <v>590</v>
      </c>
      <c r="AQ16" s="717" t="s">
        <v>591</v>
      </c>
      <c r="AR16" s="717" t="s">
        <v>592</v>
      </c>
      <c r="AS16" s="717" t="s">
        <v>593</v>
      </c>
      <c r="AT16" s="717"/>
      <c r="AU16" s="1189" t="s">
        <v>272</v>
      </c>
      <c r="AV16" s="1338" t="s">
        <v>271</v>
      </c>
      <c r="AW16" s="1338"/>
      <c r="AX16" s="1296"/>
      <c r="AY16" s="1329"/>
      <c r="AZ16" s="1237"/>
    </row>
    <row r="17" spans="1:57">
      <c r="J17" s="450"/>
      <c r="K17" s="458">
        <v>1</v>
      </c>
      <c r="L17" s="447" t="s">
        <v>91</v>
      </c>
      <c r="M17" s="447" t="s">
        <v>47</v>
      </c>
      <c r="N17" s="464" t="s">
        <v>47</v>
      </c>
      <c r="O17" s="456">
        <f ca="1">OFFSET(O17,0,-1)+1</f>
        <v>3</v>
      </c>
      <c r="P17" s="456">
        <f t="shared" ref="P17:W17" ca="1" si="0">OFFSET(P17,0,-1)+1</f>
        <v>4</v>
      </c>
      <c r="Q17" s="456">
        <f t="shared" ca="1" si="0"/>
        <v>5</v>
      </c>
      <c r="R17" s="456">
        <f t="shared" ca="1" si="0"/>
        <v>6</v>
      </c>
      <c r="S17" s="456">
        <f t="shared" ca="1" si="0"/>
        <v>7</v>
      </c>
      <c r="T17" s="456">
        <f t="shared" ca="1" si="0"/>
        <v>8</v>
      </c>
      <c r="U17" s="456">
        <f t="shared" ca="1" si="0"/>
        <v>9</v>
      </c>
      <c r="V17" s="463">
        <f ca="1">OFFSET(V17,0,-1)</f>
        <v>9</v>
      </c>
      <c r="W17" s="456">
        <f t="shared" ca="1" si="0"/>
        <v>10</v>
      </c>
      <c r="X17" s="1314">
        <f ca="1">OFFSET(X17,0,-1)+1</f>
        <v>11</v>
      </c>
      <c r="Y17" s="1314"/>
      <c r="Z17" s="456">
        <f ca="1">OFFSET(Z17,0,-2)+1</f>
        <v>12</v>
      </c>
      <c r="AA17" s="1191">
        <f ca="1">OFFSET(AA17,0,-1)+1</f>
        <v>13</v>
      </c>
      <c r="AB17" s="1191">
        <f t="shared" ref="AB17:AI17" ca="1" si="1">OFFSET(AB17,0,-1)+1</f>
        <v>14</v>
      </c>
      <c r="AC17" s="1191">
        <f t="shared" ca="1" si="1"/>
        <v>15</v>
      </c>
      <c r="AD17" s="1191">
        <f t="shared" ca="1" si="1"/>
        <v>16</v>
      </c>
      <c r="AE17" s="1191">
        <f t="shared" ca="1" si="1"/>
        <v>17</v>
      </c>
      <c r="AF17" s="1191">
        <f t="shared" ca="1" si="1"/>
        <v>18</v>
      </c>
      <c r="AG17" s="1191">
        <f t="shared" ca="1" si="1"/>
        <v>19</v>
      </c>
      <c r="AH17" s="618">
        <f ca="1">OFFSET(AH17,0,-1)</f>
        <v>19</v>
      </c>
      <c r="AI17" s="1191">
        <f t="shared" ca="1" si="1"/>
        <v>20</v>
      </c>
      <c r="AJ17" s="1314">
        <f ca="1">OFFSET(AJ17,0,-1)+1</f>
        <v>21</v>
      </c>
      <c r="AK17" s="1314"/>
      <c r="AL17" s="1191">
        <f ca="1">OFFSET(AL17,0,-2)+1</f>
        <v>22</v>
      </c>
      <c r="AM17" s="1191">
        <f ca="1">OFFSET(AM17,0,-1)+1</f>
        <v>23</v>
      </c>
      <c r="AN17" s="1191">
        <f t="shared" ref="AN17:AU17" ca="1" si="2">OFFSET(AN17,0,-1)+1</f>
        <v>24</v>
      </c>
      <c r="AO17" s="1191">
        <f t="shared" ca="1" si="2"/>
        <v>25</v>
      </c>
      <c r="AP17" s="1191">
        <f t="shared" ca="1" si="2"/>
        <v>26</v>
      </c>
      <c r="AQ17" s="1191">
        <f t="shared" ca="1" si="2"/>
        <v>27</v>
      </c>
      <c r="AR17" s="1191">
        <f t="shared" ca="1" si="2"/>
        <v>28</v>
      </c>
      <c r="AS17" s="1191">
        <f t="shared" ca="1" si="2"/>
        <v>29</v>
      </c>
      <c r="AT17" s="618">
        <f ca="1">OFFSET(AT17,0,-1)</f>
        <v>29</v>
      </c>
      <c r="AU17" s="1191">
        <f t="shared" ca="1" si="2"/>
        <v>30</v>
      </c>
      <c r="AV17" s="1314">
        <f ca="1">OFFSET(AV17,0,-1)+1</f>
        <v>31</v>
      </c>
      <c r="AW17" s="1314"/>
      <c r="AX17" s="1191">
        <f ca="1">OFFSET(AX17,0,-2)+1</f>
        <v>32</v>
      </c>
      <c r="AZ17" s="456">
        <f ca="1">OFFSET(AZ17,0,-2)+1</f>
        <v>33</v>
      </c>
    </row>
    <row r="18" spans="1:57" ht="22.5">
      <c r="A18" s="1315">
        <v>1</v>
      </c>
      <c r="B18" s="996"/>
      <c r="C18" s="996"/>
      <c r="D18" s="996"/>
      <c r="E18" s="997"/>
      <c r="F18" s="998"/>
      <c r="G18" s="996"/>
      <c r="H18" s="996"/>
      <c r="I18" s="985"/>
      <c r="J18" s="989"/>
      <c r="K18" s="989"/>
      <c r="L18" s="560">
        <f>mergeValue(A18)</f>
        <v>1</v>
      </c>
      <c r="M18" s="608" t="s">
        <v>19</v>
      </c>
      <c r="N18" s="547"/>
      <c r="O18" s="1328" t="str">
        <f>IF('Перечень тарифов'!J31="","","" &amp; 'Перечень тарифов'!J31 &amp; "")</f>
        <v>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v>
      </c>
      <c r="P18" s="1328"/>
      <c r="Q18" s="1328"/>
      <c r="R18" s="1328"/>
      <c r="S18" s="1328"/>
      <c r="T18" s="1328"/>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597" t="s">
        <v>717</v>
      </c>
    </row>
    <row r="19" spans="1:57" hidden="1">
      <c r="A19" s="1315"/>
      <c r="B19" s="1315">
        <v>1</v>
      </c>
      <c r="C19" s="996"/>
      <c r="D19" s="996"/>
      <c r="E19" s="998"/>
      <c r="F19" s="998"/>
      <c r="G19" s="996"/>
      <c r="H19" s="996"/>
      <c r="I19" s="991"/>
      <c r="J19" s="987"/>
      <c r="K19" s="986"/>
      <c r="L19" s="560" t="str">
        <f>mergeValue(A19) &amp;"."&amp; mergeValue(B19)</f>
        <v>1.1</v>
      </c>
      <c r="M19" s="514"/>
      <c r="N19" s="547"/>
      <c r="O19" s="1328"/>
      <c r="P19" s="1328"/>
      <c r="Q19" s="1328"/>
      <c r="R19" s="1328"/>
      <c r="S19" s="1328"/>
      <c r="T19" s="1328"/>
      <c r="U19" s="1328"/>
      <c r="V19" s="1328"/>
      <c r="W19" s="1328"/>
      <c r="X19" s="1328"/>
      <c r="Y19" s="1328"/>
      <c r="Z19" s="1328"/>
      <c r="AA19" s="1328"/>
      <c r="AB19" s="1328"/>
      <c r="AC19" s="1328"/>
      <c r="AD19" s="1328"/>
      <c r="AE19" s="1328"/>
      <c r="AF19" s="1328"/>
      <c r="AG19" s="1328"/>
      <c r="AH19" s="1328"/>
      <c r="AI19" s="1328"/>
      <c r="AJ19" s="1328"/>
      <c r="AK19" s="1328"/>
      <c r="AL19" s="1328"/>
      <c r="AM19" s="1328"/>
      <c r="AN19" s="1328"/>
      <c r="AO19" s="1328"/>
      <c r="AP19" s="1328"/>
      <c r="AQ19" s="1328"/>
      <c r="AR19" s="1328"/>
      <c r="AS19" s="1328"/>
      <c r="AT19" s="1328"/>
      <c r="AU19" s="1328"/>
      <c r="AV19" s="1328"/>
      <c r="AW19" s="1328"/>
      <c r="AX19" s="1328"/>
      <c r="AY19" s="1328"/>
      <c r="AZ19" s="597"/>
    </row>
    <row r="20" spans="1:57" hidden="1">
      <c r="A20" s="1315"/>
      <c r="B20" s="1315"/>
      <c r="C20" s="1315">
        <v>1</v>
      </c>
      <c r="D20" s="996"/>
      <c r="E20" s="998"/>
      <c r="F20" s="998"/>
      <c r="G20" s="996"/>
      <c r="H20" s="996"/>
      <c r="I20" s="991"/>
      <c r="J20" s="987"/>
      <c r="K20" s="986"/>
      <c r="L20" s="560" t="str">
        <f>mergeValue(A20) &amp;"."&amp; mergeValue(B20)&amp;"."&amp; mergeValue(C20)</f>
        <v>1.1.1</v>
      </c>
      <c r="M20" s="515"/>
      <c r="N20" s="547"/>
      <c r="O20" s="1328"/>
      <c r="P20" s="1328"/>
      <c r="Q20" s="1328"/>
      <c r="R20" s="1328"/>
      <c r="S20" s="1328"/>
      <c r="T20" s="1328"/>
      <c r="U20" s="1328"/>
      <c r="V20" s="1328"/>
      <c r="W20" s="1328"/>
      <c r="X20" s="1328"/>
      <c r="Y20" s="1328"/>
      <c r="Z20" s="1328"/>
      <c r="AA20" s="1328"/>
      <c r="AB20" s="1328"/>
      <c r="AC20" s="1328"/>
      <c r="AD20" s="1328"/>
      <c r="AE20" s="1328"/>
      <c r="AF20" s="1328"/>
      <c r="AG20" s="1328"/>
      <c r="AH20" s="1328"/>
      <c r="AI20" s="1328"/>
      <c r="AJ20" s="1328"/>
      <c r="AK20" s="1328"/>
      <c r="AL20" s="1328"/>
      <c r="AM20" s="1328"/>
      <c r="AN20" s="1328"/>
      <c r="AO20" s="1328"/>
      <c r="AP20" s="1328"/>
      <c r="AQ20" s="1328"/>
      <c r="AR20" s="1328"/>
      <c r="AS20" s="1328"/>
      <c r="AT20" s="1328"/>
      <c r="AU20" s="1328"/>
      <c r="AV20" s="1328"/>
      <c r="AW20" s="1328"/>
      <c r="AX20" s="1328"/>
      <c r="AY20" s="1328"/>
      <c r="AZ20" s="597"/>
    </row>
    <row r="21" spans="1:57" hidden="1">
      <c r="A21" s="1315"/>
      <c r="B21" s="1315"/>
      <c r="C21" s="1315"/>
      <c r="D21" s="1315">
        <v>1</v>
      </c>
      <c r="E21" s="998"/>
      <c r="F21" s="998"/>
      <c r="G21" s="996"/>
      <c r="H21" s="996"/>
      <c r="I21" s="991"/>
      <c r="J21" s="987"/>
      <c r="K21" s="986"/>
      <c r="L21" s="560" t="str">
        <f>mergeValue(A21) &amp;"."&amp; mergeValue(B21)&amp;"."&amp; mergeValue(C21)&amp;"."&amp; mergeValue(D21)</f>
        <v>1.1.1.1</v>
      </c>
      <c r="M21" s="516"/>
      <c r="N21" s="547"/>
      <c r="O21" s="1328"/>
      <c r="P21" s="1328"/>
      <c r="Q21" s="1328"/>
      <c r="R21" s="1328"/>
      <c r="S21" s="1328"/>
      <c r="T21" s="1328"/>
      <c r="U21" s="1328"/>
      <c r="V21" s="1328"/>
      <c r="W21" s="1328"/>
      <c r="X21" s="1328"/>
      <c r="Y21" s="1328"/>
      <c r="Z21" s="1328"/>
      <c r="AA21" s="1328"/>
      <c r="AB21" s="1328"/>
      <c r="AC21" s="1328"/>
      <c r="AD21" s="1328"/>
      <c r="AE21" s="1328"/>
      <c r="AF21" s="1328"/>
      <c r="AG21" s="1328"/>
      <c r="AH21" s="1328"/>
      <c r="AI21" s="1328"/>
      <c r="AJ21" s="1328"/>
      <c r="AK21" s="1328"/>
      <c r="AL21" s="1328"/>
      <c r="AM21" s="1328"/>
      <c r="AN21" s="1328"/>
      <c r="AO21" s="1328"/>
      <c r="AP21" s="1328"/>
      <c r="AQ21" s="1328"/>
      <c r="AR21" s="1328"/>
      <c r="AS21" s="1328"/>
      <c r="AT21" s="1328"/>
      <c r="AU21" s="1328"/>
      <c r="AV21" s="1328"/>
      <c r="AW21" s="1328"/>
      <c r="AX21" s="1328"/>
      <c r="AY21" s="1328"/>
      <c r="AZ21" s="597"/>
    </row>
    <row r="22" spans="1:57" hidden="1">
      <c r="A22" s="1315"/>
      <c r="B22" s="1315"/>
      <c r="C22" s="1315"/>
      <c r="D22" s="1315"/>
      <c r="E22" s="1315">
        <v>1</v>
      </c>
      <c r="F22" s="998"/>
      <c r="G22" s="996"/>
      <c r="H22" s="996"/>
      <c r="I22" s="990"/>
      <c r="J22" s="987"/>
      <c r="K22" s="986"/>
      <c r="L22" s="560"/>
      <c r="M22" s="522"/>
      <c r="N22" s="548"/>
      <c r="O22" s="598"/>
      <c r="P22" s="598"/>
      <c r="Q22" s="598"/>
      <c r="R22" s="598"/>
      <c r="S22" s="598"/>
      <c r="T22" s="598"/>
      <c r="U22" s="598"/>
      <c r="V22" s="598"/>
      <c r="W22" s="598"/>
      <c r="X22" s="598"/>
      <c r="Y22" s="598"/>
      <c r="Z22" s="598"/>
      <c r="AA22" s="1194"/>
      <c r="AB22" s="1194"/>
      <c r="AC22" s="1194"/>
      <c r="AD22" s="1194"/>
      <c r="AE22" s="1194"/>
      <c r="AF22" s="1194"/>
      <c r="AG22" s="1194"/>
      <c r="AH22" s="1194"/>
      <c r="AI22" s="1194"/>
      <c r="AJ22" s="1194"/>
      <c r="AK22" s="1194"/>
      <c r="AL22" s="1194"/>
      <c r="AM22" s="1194"/>
      <c r="AN22" s="1194"/>
      <c r="AO22" s="1194"/>
      <c r="AP22" s="1194"/>
      <c r="AQ22" s="1194"/>
      <c r="AR22" s="1194"/>
      <c r="AS22" s="1194"/>
      <c r="AT22" s="1194"/>
      <c r="AU22" s="1194"/>
      <c r="AV22" s="1194"/>
      <c r="AW22" s="1194"/>
      <c r="AX22" s="1194"/>
      <c r="AY22" s="476"/>
      <c r="AZ22" s="597"/>
    </row>
    <row r="23" spans="1:57" ht="33.75">
      <c r="A23" s="1315"/>
      <c r="B23" s="1315"/>
      <c r="C23" s="1315"/>
      <c r="D23" s="1315"/>
      <c r="E23" s="1315"/>
      <c r="F23" s="1315">
        <v>1</v>
      </c>
      <c r="G23" s="996"/>
      <c r="H23" s="996"/>
      <c r="I23" s="1335"/>
      <c r="J23" s="987"/>
      <c r="K23" s="986"/>
      <c r="L23" s="560" t="str">
        <f>mergeValue(A23) &amp;"."&amp; mergeValue(B23)&amp;"."&amp; mergeValue(C23)&amp;"."&amp; mergeValue(D23)&amp;"."&amp; mergeValue(F23)</f>
        <v>1.1.1.1.1</v>
      </c>
      <c r="M23" s="523" t="s">
        <v>9</v>
      </c>
      <c r="N23" s="548"/>
      <c r="O23" s="1318" t="s">
        <v>3</v>
      </c>
      <c r="P23" s="1319"/>
      <c r="Q23" s="1319"/>
      <c r="R23" s="1319"/>
      <c r="S23" s="1319"/>
      <c r="T23" s="1319"/>
      <c r="U23" s="1319"/>
      <c r="V23" s="1319"/>
      <c r="W23" s="1319"/>
      <c r="X23" s="1319"/>
      <c r="Y23" s="1319"/>
      <c r="Z23" s="1319"/>
      <c r="AA23" s="1319"/>
      <c r="AB23" s="1319"/>
      <c r="AC23" s="1319"/>
      <c r="AD23" s="1319"/>
      <c r="AE23" s="1319"/>
      <c r="AF23" s="1319"/>
      <c r="AG23" s="1319"/>
      <c r="AH23" s="1319"/>
      <c r="AI23" s="1319"/>
      <c r="AJ23" s="1319"/>
      <c r="AK23" s="1319"/>
      <c r="AL23" s="1319"/>
      <c r="AM23" s="1319"/>
      <c r="AN23" s="1319"/>
      <c r="AO23" s="1319"/>
      <c r="AP23" s="1319"/>
      <c r="AQ23" s="1319"/>
      <c r="AR23" s="1319"/>
      <c r="AS23" s="1319"/>
      <c r="AT23" s="1319"/>
      <c r="AU23" s="1319"/>
      <c r="AV23" s="1319"/>
      <c r="AW23" s="1319"/>
      <c r="AX23" s="1319"/>
      <c r="AY23" s="1320"/>
      <c r="AZ23" s="597" t="s">
        <v>719</v>
      </c>
      <c r="BB23" s="472" t="str">
        <f>strCheckUnique(BC23:BC27)</f>
        <v/>
      </c>
      <c r="BD23" s="472"/>
    </row>
    <row r="24" spans="1:57" ht="56.25">
      <c r="A24" s="1315"/>
      <c r="B24" s="1315"/>
      <c r="C24" s="1315"/>
      <c r="D24" s="1315"/>
      <c r="E24" s="1315"/>
      <c r="F24" s="1315"/>
      <c r="G24" s="1315">
        <v>1</v>
      </c>
      <c r="H24" s="996"/>
      <c r="I24" s="1335"/>
      <c r="J24" s="1336"/>
      <c r="K24" s="992"/>
      <c r="L24" s="560" t="str">
        <f>mergeValue(A24) &amp;"."&amp; mergeValue(B24)&amp;"."&amp; mergeValue(C24)&amp;"."&amp; mergeValue(D24)&amp;"."&amp; mergeValue(F24)&amp;"."&amp; mergeValue(G24)</f>
        <v>1.1.1.1.1.1</v>
      </c>
      <c r="M24" s="1081" t="s">
        <v>612</v>
      </c>
      <c r="N24" s="613"/>
      <c r="O24" s="647">
        <v>39.395671360000001</v>
      </c>
      <c r="P24" s="647">
        <v>2927.8487749999999</v>
      </c>
      <c r="Q24" s="530"/>
      <c r="R24" s="462"/>
      <c r="S24" s="1034"/>
      <c r="T24" s="462"/>
      <c r="U24" s="1034"/>
      <c r="V24" s="551" t="str">
        <f>W24 &amp; "-" &amp; Y24</f>
        <v>01.01.2021-31.12.2021</v>
      </c>
      <c r="W24" s="1321" t="s">
        <v>1008</v>
      </c>
      <c r="X24" s="1311" t="s">
        <v>82</v>
      </c>
      <c r="Y24" s="1321" t="s">
        <v>1687</v>
      </c>
      <c r="Z24" s="1311" t="s">
        <v>82</v>
      </c>
      <c r="AA24" s="647">
        <v>40.899232900000001</v>
      </c>
      <c r="AB24" s="647">
        <v>2928.6125339999999</v>
      </c>
      <c r="AC24" s="724"/>
      <c r="AD24" s="675"/>
      <c r="AE24" s="1034"/>
      <c r="AF24" s="675"/>
      <c r="AG24" s="1034"/>
      <c r="AH24" s="730" t="str">
        <f>AI24 &amp; "-" &amp; AK24</f>
        <v>01.01.2022-31.12.2022</v>
      </c>
      <c r="AI24" s="1321" t="s">
        <v>1685</v>
      </c>
      <c r="AJ24" s="1311" t="s">
        <v>82</v>
      </c>
      <c r="AK24" s="1321" t="s">
        <v>1688</v>
      </c>
      <c r="AL24" s="1311" t="s">
        <v>82</v>
      </c>
      <c r="AM24" s="647">
        <v>42.526518539999998</v>
      </c>
      <c r="AN24" s="647">
        <v>2930.7788869999999</v>
      </c>
      <c r="AO24" s="724"/>
      <c r="AP24" s="675"/>
      <c r="AQ24" s="1034"/>
      <c r="AR24" s="675"/>
      <c r="AS24" s="1034"/>
      <c r="AT24" s="730" t="str">
        <f>AU24 &amp; "-" &amp; AW24</f>
        <v>01.01.2023-31.12.2023</v>
      </c>
      <c r="AU24" s="1321" t="s">
        <v>1686</v>
      </c>
      <c r="AV24" s="1311" t="s">
        <v>82</v>
      </c>
      <c r="AW24" s="1321" t="s">
        <v>1009</v>
      </c>
      <c r="AX24" s="1311" t="s">
        <v>83</v>
      </c>
      <c r="AY24" s="505"/>
      <c r="AZ24" s="597" t="s">
        <v>737</v>
      </c>
      <c r="BA24" s="468" t="str">
        <f>strCheckDate(O24:AY24)</f>
        <v/>
      </c>
      <c r="BB24" s="472"/>
      <c r="BC24" s="472" t="str">
        <f>IF(M24="","",M24 )</f>
        <v>горячая вода в системе централизованного теплоснабжения на горячее водоснабжение</v>
      </c>
      <c r="BD24" s="472"/>
      <c r="BE24" s="472"/>
    </row>
    <row r="25" spans="1:57" ht="14.25" hidden="1" customHeight="1">
      <c r="A25" s="1315"/>
      <c r="B25" s="1315"/>
      <c r="C25" s="1315"/>
      <c r="D25" s="1315"/>
      <c r="E25" s="1315"/>
      <c r="F25" s="1315"/>
      <c r="G25" s="1315"/>
      <c r="H25" s="996"/>
      <c r="I25" s="1335"/>
      <c r="J25" s="1336"/>
      <c r="K25" s="992"/>
      <c r="L25" s="567"/>
      <c r="M25" s="613"/>
      <c r="N25" s="613"/>
      <c r="O25" s="530"/>
      <c r="P25" s="462"/>
      <c r="Q25" s="462"/>
      <c r="R25" s="462"/>
      <c r="S25" s="462"/>
      <c r="T25" s="462"/>
      <c r="U25" s="527"/>
      <c r="V25" s="551"/>
      <c r="W25" s="1310"/>
      <c r="X25" s="1311"/>
      <c r="Y25" s="1310"/>
      <c r="Z25" s="1311"/>
      <c r="AA25" s="724"/>
      <c r="AB25" s="675"/>
      <c r="AC25" s="675"/>
      <c r="AD25" s="675"/>
      <c r="AE25" s="675"/>
      <c r="AF25" s="675"/>
      <c r="AG25" s="1083"/>
      <c r="AH25" s="730"/>
      <c r="AI25" s="1310"/>
      <c r="AJ25" s="1311"/>
      <c r="AK25" s="1310"/>
      <c r="AL25" s="1311"/>
      <c r="AM25" s="724"/>
      <c r="AN25" s="675"/>
      <c r="AO25" s="675"/>
      <c r="AP25" s="675"/>
      <c r="AQ25" s="675"/>
      <c r="AR25" s="675"/>
      <c r="AS25" s="1083"/>
      <c r="AT25" s="730"/>
      <c r="AU25" s="1310"/>
      <c r="AV25" s="1311"/>
      <c r="AW25" s="1310"/>
      <c r="AX25" s="1311"/>
      <c r="AY25" s="505"/>
      <c r="AZ25" s="1286"/>
      <c r="BD25" s="472">
        <f ca="1">OFFSET(BD25,-1,0)</f>
        <v>0</v>
      </c>
    </row>
    <row r="26" spans="1:57" s="444" customFormat="1" ht="15" hidden="1" customHeight="1">
      <c r="A26" s="1315"/>
      <c r="B26" s="1315"/>
      <c r="C26" s="1315"/>
      <c r="D26" s="1315"/>
      <c r="E26" s="1315"/>
      <c r="F26" s="1315"/>
      <c r="G26" s="1315"/>
      <c r="H26" s="996"/>
      <c r="I26" s="1335"/>
      <c r="J26" s="1336"/>
      <c r="K26" s="993"/>
      <c r="L26" s="506"/>
      <c r="M26" s="525"/>
      <c r="N26" s="519"/>
      <c r="O26" s="513"/>
      <c r="P26" s="513"/>
      <c r="Q26" s="513"/>
      <c r="R26" s="513"/>
      <c r="S26" s="513"/>
      <c r="T26" s="513"/>
      <c r="U26" s="513"/>
      <c r="V26" s="513"/>
      <c r="W26" s="531"/>
      <c r="X26" s="532"/>
      <c r="Y26" s="531"/>
      <c r="Z26" s="519"/>
      <c r="AA26" s="718"/>
      <c r="AB26" s="718"/>
      <c r="AC26" s="718"/>
      <c r="AD26" s="718"/>
      <c r="AE26" s="718"/>
      <c r="AF26" s="718"/>
      <c r="AG26" s="718"/>
      <c r="AH26" s="718"/>
      <c r="AI26" s="951"/>
      <c r="AJ26" s="952"/>
      <c r="AK26" s="951"/>
      <c r="AL26" s="947"/>
      <c r="AM26" s="718"/>
      <c r="AN26" s="718"/>
      <c r="AO26" s="718"/>
      <c r="AP26" s="718"/>
      <c r="AQ26" s="718"/>
      <c r="AR26" s="718"/>
      <c r="AS26" s="718"/>
      <c r="AT26" s="718"/>
      <c r="AU26" s="951"/>
      <c r="AV26" s="952"/>
      <c r="AW26" s="951"/>
      <c r="AX26" s="947"/>
      <c r="AY26" s="528"/>
      <c r="AZ26" s="1287"/>
      <c r="BA26" s="469"/>
      <c r="BB26" s="469"/>
      <c r="BC26" s="469"/>
      <c r="BD26" s="469"/>
      <c r="BE26" s="469"/>
    </row>
    <row r="27" spans="1:57" s="444" customFormat="1" ht="15" customHeight="1">
      <c r="A27" s="1315"/>
      <c r="B27" s="1315"/>
      <c r="C27" s="1315"/>
      <c r="D27" s="1315"/>
      <c r="E27" s="1315"/>
      <c r="F27" s="1315"/>
      <c r="G27" s="996"/>
      <c r="H27" s="996"/>
      <c r="I27" s="1335"/>
      <c r="J27" s="994"/>
      <c r="K27" s="993"/>
      <c r="L27" s="506"/>
      <c r="M27" s="524" t="s">
        <v>24</v>
      </c>
      <c r="N27" s="525"/>
      <c r="O27" s="525"/>
      <c r="P27" s="525"/>
      <c r="Q27" s="525"/>
      <c r="R27" s="525"/>
      <c r="S27" s="525"/>
      <c r="T27" s="525"/>
      <c r="U27" s="525"/>
      <c r="V27" s="525"/>
      <c r="W27" s="525"/>
      <c r="X27" s="525"/>
      <c r="Y27" s="525"/>
      <c r="Z27" s="525"/>
      <c r="AA27" s="525"/>
      <c r="AB27" s="525"/>
      <c r="AC27" s="525"/>
      <c r="AD27" s="525"/>
      <c r="AE27" s="525"/>
      <c r="AF27" s="525"/>
      <c r="AG27" s="525"/>
      <c r="AH27" s="525"/>
      <c r="AI27" s="525"/>
      <c r="AJ27" s="525"/>
      <c r="AK27" s="525"/>
      <c r="AL27" s="525"/>
      <c r="AM27" s="525"/>
      <c r="AN27" s="525"/>
      <c r="AO27" s="525"/>
      <c r="AP27" s="525"/>
      <c r="AQ27" s="525"/>
      <c r="AR27" s="525"/>
      <c r="AS27" s="525"/>
      <c r="AT27" s="525"/>
      <c r="AU27" s="525"/>
      <c r="AV27" s="525"/>
      <c r="AW27" s="525"/>
      <c r="AX27" s="525"/>
      <c r="AY27" s="525"/>
      <c r="AZ27" s="528"/>
      <c r="BA27" s="469"/>
      <c r="BB27" s="469"/>
      <c r="BC27" s="469"/>
      <c r="BD27" s="469"/>
      <c r="BE27" s="469"/>
    </row>
    <row r="28" spans="1:57" s="444" customFormat="1" ht="15" customHeight="1">
      <c r="A28" s="1315"/>
      <c r="B28" s="1315"/>
      <c r="C28" s="1315"/>
      <c r="D28" s="1315"/>
      <c r="E28" s="1315"/>
      <c r="F28" s="999"/>
      <c r="G28" s="996"/>
      <c r="H28" s="996"/>
      <c r="I28" s="990"/>
      <c r="J28" s="988"/>
      <c r="K28" s="993"/>
      <c r="L28" s="506"/>
      <c r="M28" s="519" t="s">
        <v>10</v>
      </c>
      <c r="N28" s="518"/>
      <c r="O28" s="513"/>
      <c r="P28" s="513"/>
      <c r="Q28" s="513"/>
      <c r="R28" s="513"/>
      <c r="S28" s="513"/>
      <c r="T28" s="513"/>
      <c r="U28" s="513"/>
      <c r="V28" s="513"/>
      <c r="W28" s="540"/>
      <c r="X28" s="532"/>
      <c r="Y28" s="531"/>
      <c r="Z28" s="518"/>
      <c r="AA28" s="718"/>
      <c r="AB28" s="718"/>
      <c r="AC28" s="718"/>
      <c r="AD28" s="718"/>
      <c r="AE28" s="718"/>
      <c r="AF28" s="718"/>
      <c r="AG28" s="718"/>
      <c r="AH28" s="718"/>
      <c r="AI28" s="727"/>
      <c r="AJ28" s="952"/>
      <c r="AK28" s="951"/>
      <c r="AL28" s="946"/>
      <c r="AM28" s="718"/>
      <c r="AN28" s="718"/>
      <c r="AO28" s="718"/>
      <c r="AP28" s="718"/>
      <c r="AQ28" s="718"/>
      <c r="AR28" s="718"/>
      <c r="AS28" s="718"/>
      <c r="AT28" s="718"/>
      <c r="AU28" s="727"/>
      <c r="AV28" s="952"/>
      <c r="AW28" s="951"/>
      <c r="AX28" s="946"/>
      <c r="AY28" s="532"/>
      <c r="AZ28" s="528"/>
      <c r="BA28" s="469"/>
      <c r="BB28" s="469"/>
      <c r="BC28" s="469"/>
      <c r="BD28" s="469"/>
      <c r="BE28" s="469"/>
    </row>
    <row r="29" spans="1:57" s="444" customFormat="1" hidden="1">
      <c r="A29" s="1315"/>
      <c r="B29" s="1315"/>
      <c r="C29" s="1315"/>
      <c r="D29" s="1315"/>
      <c r="E29" s="999"/>
      <c r="F29" s="999"/>
      <c r="G29" s="996"/>
      <c r="H29" s="996"/>
      <c r="I29" s="995"/>
      <c r="J29" s="988"/>
      <c r="K29" s="985"/>
      <c r="L29" s="506"/>
      <c r="M29" s="519"/>
      <c r="N29" s="519"/>
      <c r="O29" s="519"/>
      <c r="P29" s="519"/>
      <c r="Q29" s="519"/>
      <c r="R29" s="519"/>
      <c r="S29" s="519"/>
      <c r="T29" s="519"/>
      <c r="U29" s="519"/>
      <c r="V29" s="519"/>
      <c r="W29" s="519"/>
      <c r="X29" s="519"/>
      <c r="Y29" s="519"/>
      <c r="Z29" s="519"/>
      <c r="AA29" s="947"/>
      <c r="AB29" s="947"/>
      <c r="AC29" s="947"/>
      <c r="AD29" s="947"/>
      <c r="AE29" s="947"/>
      <c r="AF29" s="947"/>
      <c r="AG29" s="947"/>
      <c r="AH29" s="947"/>
      <c r="AI29" s="947"/>
      <c r="AJ29" s="947"/>
      <c r="AK29" s="947"/>
      <c r="AL29" s="947"/>
      <c r="AM29" s="947"/>
      <c r="AN29" s="947"/>
      <c r="AO29" s="947"/>
      <c r="AP29" s="947"/>
      <c r="AQ29" s="947"/>
      <c r="AR29" s="947"/>
      <c r="AS29" s="947"/>
      <c r="AT29" s="947"/>
      <c r="AU29" s="947"/>
      <c r="AV29" s="947"/>
      <c r="AW29" s="947"/>
      <c r="AX29" s="947"/>
      <c r="AY29" s="519"/>
      <c r="AZ29" s="528"/>
      <c r="BA29" s="469"/>
      <c r="BB29" s="469"/>
      <c r="BC29" s="469"/>
      <c r="BD29" s="469"/>
      <c r="BE29" s="469"/>
    </row>
    <row r="30" spans="1:57" ht="3" customHeight="1">
      <c r="L30" s="454"/>
      <c r="M30" s="454"/>
      <c r="N30" s="454"/>
      <c r="O30" s="454"/>
      <c r="P30" s="454"/>
      <c r="Q30" s="454"/>
      <c r="R30" s="454"/>
      <c r="S30" s="454"/>
      <c r="T30" s="454"/>
      <c r="U30" s="454"/>
      <c r="V30" s="454"/>
      <c r="W30" s="454"/>
      <c r="X30" s="454"/>
      <c r="Y30" s="454"/>
      <c r="Z30" s="454"/>
      <c r="AA30" s="454"/>
      <c r="AB30" s="454"/>
      <c r="AC30" s="454"/>
      <c r="AD30" s="454"/>
      <c r="AE30" s="454"/>
      <c r="AF30" s="454"/>
      <c r="AG30" s="454"/>
      <c r="AH30" s="454"/>
      <c r="AI30" s="454"/>
      <c r="AJ30" s="454"/>
      <c r="AK30" s="454"/>
      <c r="AL30" s="454"/>
      <c r="AM30" s="454"/>
      <c r="AN30" s="454"/>
      <c r="AO30" s="454"/>
      <c r="AP30" s="454"/>
      <c r="AQ30" s="454"/>
      <c r="AR30" s="454"/>
      <c r="AS30" s="454"/>
      <c r="AT30" s="454"/>
      <c r="AU30" s="454"/>
      <c r="AV30" s="454"/>
      <c r="AW30" s="454"/>
      <c r="AX30" s="454"/>
    </row>
    <row r="31" spans="1:57" ht="89.25" customHeight="1">
      <c r="L31" s="1">
        <v>1</v>
      </c>
      <c r="M31" s="1278" t="s">
        <v>738</v>
      </c>
      <c r="N31" s="1278"/>
      <c r="O31" s="1278"/>
      <c r="P31" s="1278"/>
      <c r="Q31" s="1278"/>
      <c r="R31" s="1278"/>
      <c r="S31" s="1278"/>
      <c r="T31" s="1278"/>
      <c r="U31" s="1278"/>
      <c r="V31" s="1278"/>
      <c r="W31" s="1278"/>
    </row>
  </sheetData>
  <sheetProtection password="FA9C" sheet="1" objects="1" scenarios="1" formatColumns="0" formatRows="0"/>
  <dataConsolidate/>
  <mergeCells count="71">
    <mergeCell ref="AZ13:AZ16"/>
    <mergeCell ref="X16:Y16"/>
    <mergeCell ref="O18:AY18"/>
    <mergeCell ref="O19:AY19"/>
    <mergeCell ref="O20:AY20"/>
    <mergeCell ref="AJ17:AK17"/>
    <mergeCell ref="AU15:AW15"/>
    <mergeCell ref="AV16:AW16"/>
    <mergeCell ref="AV17:AW17"/>
    <mergeCell ref="AA15:AA16"/>
    <mergeCell ref="AB15:AB16"/>
    <mergeCell ref="AC15:AC16"/>
    <mergeCell ref="AD15:AE15"/>
    <mergeCell ref="AF15:AG15"/>
    <mergeCell ref="AI15:AK15"/>
    <mergeCell ref="AJ16:AK16"/>
    <mergeCell ref="Z24:Z25"/>
    <mergeCell ref="O9:T9"/>
    <mergeCell ref="O10:T10"/>
    <mergeCell ref="L5:T5"/>
    <mergeCell ref="O7:T7"/>
    <mergeCell ref="O8:T8"/>
    <mergeCell ref="O12:Z12"/>
    <mergeCell ref="L14:L16"/>
    <mergeCell ref="L13:AY13"/>
    <mergeCell ref="O21:AY21"/>
    <mergeCell ref="O23:AY23"/>
    <mergeCell ref="W24:W25"/>
    <mergeCell ref="X24:X25"/>
    <mergeCell ref="AA12:AL12"/>
    <mergeCell ref="AA14:AK14"/>
    <mergeCell ref="AL14:AL16"/>
    <mergeCell ref="I23:I27"/>
    <mergeCell ref="J24:J26"/>
    <mergeCell ref="M31:W31"/>
    <mergeCell ref="AZ25:AZ26"/>
    <mergeCell ref="W15:Y15"/>
    <mergeCell ref="T15:U15"/>
    <mergeCell ref="R15:S15"/>
    <mergeCell ref="O15:O16"/>
    <mergeCell ref="P15:P16"/>
    <mergeCell ref="Q15:Q16"/>
    <mergeCell ref="M14:M16"/>
    <mergeCell ref="Z14:Z16"/>
    <mergeCell ref="AY14:AY16"/>
    <mergeCell ref="O14:Y14"/>
    <mergeCell ref="X17:Y17"/>
    <mergeCell ref="Y24:Y25"/>
    <mergeCell ref="A18:A29"/>
    <mergeCell ref="B19:B29"/>
    <mergeCell ref="C20:C29"/>
    <mergeCell ref="G24:G26"/>
    <mergeCell ref="E22:E28"/>
    <mergeCell ref="F23:F27"/>
    <mergeCell ref="D21:D29"/>
    <mergeCell ref="AM12:AX12"/>
    <mergeCell ref="AM14:AW14"/>
    <mergeCell ref="AX14:AX16"/>
    <mergeCell ref="AM15:AM16"/>
    <mergeCell ref="AN15:AN16"/>
    <mergeCell ref="AO15:AO16"/>
    <mergeCell ref="AP15:AQ15"/>
    <mergeCell ref="AR15:AS15"/>
    <mergeCell ref="AU24:AU25"/>
    <mergeCell ref="AV24:AV25"/>
    <mergeCell ref="AW24:AW25"/>
    <mergeCell ref="AX24:AX25"/>
    <mergeCell ref="AI24:AI25"/>
    <mergeCell ref="AJ24:AJ25"/>
    <mergeCell ref="AK24:AK25"/>
    <mergeCell ref="AL24:AL25"/>
  </mergeCells>
  <dataValidations count="11">
    <dataValidation allowBlank="1" sqref="JY29:KO29 TU29:UK29 ADQ29:AEG29 ANM29:AOC29 AXI29:AXY29 BHE29:BHU29 BRA29:BRQ29 CAW29:CBM29 CKS29:CLI29 CUO29:CVE29 DEK29:DFA29 DOG29:DOW29 DYC29:DYS29 EHY29:EIO29 ERU29:ESK29 FBQ29:FCG29 FLM29:FMC29 FVI29:FVY29 GFE29:GFU29 GPA29:GPQ29 GYW29:GZM29 HIS29:HJI29 HSO29:HTE29 ICK29:IDA29 IMG29:IMW29 IWC29:IWS29 JFY29:JGO29 JPU29:JQK29 JZQ29:KAG29 KJM29:KKC29 KTI29:KTY29 LDE29:LDU29 LNA29:LNQ29 LWW29:LXM29 MGS29:MHI29 MQO29:MRE29 NAK29:NBA29 NKG29:NKW29 NUC29:NUS29 ODY29:OEO29 ONU29:OOK29 OXQ29:OYG29 PHM29:PIC29 PRI29:PRY29 QBE29:QBU29 QLA29:QLQ29 QUW29:QVM29 RES29:RFI29 ROO29:RPE29 RYK29:RZA29 SIG29:SIW29 SSC29:SSS29 TBY29:TCO29 TLU29:TMK29 TVQ29:TWG29 UFM29:UGC29 UPI29:UPY29 UZE29:UZU29 VJA29:VJQ29 VSW29:VTM29 WCS29:WDI29 WMO29:WNE29 WWK29:WXA29 WWK983065:WXA983065 JY65561:KO65561 TU65561:UK65561 ADQ65561:AEG65561 ANM65561:AOC65561 AXI65561:AXY65561 BHE65561:BHU65561 BRA65561:BRQ65561 CAW65561:CBM65561 CKS65561:CLI65561 CUO65561:CVE65561 DEK65561:DFA65561 DOG65561:DOW65561 DYC65561:DYS65561 EHY65561:EIO65561 ERU65561:ESK65561 FBQ65561:FCG65561 FLM65561:FMC65561 FVI65561:FVY65561 GFE65561:GFU65561 GPA65561:GPQ65561 GYW65561:GZM65561 HIS65561:HJI65561 HSO65561:HTE65561 ICK65561:IDA65561 IMG65561:IMW65561 IWC65561:IWS65561 JFY65561:JGO65561 JPU65561:JQK65561 JZQ65561:KAG65561 KJM65561:KKC65561 KTI65561:KTY65561 LDE65561:LDU65561 LNA65561:LNQ65561 LWW65561:LXM65561 MGS65561:MHI65561 MQO65561:MRE65561 NAK65561:NBA65561 NKG65561:NKW65561 NUC65561:NUS65561 ODY65561:OEO65561 ONU65561:OOK65561 OXQ65561:OYG65561 PHM65561:PIC65561 PRI65561:PRY65561 QBE65561:QBU65561 QLA65561:QLQ65561 QUW65561:QVM65561 RES65561:RFI65561 ROO65561:RPE65561 RYK65561:RZA65561 SIG65561:SIW65561 SSC65561:SSS65561 TBY65561:TCO65561 TLU65561:TMK65561 TVQ65561:TWG65561 UFM65561:UGC65561 UPI65561:UPY65561 UZE65561:UZU65561 VJA65561:VJQ65561 VSW65561:VTM65561 WCS65561:WDI65561 WMO65561:WNE65561 WWK65561:WXA65561 JY131097:KO131097 TU131097:UK131097 ADQ131097:AEG131097 ANM131097:AOC131097 AXI131097:AXY131097 BHE131097:BHU131097 BRA131097:BRQ131097 CAW131097:CBM131097 CKS131097:CLI131097 CUO131097:CVE131097 DEK131097:DFA131097 DOG131097:DOW131097 DYC131097:DYS131097 EHY131097:EIO131097 ERU131097:ESK131097 FBQ131097:FCG131097 FLM131097:FMC131097 FVI131097:FVY131097 GFE131097:GFU131097 GPA131097:GPQ131097 GYW131097:GZM131097 HIS131097:HJI131097 HSO131097:HTE131097 ICK131097:IDA131097 IMG131097:IMW131097 IWC131097:IWS131097 JFY131097:JGO131097 JPU131097:JQK131097 JZQ131097:KAG131097 KJM131097:KKC131097 KTI131097:KTY131097 LDE131097:LDU131097 LNA131097:LNQ131097 LWW131097:LXM131097 MGS131097:MHI131097 MQO131097:MRE131097 NAK131097:NBA131097 NKG131097:NKW131097 NUC131097:NUS131097 ODY131097:OEO131097 ONU131097:OOK131097 OXQ131097:OYG131097 PHM131097:PIC131097 PRI131097:PRY131097 QBE131097:QBU131097 QLA131097:QLQ131097 QUW131097:QVM131097 RES131097:RFI131097 ROO131097:RPE131097 RYK131097:RZA131097 SIG131097:SIW131097 SSC131097:SSS131097 TBY131097:TCO131097 TLU131097:TMK131097 TVQ131097:TWG131097 UFM131097:UGC131097 UPI131097:UPY131097 UZE131097:UZU131097 VJA131097:VJQ131097 VSW131097:VTM131097 WCS131097:WDI131097 WMO131097:WNE131097 WWK131097:WXA131097 JY196633:KO196633 TU196633:UK196633 ADQ196633:AEG196633 ANM196633:AOC196633 AXI196633:AXY196633 BHE196633:BHU196633 BRA196633:BRQ196633 CAW196633:CBM196633 CKS196633:CLI196633 CUO196633:CVE196633 DEK196633:DFA196633 DOG196633:DOW196633 DYC196633:DYS196633 EHY196633:EIO196633 ERU196633:ESK196633 FBQ196633:FCG196633 FLM196633:FMC196633 FVI196633:FVY196633 GFE196633:GFU196633 GPA196633:GPQ196633 GYW196633:GZM196633 HIS196633:HJI196633 HSO196633:HTE196633 ICK196633:IDA196633 IMG196633:IMW196633 IWC196633:IWS196633 JFY196633:JGO196633 JPU196633:JQK196633 JZQ196633:KAG196633 KJM196633:KKC196633 KTI196633:KTY196633 LDE196633:LDU196633 LNA196633:LNQ196633 LWW196633:LXM196633 MGS196633:MHI196633 MQO196633:MRE196633 NAK196633:NBA196633 NKG196633:NKW196633 NUC196633:NUS196633 ODY196633:OEO196633 ONU196633:OOK196633 OXQ196633:OYG196633 PHM196633:PIC196633 PRI196633:PRY196633 QBE196633:QBU196633 QLA196633:QLQ196633 QUW196633:QVM196633 RES196633:RFI196633 ROO196633:RPE196633 RYK196633:RZA196633 SIG196633:SIW196633 SSC196633:SSS196633 TBY196633:TCO196633 TLU196633:TMK196633 TVQ196633:TWG196633 UFM196633:UGC196633 UPI196633:UPY196633 UZE196633:UZU196633 VJA196633:VJQ196633 VSW196633:VTM196633 WCS196633:WDI196633 WMO196633:WNE196633 WWK196633:WXA196633 JY262169:KO262169 TU262169:UK262169 ADQ262169:AEG262169 ANM262169:AOC262169 AXI262169:AXY262169 BHE262169:BHU262169 BRA262169:BRQ262169 CAW262169:CBM262169 CKS262169:CLI262169 CUO262169:CVE262169 DEK262169:DFA262169 DOG262169:DOW262169 DYC262169:DYS262169 EHY262169:EIO262169 ERU262169:ESK262169 FBQ262169:FCG262169 FLM262169:FMC262169 FVI262169:FVY262169 GFE262169:GFU262169 GPA262169:GPQ262169 GYW262169:GZM262169 HIS262169:HJI262169 HSO262169:HTE262169 ICK262169:IDA262169 IMG262169:IMW262169 IWC262169:IWS262169 JFY262169:JGO262169 JPU262169:JQK262169 JZQ262169:KAG262169 KJM262169:KKC262169 KTI262169:KTY262169 LDE262169:LDU262169 LNA262169:LNQ262169 LWW262169:LXM262169 MGS262169:MHI262169 MQO262169:MRE262169 NAK262169:NBA262169 NKG262169:NKW262169 NUC262169:NUS262169 ODY262169:OEO262169 ONU262169:OOK262169 OXQ262169:OYG262169 PHM262169:PIC262169 PRI262169:PRY262169 QBE262169:QBU262169 QLA262169:QLQ262169 QUW262169:QVM262169 RES262169:RFI262169 ROO262169:RPE262169 RYK262169:RZA262169 SIG262169:SIW262169 SSC262169:SSS262169 TBY262169:TCO262169 TLU262169:TMK262169 TVQ262169:TWG262169 UFM262169:UGC262169 UPI262169:UPY262169 UZE262169:UZU262169 VJA262169:VJQ262169 VSW262169:VTM262169 WCS262169:WDI262169 WMO262169:WNE262169 WWK262169:WXA262169 JY327705:KO327705 TU327705:UK327705 ADQ327705:AEG327705 ANM327705:AOC327705 AXI327705:AXY327705 BHE327705:BHU327705 BRA327705:BRQ327705 CAW327705:CBM327705 CKS327705:CLI327705 CUO327705:CVE327705 DEK327705:DFA327705 DOG327705:DOW327705 DYC327705:DYS327705 EHY327705:EIO327705 ERU327705:ESK327705 FBQ327705:FCG327705 FLM327705:FMC327705 FVI327705:FVY327705 GFE327705:GFU327705 GPA327705:GPQ327705 GYW327705:GZM327705 HIS327705:HJI327705 HSO327705:HTE327705 ICK327705:IDA327705 IMG327705:IMW327705 IWC327705:IWS327705 JFY327705:JGO327705 JPU327705:JQK327705 JZQ327705:KAG327705 KJM327705:KKC327705 KTI327705:KTY327705 LDE327705:LDU327705 LNA327705:LNQ327705 LWW327705:LXM327705 MGS327705:MHI327705 MQO327705:MRE327705 NAK327705:NBA327705 NKG327705:NKW327705 NUC327705:NUS327705 ODY327705:OEO327705 ONU327705:OOK327705 OXQ327705:OYG327705 PHM327705:PIC327705 PRI327705:PRY327705 QBE327705:QBU327705 QLA327705:QLQ327705 QUW327705:QVM327705 RES327705:RFI327705 ROO327705:RPE327705 RYK327705:RZA327705 SIG327705:SIW327705 SSC327705:SSS327705 TBY327705:TCO327705 TLU327705:TMK327705 TVQ327705:TWG327705 UFM327705:UGC327705 UPI327705:UPY327705 UZE327705:UZU327705 VJA327705:VJQ327705 VSW327705:VTM327705 WCS327705:WDI327705 WMO327705:WNE327705 WWK327705:WXA327705 JY393241:KO393241 TU393241:UK393241 ADQ393241:AEG393241 ANM393241:AOC393241 AXI393241:AXY393241 BHE393241:BHU393241 BRA393241:BRQ393241 CAW393241:CBM393241 CKS393241:CLI393241 CUO393241:CVE393241 DEK393241:DFA393241 DOG393241:DOW393241 DYC393241:DYS393241 EHY393241:EIO393241 ERU393241:ESK393241 FBQ393241:FCG393241 FLM393241:FMC393241 FVI393241:FVY393241 GFE393241:GFU393241 GPA393241:GPQ393241 GYW393241:GZM393241 HIS393241:HJI393241 HSO393241:HTE393241 ICK393241:IDA393241 IMG393241:IMW393241 IWC393241:IWS393241 JFY393241:JGO393241 JPU393241:JQK393241 JZQ393241:KAG393241 KJM393241:KKC393241 KTI393241:KTY393241 LDE393241:LDU393241 LNA393241:LNQ393241 LWW393241:LXM393241 MGS393241:MHI393241 MQO393241:MRE393241 NAK393241:NBA393241 NKG393241:NKW393241 NUC393241:NUS393241 ODY393241:OEO393241 ONU393241:OOK393241 OXQ393241:OYG393241 PHM393241:PIC393241 PRI393241:PRY393241 QBE393241:QBU393241 QLA393241:QLQ393241 QUW393241:QVM393241 RES393241:RFI393241 ROO393241:RPE393241 RYK393241:RZA393241 SIG393241:SIW393241 SSC393241:SSS393241 TBY393241:TCO393241 TLU393241:TMK393241 TVQ393241:TWG393241 UFM393241:UGC393241 UPI393241:UPY393241 UZE393241:UZU393241 VJA393241:VJQ393241 VSW393241:VTM393241 WCS393241:WDI393241 WMO393241:WNE393241 WWK393241:WXA393241 JY458777:KO458777 TU458777:UK458777 ADQ458777:AEG458777 ANM458777:AOC458777 AXI458777:AXY458777 BHE458777:BHU458777 BRA458777:BRQ458777 CAW458777:CBM458777 CKS458777:CLI458777 CUO458777:CVE458777 DEK458777:DFA458777 DOG458777:DOW458777 DYC458777:DYS458777 EHY458777:EIO458777 ERU458777:ESK458777 FBQ458777:FCG458777 FLM458777:FMC458777 FVI458777:FVY458777 GFE458777:GFU458777 GPA458777:GPQ458777 GYW458777:GZM458777 HIS458777:HJI458777 HSO458777:HTE458777 ICK458777:IDA458777 IMG458777:IMW458777 IWC458777:IWS458777 JFY458777:JGO458777 JPU458777:JQK458777 JZQ458777:KAG458777 KJM458777:KKC458777 KTI458777:KTY458777 LDE458777:LDU458777 LNA458777:LNQ458777 LWW458777:LXM458777 MGS458777:MHI458777 MQO458777:MRE458777 NAK458777:NBA458777 NKG458777:NKW458777 NUC458777:NUS458777 ODY458777:OEO458777 ONU458777:OOK458777 OXQ458777:OYG458777 PHM458777:PIC458777 PRI458777:PRY458777 QBE458777:QBU458777 QLA458777:QLQ458777 QUW458777:QVM458777 RES458777:RFI458777 ROO458777:RPE458777 RYK458777:RZA458777 SIG458777:SIW458777 SSC458777:SSS458777 TBY458777:TCO458777 TLU458777:TMK458777 TVQ458777:TWG458777 UFM458777:UGC458777 UPI458777:UPY458777 UZE458777:UZU458777 VJA458777:VJQ458777 VSW458777:VTM458777 WCS458777:WDI458777 WMO458777:WNE458777 WWK458777:WXA458777 JY524313:KO524313 TU524313:UK524313 ADQ524313:AEG524313 ANM524313:AOC524313 AXI524313:AXY524313 BHE524313:BHU524313 BRA524313:BRQ524313 CAW524313:CBM524313 CKS524313:CLI524313 CUO524313:CVE524313 DEK524313:DFA524313 DOG524313:DOW524313 DYC524313:DYS524313 EHY524313:EIO524313 ERU524313:ESK524313 FBQ524313:FCG524313 FLM524313:FMC524313 FVI524313:FVY524313 GFE524313:GFU524313 GPA524313:GPQ524313 GYW524313:GZM524313 HIS524313:HJI524313 HSO524313:HTE524313 ICK524313:IDA524313 IMG524313:IMW524313 IWC524313:IWS524313 JFY524313:JGO524313 JPU524313:JQK524313 JZQ524313:KAG524313 KJM524313:KKC524313 KTI524313:KTY524313 LDE524313:LDU524313 LNA524313:LNQ524313 LWW524313:LXM524313 MGS524313:MHI524313 MQO524313:MRE524313 NAK524313:NBA524313 NKG524313:NKW524313 NUC524313:NUS524313 ODY524313:OEO524313 ONU524313:OOK524313 OXQ524313:OYG524313 PHM524313:PIC524313 PRI524313:PRY524313 QBE524313:QBU524313 QLA524313:QLQ524313 QUW524313:QVM524313 RES524313:RFI524313 ROO524313:RPE524313 RYK524313:RZA524313 SIG524313:SIW524313 SSC524313:SSS524313 TBY524313:TCO524313 TLU524313:TMK524313 TVQ524313:TWG524313 UFM524313:UGC524313 UPI524313:UPY524313 UZE524313:UZU524313 VJA524313:VJQ524313 VSW524313:VTM524313 WCS524313:WDI524313 WMO524313:WNE524313 WWK524313:WXA524313 JY589849:KO589849 TU589849:UK589849 ADQ589849:AEG589849 ANM589849:AOC589849 AXI589849:AXY589849 BHE589849:BHU589849 BRA589849:BRQ589849 CAW589849:CBM589849 CKS589849:CLI589849 CUO589849:CVE589849 DEK589849:DFA589849 DOG589849:DOW589849 DYC589849:DYS589849 EHY589849:EIO589849 ERU589849:ESK589849 FBQ589849:FCG589849 FLM589849:FMC589849 FVI589849:FVY589849 GFE589849:GFU589849 GPA589849:GPQ589849 GYW589849:GZM589849 HIS589849:HJI589849 HSO589849:HTE589849 ICK589849:IDA589849 IMG589849:IMW589849 IWC589849:IWS589849 JFY589849:JGO589849 JPU589849:JQK589849 JZQ589849:KAG589849 KJM589849:KKC589849 KTI589849:KTY589849 LDE589849:LDU589849 LNA589849:LNQ589849 LWW589849:LXM589849 MGS589849:MHI589849 MQO589849:MRE589849 NAK589849:NBA589849 NKG589849:NKW589849 NUC589849:NUS589849 ODY589849:OEO589849 ONU589849:OOK589849 OXQ589849:OYG589849 PHM589849:PIC589849 PRI589849:PRY589849 QBE589849:QBU589849 QLA589849:QLQ589849 QUW589849:QVM589849 RES589849:RFI589849 ROO589849:RPE589849 RYK589849:RZA589849 SIG589849:SIW589849 SSC589849:SSS589849 TBY589849:TCO589849 TLU589849:TMK589849 TVQ589849:TWG589849 UFM589849:UGC589849 UPI589849:UPY589849 UZE589849:UZU589849 VJA589849:VJQ589849 VSW589849:VTM589849 WCS589849:WDI589849 WMO589849:WNE589849 WWK589849:WXA589849 JY655385:KO655385 TU655385:UK655385 ADQ655385:AEG655385 ANM655385:AOC655385 AXI655385:AXY655385 BHE655385:BHU655385 BRA655385:BRQ655385 CAW655385:CBM655385 CKS655385:CLI655385 CUO655385:CVE655385 DEK655385:DFA655385 DOG655385:DOW655385 DYC655385:DYS655385 EHY655385:EIO655385 ERU655385:ESK655385 FBQ655385:FCG655385 FLM655385:FMC655385 FVI655385:FVY655385 GFE655385:GFU655385 GPA655385:GPQ655385 GYW655385:GZM655385 HIS655385:HJI655385 HSO655385:HTE655385 ICK655385:IDA655385 IMG655385:IMW655385 IWC655385:IWS655385 JFY655385:JGO655385 JPU655385:JQK655385 JZQ655385:KAG655385 KJM655385:KKC655385 KTI655385:KTY655385 LDE655385:LDU655385 LNA655385:LNQ655385 LWW655385:LXM655385 MGS655385:MHI655385 MQO655385:MRE655385 NAK655385:NBA655385 NKG655385:NKW655385 NUC655385:NUS655385 ODY655385:OEO655385 ONU655385:OOK655385 OXQ655385:OYG655385 PHM655385:PIC655385 PRI655385:PRY655385 QBE655385:QBU655385 QLA655385:QLQ655385 QUW655385:QVM655385 RES655385:RFI655385 ROO655385:RPE655385 RYK655385:RZA655385 SIG655385:SIW655385 SSC655385:SSS655385 TBY655385:TCO655385 TLU655385:TMK655385 TVQ655385:TWG655385 UFM655385:UGC655385 UPI655385:UPY655385 UZE655385:UZU655385 VJA655385:VJQ655385 VSW655385:VTM655385 WCS655385:WDI655385 WMO655385:WNE655385 WWK655385:WXA655385 JY720921:KO720921 TU720921:UK720921 ADQ720921:AEG720921 ANM720921:AOC720921 AXI720921:AXY720921 BHE720921:BHU720921 BRA720921:BRQ720921 CAW720921:CBM720921 CKS720921:CLI720921 CUO720921:CVE720921 DEK720921:DFA720921 DOG720921:DOW720921 DYC720921:DYS720921 EHY720921:EIO720921 ERU720921:ESK720921 FBQ720921:FCG720921 FLM720921:FMC720921 FVI720921:FVY720921 GFE720921:GFU720921 GPA720921:GPQ720921 GYW720921:GZM720921 HIS720921:HJI720921 HSO720921:HTE720921 ICK720921:IDA720921 IMG720921:IMW720921 IWC720921:IWS720921 JFY720921:JGO720921 JPU720921:JQK720921 JZQ720921:KAG720921 KJM720921:KKC720921 KTI720921:KTY720921 LDE720921:LDU720921 LNA720921:LNQ720921 LWW720921:LXM720921 MGS720921:MHI720921 MQO720921:MRE720921 NAK720921:NBA720921 NKG720921:NKW720921 NUC720921:NUS720921 ODY720921:OEO720921 ONU720921:OOK720921 OXQ720921:OYG720921 PHM720921:PIC720921 PRI720921:PRY720921 QBE720921:QBU720921 QLA720921:QLQ720921 QUW720921:QVM720921 RES720921:RFI720921 ROO720921:RPE720921 RYK720921:RZA720921 SIG720921:SIW720921 SSC720921:SSS720921 TBY720921:TCO720921 TLU720921:TMK720921 TVQ720921:TWG720921 UFM720921:UGC720921 UPI720921:UPY720921 UZE720921:UZU720921 VJA720921:VJQ720921 VSW720921:VTM720921 WCS720921:WDI720921 WMO720921:WNE720921 WWK720921:WXA720921 JY786457:KO786457 TU786457:UK786457 ADQ786457:AEG786457 ANM786457:AOC786457 AXI786457:AXY786457 BHE786457:BHU786457 BRA786457:BRQ786457 CAW786457:CBM786457 CKS786457:CLI786457 CUO786457:CVE786457 DEK786457:DFA786457 DOG786457:DOW786457 DYC786457:DYS786457 EHY786457:EIO786457 ERU786457:ESK786457 FBQ786457:FCG786457 FLM786457:FMC786457 FVI786457:FVY786457 GFE786457:GFU786457 GPA786457:GPQ786457 GYW786457:GZM786457 HIS786457:HJI786457 HSO786457:HTE786457 ICK786457:IDA786457 IMG786457:IMW786457 IWC786457:IWS786457 JFY786457:JGO786457 JPU786457:JQK786457 JZQ786457:KAG786457 KJM786457:KKC786457 KTI786457:KTY786457 LDE786457:LDU786457 LNA786457:LNQ786457 LWW786457:LXM786457 MGS786457:MHI786457 MQO786457:MRE786457 NAK786457:NBA786457 NKG786457:NKW786457 NUC786457:NUS786457 ODY786457:OEO786457 ONU786457:OOK786457 OXQ786457:OYG786457 PHM786457:PIC786457 PRI786457:PRY786457 QBE786457:QBU786457 QLA786457:QLQ786457 QUW786457:QVM786457 RES786457:RFI786457 ROO786457:RPE786457 RYK786457:RZA786457 SIG786457:SIW786457 SSC786457:SSS786457 TBY786457:TCO786457 TLU786457:TMK786457 TVQ786457:TWG786457 UFM786457:UGC786457 UPI786457:UPY786457 UZE786457:UZU786457 VJA786457:VJQ786457 VSW786457:VTM786457 WCS786457:WDI786457 WMO786457:WNE786457 WWK786457:WXA786457 JY851993:KO851993 TU851993:UK851993 ADQ851993:AEG851993 ANM851993:AOC851993 AXI851993:AXY851993 BHE851993:BHU851993 BRA851993:BRQ851993 CAW851993:CBM851993 CKS851993:CLI851993 CUO851993:CVE851993 DEK851993:DFA851993 DOG851993:DOW851993 DYC851993:DYS851993 EHY851993:EIO851993 ERU851993:ESK851993 FBQ851993:FCG851993 FLM851993:FMC851993 FVI851993:FVY851993 GFE851993:GFU851993 GPA851993:GPQ851993 GYW851993:GZM851993 HIS851993:HJI851993 HSO851993:HTE851993 ICK851993:IDA851993 IMG851993:IMW851993 IWC851993:IWS851993 JFY851993:JGO851993 JPU851993:JQK851993 JZQ851993:KAG851993 KJM851993:KKC851993 KTI851993:KTY851993 LDE851993:LDU851993 LNA851993:LNQ851993 LWW851993:LXM851993 MGS851993:MHI851993 MQO851993:MRE851993 NAK851993:NBA851993 NKG851993:NKW851993 NUC851993:NUS851993 ODY851993:OEO851993 ONU851993:OOK851993 OXQ851993:OYG851993 PHM851993:PIC851993 PRI851993:PRY851993 QBE851993:QBU851993 QLA851993:QLQ851993 QUW851993:QVM851993 RES851993:RFI851993 ROO851993:RPE851993 RYK851993:RZA851993 SIG851993:SIW851993 SSC851993:SSS851993 TBY851993:TCO851993 TLU851993:TMK851993 TVQ851993:TWG851993 UFM851993:UGC851993 UPI851993:UPY851993 UZE851993:UZU851993 VJA851993:VJQ851993 VSW851993:VTM851993 WCS851993:WDI851993 WMO851993:WNE851993 WWK851993:WXA851993 JY917529:KO917529 TU917529:UK917529 ADQ917529:AEG917529 ANM917529:AOC917529 AXI917529:AXY917529 BHE917529:BHU917529 BRA917529:BRQ917529 CAW917529:CBM917529 CKS917529:CLI917529 CUO917529:CVE917529 DEK917529:DFA917529 DOG917529:DOW917529 DYC917529:DYS917529 EHY917529:EIO917529 ERU917529:ESK917529 FBQ917529:FCG917529 FLM917529:FMC917529 FVI917529:FVY917529 GFE917529:GFU917529 GPA917529:GPQ917529 GYW917529:GZM917529 HIS917529:HJI917529 HSO917529:HTE917529 ICK917529:IDA917529 IMG917529:IMW917529 IWC917529:IWS917529 JFY917529:JGO917529 JPU917529:JQK917529 JZQ917529:KAG917529 KJM917529:KKC917529 KTI917529:KTY917529 LDE917529:LDU917529 LNA917529:LNQ917529 LWW917529:LXM917529 MGS917529:MHI917529 MQO917529:MRE917529 NAK917529:NBA917529 NKG917529:NKW917529 NUC917529:NUS917529 ODY917529:OEO917529 ONU917529:OOK917529 OXQ917529:OYG917529 PHM917529:PIC917529 PRI917529:PRY917529 QBE917529:QBU917529 QLA917529:QLQ917529 QUW917529:QVM917529 RES917529:RFI917529 ROO917529:RPE917529 RYK917529:RZA917529 SIG917529:SIW917529 SSC917529:SSS917529 TBY917529:TCO917529 TLU917529:TMK917529 TVQ917529:TWG917529 UFM917529:UGC917529 UPI917529:UPY917529 UZE917529:UZU917529 VJA917529:VJQ917529 VSW917529:VTM917529 WCS917529:WDI917529 WMO917529:WNE917529 WWK917529:WXA917529 JY983065:KO983065 TU983065:UK983065 ADQ983065:AEG983065 ANM983065:AOC983065 AXI983065:AXY983065 BHE983065:BHU983065 BRA983065:BRQ983065 CAW983065:CBM983065 CKS983065:CLI983065 CUO983065:CVE983065 DEK983065:DFA983065 DOG983065:DOW983065 DYC983065:DYS983065 EHY983065:EIO983065 ERU983065:ESK983065 FBQ983065:FCG983065 FLM983065:FMC983065 FVI983065:FVY983065 GFE983065:GFU983065 GPA983065:GPQ983065 GYW983065:GZM983065 HIS983065:HJI983065 HSO983065:HTE983065 ICK983065:IDA983065 IMG983065:IMW983065 IWC983065:IWS983065 JFY983065:JGO983065 JPU983065:JQK983065 JZQ983065:KAG983065 KJM983065:KKC983065 KTI983065:KTY983065 LDE983065:LDU983065 LNA983065:LNQ983065 LWW983065:LXM983065 MGS983065:MHI983065 MQO983065:MRE983065 NAK983065:NBA983065 NKG983065:NKW983065 NUC983065:NUS983065 ODY983065:OEO983065 ONU983065:OOK983065 OXQ983065:OYG983065 PHM983065:PIC983065 PRI983065:PRY983065 QBE983065:QBU983065 QLA983065:QLQ983065 QUW983065:QVM983065 RES983065:RFI983065 ROO983065:RPE983065 RYK983065:RZA983065 SIG983065:SIW983065 SSC983065:SSS983065 TBY983065:TCO983065 TLU983065:TMK983065 TVQ983065:TWG983065 UFM983065:UGC983065 UPI983065:UPY983065 UZE983065:UZU983065 VJA983065:VJQ983065 VSW983065:VTM983065 WCS983065:WDI983065 WMO983065:WNE983065 L65561:AZ65561 L131097:AZ131097 L196633:AZ196633 L262169:AZ262169 L327705:AZ327705 L393241:AZ393241 L458777:AZ458777 L524313:AZ524313 L589849:AZ589849 L655385:AZ655385 L720921:AZ720921 L786457:AZ786457 L851993:AZ851993 L917529:AZ917529 L983065:AZ983065 L29:AZ29"/>
    <dataValidation allowBlank="1" prompt="Для выбора выполните двойной щелчок левой клавиши мыши по соответствующей ячейке." sqref="JY65562:KO65565 TU65562:UK65565 ADQ65562:AEG65565 ANM65562:AOC65565 AXI65562:AXY65565 BHE65562:BHU65565 BRA65562:BRQ65565 CAW65562:CBM65565 CKS65562:CLI65565 CUO65562:CVE65565 DEK65562:DFA65565 DOG65562:DOW65565 DYC65562:DYS65565 EHY65562:EIO65565 ERU65562:ESK65565 FBQ65562:FCG65565 FLM65562:FMC65565 FVI65562:FVY65565 GFE65562:GFU65565 GPA65562:GPQ65565 GYW65562:GZM65565 HIS65562:HJI65565 HSO65562:HTE65565 ICK65562:IDA65565 IMG65562:IMW65565 IWC65562:IWS65565 JFY65562:JGO65565 JPU65562:JQK65565 JZQ65562:KAG65565 KJM65562:KKC65565 KTI65562:KTY65565 LDE65562:LDU65565 LNA65562:LNQ65565 LWW65562:LXM65565 MGS65562:MHI65565 MQO65562:MRE65565 NAK65562:NBA65565 NKG65562:NKW65565 NUC65562:NUS65565 ODY65562:OEO65565 ONU65562:OOK65565 OXQ65562:OYG65565 PHM65562:PIC65565 PRI65562:PRY65565 QBE65562:QBU65565 QLA65562:QLQ65565 QUW65562:QVM65565 RES65562:RFI65565 ROO65562:RPE65565 RYK65562:RZA65565 SIG65562:SIW65565 SSC65562:SSS65565 TBY65562:TCO65565 TLU65562:TMK65565 TVQ65562:TWG65565 UFM65562:UGC65565 UPI65562:UPY65565 UZE65562:UZU65565 VJA65562:VJQ65565 VSW65562:VTM65565 WCS65562:WDI65565 WMO65562:WNE65565 WWK65562:WXA65565 JY131098:KO131101 TU131098:UK131101 ADQ131098:AEG131101 ANM131098:AOC131101 AXI131098:AXY131101 BHE131098:BHU131101 BRA131098:BRQ131101 CAW131098:CBM131101 CKS131098:CLI131101 CUO131098:CVE131101 DEK131098:DFA131101 DOG131098:DOW131101 DYC131098:DYS131101 EHY131098:EIO131101 ERU131098:ESK131101 FBQ131098:FCG131101 FLM131098:FMC131101 FVI131098:FVY131101 GFE131098:GFU131101 GPA131098:GPQ131101 GYW131098:GZM131101 HIS131098:HJI131101 HSO131098:HTE131101 ICK131098:IDA131101 IMG131098:IMW131101 IWC131098:IWS131101 JFY131098:JGO131101 JPU131098:JQK131101 JZQ131098:KAG131101 KJM131098:KKC131101 KTI131098:KTY131101 LDE131098:LDU131101 LNA131098:LNQ131101 LWW131098:LXM131101 MGS131098:MHI131101 MQO131098:MRE131101 NAK131098:NBA131101 NKG131098:NKW131101 NUC131098:NUS131101 ODY131098:OEO131101 ONU131098:OOK131101 OXQ131098:OYG131101 PHM131098:PIC131101 PRI131098:PRY131101 QBE131098:QBU131101 QLA131098:QLQ131101 QUW131098:QVM131101 RES131098:RFI131101 ROO131098:RPE131101 RYK131098:RZA131101 SIG131098:SIW131101 SSC131098:SSS131101 TBY131098:TCO131101 TLU131098:TMK131101 TVQ131098:TWG131101 UFM131098:UGC131101 UPI131098:UPY131101 UZE131098:UZU131101 VJA131098:VJQ131101 VSW131098:VTM131101 WCS131098:WDI131101 WMO131098:WNE131101 WWK131098:WXA131101 JY196634:KO196637 TU196634:UK196637 ADQ196634:AEG196637 ANM196634:AOC196637 AXI196634:AXY196637 BHE196634:BHU196637 BRA196634:BRQ196637 CAW196634:CBM196637 CKS196634:CLI196637 CUO196634:CVE196637 DEK196634:DFA196637 DOG196634:DOW196637 DYC196634:DYS196637 EHY196634:EIO196637 ERU196634:ESK196637 FBQ196634:FCG196637 FLM196634:FMC196637 FVI196634:FVY196637 GFE196634:GFU196637 GPA196634:GPQ196637 GYW196634:GZM196637 HIS196634:HJI196637 HSO196634:HTE196637 ICK196634:IDA196637 IMG196634:IMW196637 IWC196634:IWS196637 JFY196634:JGO196637 JPU196634:JQK196637 JZQ196634:KAG196637 KJM196634:KKC196637 KTI196634:KTY196637 LDE196634:LDU196637 LNA196634:LNQ196637 LWW196634:LXM196637 MGS196634:MHI196637 MQO196634:MRE196637 NAK196634:NBA196637 NKG196634:NKW196637 NUC196634:NUS196637 ODY196634:OEO196637 ONU196634:OOK196637 OXQ196634:OYG196637 PHM196634:PIC196637 PRI196634:PRY196637 QBE196634:QBU196637 QLA196634:QLQ196637 QUW196634:QVM196637 RES196634:RFI196637 ROO196634:RPE196637 RYK196634:RZA196637 SIG196634:SIW196637 SSC196634:SSS196637 TBY196634:TCO196637 TLU196634:TMK196637 TVQ196634:TWG196637 UFM196634:UGC196637 UPI196634:UPY196637 UZE196634:UZU196637 VJA196634:VJQ196637 VSW196634:VTM196637 WCS196634:WDI196637 WMO196634:WNE196637 WWK196634:WXA196637 JY262170:KO262173 TU262170:UK262173 ADQ262170:AEG262173 ANM262170:AOC262173 AXI262170:AXY262173 BHE262170:BHU262173 BRA262170:BRQ262173 CAW262170:CBM262173 CKS262170:CLI262173 CUO262170:CVE262173 DEK262170:DFA262173 DOG262170:DOW262173 DYC262170:DYS262173 EHY262170:EIO262173 ERU262170:ESK262173 FBQ262170:FCG262173 FLM262170:FMC262173 FVI262170:FVY262173 GFE262170:GFU262173 GPA262170:GPQ262173 GYW262170:GZM262173 HIS262170:HJI262173 HSO262170:HTE262173 ICK262170:IDA262173 IMG262170:IMW262173 IWC262170:IWS262173 JFY262170:JGO262173 JPU262170:JQK262173 JZQ262170:KAG262173 KJM262170:KKC262173 KTI262170:KTY262173 LDE262170:LDU262173 LNA262170:LNQ262173 LWW262170:LXM262173 MGS262170:MHI262173 MQO262170:MRE262173 NAK262170:NBA262173 NKG262170:NKW262173 NUC262170:NUS262173 ODY262170:OEO262173 ONU262170:OOK262173 OXQ262170:OYG262173 PHM262170:PIC262173 PRI262170:PRY262173 QBE262170:QBU262173 QLA262170:QLQ262173 QUW262170:QVM262173 RES262170:RFI262173 ROO262170:RPE262173 RYK262170:RZA262173 SIG262170:SIW262173 SSC262170:SSS262173 TBY262170:TCO262173 TLU262170:TMK262173 TVQ262170:TWG262173 UFM262170:UGC262173 UPI262170:UPY262173 UZE262170:UZU262173 VJA262170:VJQ262173 VSW262170:VTM262173 WCS262170:WDI262173 WMO262170:WNE262173 WWK262170:WXA262173 JY327706:KO327709 TU327706:UK327709 ADQ327706:AEG327709 ANM327706:AOC327709 AXI327706:AXY327709 BHE327706:BHU327709 BRA327706:BRQ327709 CAW327706:CBM327709 CKS327706:CLI327709 CUO327706:CVE327709 DEK327706:DFA327709 DOG327706:DOW327709 DYC327706:DYS327709 EHY327706:EIO327709 ERU327706:ESK327709 FBQ327706:FCG327709 FLM327706:FMC327709 FVI327706:FVY327709 GFE327706:GFU327709 GPA327706:GPQ327709 GYW327706:GZM327709 HIS327706:HJI327709 HSO327706:HTE327709 ICK327706:IDA327709 IMG327706:IMW327709 IWC327706:IWS327709 JFY327706:JGO327709 JPU327706:JQK327709 JZQ327706:KAG327709 KJM327706:KKC327709 KTI327706:KTY327709 LDE327706:LDU327709 LNA327706:LNQ327709 LWW327706:LXM327709 MGS327706:MHI327709 MQO327706:MRE327709 NAK327706:NBA327709 NKG327706:NKW327709 NUC327706:NUS327709 ODY327706:OEO327709 ONU327706:OOK327709 OXQ327706:OYG327709 PHM327706:PIC327709 PRI327706:PRY327709 QBE327706:QBU327709 QLA327706:QLQ327709 QUW327706:QVM327709 RES327706:RFI327709 ROO327706:RPE327709 RYK327706:RZA327709 SIG327706:SIW327709 SSC327706:SSS327709 TBY327706:TCO327709 TLU327706:TMK327709 TVQ327706:TWG327709 UFM327706:UGC327709 UPI327706:UPY327709 UZE327706:UZU327709 VJA327706:VJQ327709 VSW327706:VTM327709 WCS327706:WDI327709 WMO327706:WNE327709 WWK327706:WXA327709 JY393242:KO393245 TU393242:UK393245 ADQ393242:AEG393245 ANM393242:AOC393245 AXI393242:AXY393245 BHE393242:BHU393245 BRA393242:BRQ393245 CAW393242:CBM393245 CKS393242:CLI393245 CUO393242:CVE393245 DEK393242:DFA393245 DOG393242:DOW393245 DYC393242:DYS393245 EHY393242:EIO393245 ERU393242:ESK393245 FBQ393242:FCG393245 FLM393242:FMC393245 FVI393242:FVY393245 GFE393242:GFU393245 GPA393242:GPQ393245 GYW393242:GZM393245 HIS393242:HJI393245 HSO393242:HTE393245 ICK393242:IDA393245 IMG393242:IMW393245 IWC393242:IWS393245 JFY393242:JGO393245 JPU393242:JQK393245 JZQ393242:KAG393245 KJM393242:KKC393245 KTI393242:KTY393245 LDE393242:LDU393245 LNA393242:LNQ393245 LWW393242:LXM393245 MGS393242:MHI393245 MQO393242:MRE393245 NAK393242:NBA393245 NKG393242:NKW393245 NUC393242:NUS393245 ODY393242:OEO393245 ONU393242:OOK393245 OXQ393242:OYG393245 PHM393242:PIC393245 PRI393242:PRY393245 QBE393242:QBU393245 QLA393242:QLQ393245 QUW393242:QVM393245 RES393242:RFI393245 ROO393242:RPE393245 RYK393242:RZA393245 SIG393242:SIW393245 SSC393242:SSS393245 TBY393242:TCO393245 TLU393242:TMK393245 TVQ393242:TWG393245 UFM393242:UGC393245 UPI393242:UPY393245 UZE393242:UZU393245 VJA393242:VJQ393245 VSW393242:VTM393245 WCS393242:WDI393245 WMO393242:WNE393245 WWK393242:WXA393245 JY458778:KO458781 TU458778:UK458781 ADQ458778:AEG458781 ANM458778:AOC458781 AXI458778:AXY458781 BHE458778:BHU458781 BRA458778:BRQ458781 CAW458778:CBM458781 CKS458778:CLI458781 CUO458778:CVE458781 DEK458778:DFA458781 DOG458778:DOW458781 DYC458778:DYS458781 EHY458778:EIO458781 ERU458778:ESK458781 FBQ458778:FCG458781 FLM458778:FMC458781 FVI458778:FVY458781 GFE458778:GFU458781 GPA458778:GPQ458781 GYW458778:GZM458781 HIS458778:HJI458781 HSO458778:HTE458781 ICK458778:IDA458781 IMG458778:IMW458781 IWC458778:IWS458781 JFY458778:JGO458781 JPU458778:JQK458781 JZQ458778:KAG458781 KJM458778:KKC458781 KTI458778:KTY458781 LDE458778:LDU458781 LNA458778:LNQ458781 LWW458778:LXM458781 MGS458778:MHI458781 MQO458778:MRE458781 NAK458778:NBA458781 NKG458778:NKW458781 NUC458778:NUS458781 ODY458778:OEO458781 ONU458778:OOK458781 OXQ458778:OYG458781 PHM458778:PIC458781 PRI458778:PRY458781 QBE458778:QBU458781 QLA458778:QLQ458781 QUW458778:QVM458781 RES458778:RFI458781 ROO458778:RPE458781 RYK458778:RZA458781 SIG458778:SIW458781 SSC458778:SSS458781 TBY458778:TCO458781 TLU458778:TMK458781 TVQ458778:TWG458781 UFM458778:UGC458781 UPI458778:UPY458781 UZE458778:UZU458781 VJA458778:VJQ458781 VSW458778:VTM458781 WCS458778:WDI458781 WMO458778:WNE458781 WWK458778:WXA458781 JY524314:KO524317 TU524314:UK524317 ADQ524314:AEG524317 ANM524314:AOC524317 AXI524314:AXY524317 BHE524314:BHU524317 BRA524314:BRQ524317 CAW524314:CBM524317 CKS524314:CLI524317 CUO524314:CVE524317 DEK524314:DFA524317 DOG524314:DOW524317 DYC524314:DYS524317 EHY524314:EIO524317 ERU524314:ESK524317 FBQ524314:FCG524317 FLM524314:FMC524317 FVI524314:FVY524317 GFE524314:GFU524317 GPA524314:GPQ524317 GYW524314:GZM524317 HIS524314:HJI524317 HSO524314:HTE524317 ICK524314:IDA524317 IMG524314:IMW524317 IWC524314:IWS524317 JFY524314:JGO524317 JPU524314:JQK524317 JZQ524314:KAG524317 KJM524314:KKC524317 KTI524314:KTY524317 LDE524314:LDU524317 LNA524314:LNQ524317 LWW524314:LXM524317 MGS524314:MHI524317 MQO524314:MRE524317 NAK524314:NBA524317 NKG524314:NKW524317 NUC524314:NUS524317 ODY524314:OEO524317 ONU524314:OOK524317 OXQ524314:OYG524317 PHM524314:PIC524317 PRI524314:PRY524317 QBE524314:QBU524317 QLA524314:QLQ524317 QUW524314:QVM524317 RES524314:RFI524317 ROO524314:RPE524317 RYK524314:RZA524317 SIG524314:SIW524317 SSC524314:SSS524317 TBY524314:TCO524317 TLU524314:TMK524317 TVQ524314:TWG524317 UFM524314:UGC524317 UPI524314:UPY524317 UZE524314:UZU524317 VJA524314:VJQ524317 VSW524314:VTM524317 WCS524314:WDI524317 WMO524314:WNE524317 WWK524314:WXA524317 JY589850:KO589853 TU589850:UK589853 ADQ589850:AEG589853 ANM589850:AOC589853 AXI589850:AXY589853 BHE589850:BHU589853 BRA589850:BRQ589853 CAW589850:CBM589853 CKS589850:CLI589853 CUO589850:CVE589853 DEK589850:DFA589853 DOG589850:DOW589853 DYC589850:DYS589853 EHY589850:EIO589853 ERU589850:ESK589853 FBQ589850:FCG589853 FLM589850:FMC589853 FVI589850:FVY589853 GFE589850:GFU589853 GPA589850:GPQ589853 GYW589850:GZM589853 HIS589850:HJI589853 HSO589850:HTE589853 ICK589850:IDA589853 IMG589850:IMW589853 IWC589850:IWS589853 JFY589850:JGO589853 JPU589850:JQK589853 JZQ589850:KAG589853 KJM589850:KKC589853 KTI589850:KTY589853 LDE589850:LDU589853 LNA589850:LNQ589853 LWW589850:LXM589853 MGS589850:MHI589853 MQO589850:MRE589853 NAK589850:NBA589853 NKG589850:NKW589853 NUC589850:NUS589853 ODY589850:OEO589853 ONU589850:OOK589853 OXQ589850:OYG589853 PHM589850:PIC589853 PRI589850:PRY589853 QBE589850:QBU589853 QLA589850:QLQ589853 QUW589850:QVM589853 RES589850:RFI589853 ROO589850:RPE589853 RYK589850:RZA589853 SIG589850:SIW589853 SSC589850:SSS589853 TBY589850:TCO589853 TLU589850:TMK589853 TVQ589850:TWG589853 UFM589850:UGC589853 UPI589850:UPY589853 UZE589850:UZU589853 VJA589850:VJQ589853 VSW589850:VTM589853 WCS589850:WDI589853 WMO589850:WNE589853 WWK589850:WXA589853 JY655386:KO655389 TU655386:UK655389 ADQ655386:AEG655389 ANM655386:AOC655389 AXI655386:AXY655389 BHE655386:BHU655389 BRA655386:BRQ655389 CAW655386:CBM655389 CKS655386:CLI655389 CUO655386:CVE655389 DEK655386:DFA655389 DOG655386:DOW655389 DYC655386:DYS655389 EHY655386:EIO655389 ERU655386:ESK655389 FBQ655386:FCG655389 FLM655386:FMC655389 FVI655386:FVY655389 GFE655386:GFU655389 GPA655386:GPQ655389 GYW655386:GZM655389 HIS655386:HJI655389 HSO655386:HTE655389 ICK655386:IDA655389 IMG655386:IMW655389 IWC655386:IWS655389 JFY655386:JGO655389 JPU655386:JQK655389 JZQ655386:KAG655389 KJM655386:KKC655389 KTI655386:KTY655389 LDE655386:LDU655389 LNA655386:LNQ655389 LWW655386:LXM655389 MGS655386:MHI655389 MQO655386:MRE655389 NAK655386:NBA655389 NKG655386:NKW655389 NUC655386:NUS655389 ODY655386:OEO655389 ONU655386:OOK655389 OXQ655386:OYG655389 PHM655386:PIC655389 PRI655386:PRY655389 QBE655386:QBU655389 QLA655386:QLQ655389 QUW655386:QVM655389 RES655386:RFI655389 ROO655386:RPE655389 RYK655386:RZA655389 SIG655386:SIW655389 SSC655386:SSS655389 TBY655386:TCO655389 TLU655386:TMK655389 TVQ655386:TWG655389 UFM655386:UGC655389 UPI655386:UPY655389 UZE655386:UZU655389 VJA655386:VJQ655389 VSW655386:VTM655389 WCS655386:WDI655389 WMO655386:WNE655389 WWK655386:WXA655389 JY720922:KO720925 TU720922:UK720925 ADQ720922:AEG720925 ANM720922:AOC720925 AXI720922:AXY720925 BHE720922:BHU720925 BRA720922:BRQ720925 CAW720922:CBM720925 CKS720922:CLI720925 CUO720922:CVE720925 DEK720922:DFA720925 DOG720922:DOW720925 DYC720922:DYS720925 EHY720922:EIO720925 ERU720922:ESK720925 FBQ720922:FCG720925 FLM720922:FMC720925 FVI720922:FVY720925 GFE720922:GFU720925 GPA720922:GPQ720925 GYW720922:GZM720925 HIS720922:HJI720925 HSO720922:HTE720925 ICK720922:IDA720925 IMG720922:IMW720925 IWC720922:IWS720925 JFY720922:JGO720925 JPU720922:JQK720925 JZQ720922:KAG720925 KJM720922:KKC720925 KTI720922:KTY720925 LDE720922:LDU720925 LNA720922:LNQ720925 LWW720922:LXM720925 MGS720922:MHI720925 MQO720922:MRE720925 NAK720922:NBA720925 NKG720922:NKW720925 NUC720922:NUS720925 ODY720922:OEO720925 ONU720922:OOK720925 OXQ720922:OYG720925 PHM720922:PIC720925 PRI720922:PRY720925 QBE720922:QBU720925 QLA720922:QLQ720925 QUW720922:QVM720925 RES720922:RFI720925 ROO720922:RPE720925 RYK720922:RZA720925 SIG720922:SIW720925 SSC720922:SSS720925 TBY720922:TCO720925 TLU720922:TMK720925 TVQ720922:TWG720925 UFM720922:UGC720925 UPI720922:UPY720925 UZE720922:UZU720925 VJA720922:VJQ720925 VSW720922:VTM720925 WCS720922:WDI720925 WMO720922:WNE720925 WWK720922:WXA720925 JY786458:KO786461 TU786458:UK786461 ADQ786458:AEG786461 ANM786458:AOC786461 AXI786458:AXY786461 BHE786458:BHU786461 BRA786458:BRQ786461 CAW786458:CBM786461 CKS786458:CLI786461 CUO786458:CVE786461 DEK786458:DFA786461 DOG786458:DOW786461 DYC786458:DYS786461 EHY786458:EIO786461 ERU786458:ESK786461 FBQ786458:FCG786461 FLM786458:FMC786461 FVI786458:FVY786461 GFE786458:GFU786461 GPA786458:GPQ786461 GYW786458:GZM786461 HIS786458:HJI786461 HSO786458:HTE786461 ICK786458:IDA786461 IMG786458:IMW786461 IWC786458:IWS786461 JFY786458:JGO786461 JPU786458:JQK786461 JZQ786458:KAG786461 KJM786458:KKC786461 KTI786458:KTY786461 LDE786458:LDU786461 LNA786458:LNQ786461 LWW786458:LXM786461 MGS786458:MHI786461 MQO786458:MRE786461 NAK786458:NBA786461 NKG786458:NKW786461 NUC786458:NUS786461 ODY786458:OEO786461 ONU786458:OOK786461 OXQ786458:OYG786461 PHM786458:PIC786461 PRI786458:PRY786461 QBE786458:QBU786461 QLA786458:QLQ786461 QUW786458:QVM786461 RES786458:RFI786461 ROO786458:RPE786461 RYK786458:RZA786461 SIG786458:SIW786461 SSC786458:SSS786461 TBY786458:TCO786461 TLU786458:TMK786461 TVQ786458:TWG786461 UFM786458:UGC786461 UPI786458:UPY786461 UZE786458:UZU786461 VJA786458:VJQ786461 VSW786458:VTM786461 WCS786458:WDI786461 WMO786458:WNE786461 WWK786458:WXA786461 JY851994:KO851997 TU851994:UK851997 ADQ851994:AEG851997 ANM851994:AOC851997 AXI851994:AXY851997 BHE851994:BHU851997 BRA851994:BRQ851997 CAW851994:CBM851997 CKS851994:CLI851997 CUO851994:CVE851997 DEK851994:DFA851997 DOG851994:DOW851997 DYC851994:DYS851997 EHY851994:EIO851997 ERU851994:ESK851997 FBQ851994:FCG851997 FLM851994:FMC851997 FVI851994:FVY851997 GFE851994:GFU851997 GPA851994:GPQ851997 GYW851994:GZM851997 HIS851994:HJI851997 HSO851994:HTE851997 ICK851994:IDA851997 IMG851994:IMW851997 IWC851994:IWS851997 JFY851994:JGO851997 JPU851994:JQK851997 JZQ851994:KAG851997 KJM851994:KKC851997 KTI851994:KTY851997 LDE851994:LDU851997 LNA851994:LNQ851997 LWW851994:LXM851997 MGS851994:MHI851997 MQO851994:MRE851997 NAK851994:NBA851997 NKG851994:NKW851997 NUC851994:NUS851997 ODY851994:OEO851997 ONU851994:OOK851997 OXQ851994:OYG851997 PHM851994:PIC851997 PRI851994:PRY851997 QBE851994:QBU851997 QLA851994:QLQ851997 QUW851994:QVM851997 RES851994:RFI851997 ROO851994:RPE851997 RYK851994:RZA851997 SIG851994:SIW851997 SSC851994:SSS851997 TBY851994:TCO851997 TLU851994:TMK851997 TVQ851994:TWG851997 UFM851994:UGC851997 UPI851994:UPY851997 UZE851994:UZU851997 VJA851994:VJQ851997 VSW851994:VTM851997 WCS851994:WDI851997 WMO851994:WNE851997 WWK851994:WXA851997 JY917530:KO917533 TU917530:UK917533 ADQ917530:AEG917533 ANM917530:AOC917533 AXI917530:AXY917533 BHE917530:BHU917533 BRA917530:BRQ917533 CAW917530:CBM917533 CKS917530:CLI917533 CUO917530:CVE917533 DEK917530:DFA917533 DOG917530:DOW917533 DYC917530:DYS917533 EHY917530:EIO917533 ERU917530:ESK917533 FBQ917530:FCG917533 FLM917530:FMC917533 FVI917530:FVY917533 GFE917530:GFU917533 GPA917530:GPQ917533 GYW917530:GZM917533 HIS917530:HJI917533 HSO917530:HTE917533 ICK917530:IDA917533 IMG917530:IMW917533 IWC917530:IWS917533 JFY917530:JGO917533 JPU917530:JQK917533 JZQ917530:KAG917533 KJM917530:KKC917533 KTI917530:KTY917533 LDE917530:LDU917533 LNA917530:LNQ917533 LWW917530:LXM917533 MGS917530:MHI917533 MQO917530:MRE917533 NAK917530:NBA917533 NKG917530:NKW917533 NUC917530:NUS917533 ODY917530:OEO917533 ONU917530:OOK917533 OXQ917530:OYG917533 PHM917530:PIC917533 PRI917530:PRY917533 QBE917530:QBU917533 QLA917530:QLQ917533 QUW917530:QVM917533 RES917530:RFI917533 ROO917530:RPE917533 RYK917530:RZA917533 SIG917530:SIW917533 SSC917530:SSS917533 TBY917530:TCO917533 TLU917530:TMK917533 TVQ917530:TWG917533 UFM917530:UGC917533 UPI917530:UPY917533 UZE917530:UZU917533 VJA917530:VJQ917533 VSW917530:VTM917533 WCS917530:WDI917533 WMO917530:WNE917533 WWK917530:WXA917533 JY983066:KO983069 TU983066:UK983069 ADQ983066:AEG983069 ANM983066:AOC983069 AXI983066:AXY983069 BHE983066:BHU983069 BRA983066:BRQ983069 CAW983066:CBM983069 CKS983066:CLI983069 CUO983066:CVE983069 DEK983066:DFA983069 DOG983066:DOW983069 DYC983066:DYS983069 EHY983066:EIO983069 ERU983066:ESK983069 FBQ983066:FCG983069 FLM983066:FMC983069 FVI983066:FVY983069 GFE983066:GFU983069 GPA983066:GPQ983069 GYW983066:GZM983069 HIS983066:HJI983069 HSO983066:HTE983069 ICK983066:IDA983069 IMG983066:IMW983069 IWC983066:IWS983069 JFY983066:JGO983069 JPU983066:JQK983069 JZQ983066:KAG983069 KJM983066:KKC983069 KTI983066:KTY983069 LDE983066:LDU983069 LNA983066:LNQ983069 LWW983066:LXM983069 MGS983066:MHI983069 MQO983066:MRE983069 NAK983066:NBA983069 NKG983066:NKW983069 NUC983066:NUS983069 ODY983066:OEO983069 ONU983066:OOK983069 OXQ983066:OYG983069 PHM983066:PIC983069 PRI983066:PRY983069 QBE983066:QBU983069 QLA983066:QLQ983069 QUW983066:QVM983069 RES983066:RFI983069 ROO983066:RPE983069 RYK983066:RZA983069 SIG983066:SIW983069 SSC983066:SSS983069 TBY983066:TCO983069 TLU983066:TMK983069 TVQ983066:TWG983069 UFM983066:UGC983069 UPI983066:UPY983069 UZE983066:UZU983069 VJA983066:VJQ983069 VSW983066:VTM983069 WCS983066:WDI983069 WMO983066:WNE983069 WWK983066:WXA983069 WWK983062:WXA983064 JY65558:KO65560 TU65558:UK65560 ADQ65558:AEG65560 ANM65558:AOC65560 AXI65558:AXY65560 BHE65558:BHU65560 BRA65558:BRQ65560 CAW65558:CBM65560 CKS65558:CLI65560 CUO65558:CVE65560 DEK65558:DFA65560 DOG65558:DOW65560 DYC65558:DYS65560 EHY65558:EIO65560 ERU65558:ESK65560 FBQ65558:FCG65560 FLM65558:FMC65560 FVI65558:FVY65560 GFE65558:GFU65560 GPA65558:GPQ65560 GYW65558:GZM65560 HIS65558:HJI65560 HSO65558:HTE65560 ICK65558:IDA65560 IMG65558:IMW65560 IWC65558:IWS65560 JFY65558:JGO65560 JPU65558:JQK65560 JZQ65558:KAG65560 KJM65558:KKC65560 KTI65558:KTY65560 LDE65558:LDU65560 LNA65558:LNQ65560 LWW65558:LXM65560 MGS65558:MHI65560 MQO65558:MRE65560 NAK65558:NBA65560 NKG65558:NKW65560 NUC65558:NUS65560 ODY65558:OEO65560 ONU65558:OOK65560 OXQ65558:OYG65560 PHM65558:PIC65560 PRI65558:PRY65560 QBE65558:QBU65560 QLA65558:QLQ65560 QUW65558:QVM65560 RES65558:RFI65560 ROO65558:RPE65560 RYK65558:RZA65560 SIG65558:SIW65560 SSC65558:SSS65560 TBY65558:TCO65560 TLU65558:TMK65560 TVQ65558:TWG65560 UFM65558:UGC65560 UPI65558:UPY65560 UZE65558:UZU65560 VJA65558:VJQ65560 VSW65558:VTM65560 WCS65558:WDI65560 WMO65558:WNE65560 WWK65558:WXA65560 JY131094:KO131096 TU131094:UK131096 ADQ131094:AEG131096 ANM131094:AOC131096 AXI131094:AXY131096 BHE131094:BHU131096 BRA131094:BRQ131096 CAW131094:CBM131096 CKS131094:CLI131096 CUO131094:CVE131096 DEK131094:DFA131096 DOG131094:DOW131096 DYC131094:DYS131096 EHY131094:EIO131096 ERU131094:ESK131096 FBQ131094:FCG131096 FLM131094:FMC131096 FVI131094:FVY131096 GFE131094:GFU131096 GPA131094:GPQ131096 GYW131094:GZM131096 HIS131094:HJI131096 HSO131094:HTE131096 ICK131094:IDA131096 IMG131094:IMW131096 IWC131094:IWS131096 JFY131094:JGO131096 JPU131094:JQK131096 JZQ131094:KAG131096 KJM131094:KKC131096 KTI131094:KTY131096 LDE131094:LDU131096 LNA131094:LNQ131096 LWW131094:LXM131096 MGS131094:MHI131096 MQO131094:MRE131096 NAK131094:NBA131096 NKG131094:NKW131096 NUC131094:NUS131096 ODY131094:OEO131096 ONU131094:OOK131096 OXQ131094:OYG131096 PHM131094:PIC131096 PRI131094:PRY131096 QBE131094:QBU131096 QLA131094:QLQ131096 QUW131094:QVM131096 RES131094:RFI131096 ROO131094:RPE131096 RYK131094:RZA131096 SIG131094:SIW131096 SSC131094:SSS131096 TBY131094:TCO131096 TLU131094:TMK131096 TVQ131094:TWG131096 UFM131094:UGC131096 UPI131094:UPY131096 UZE131094:UZU131096 VJA131094:VJQ131096 VSW131094:VTM131096 WCS131094:WDI131096 WMO131094:WNE131096 WWK131094:WXA131096 JY196630:KO196632 TU196630:UK196632 ADQ196630:AEG196632 ANM196630:AOC196632 AXI196630:AXY196632 BHE196630:BHU196632 BRA196630:BRQ196632 CAW196630:CBM196632 CKS196630:CLI196632 CUO196630:CVE196632 DEK196630:DFA196632 DOG196630:DOW196632 DYC196630:DYS196632 EHY196630:EIO196632 ERU196630:ESK196632 FBQ196630:FCG196632 FLM196630:FMC196632 FVI196630:FVY196632 GFE196630:GFU196632 GPA196630:GPQ196632 GYW196630:GZM196632 HIS196630:HJI196632 HSO196630:HTE196632 ICK196630:IDA196632 IMG196630:IMW196632 IWC196630:IWS196632 JFY196630:JGO196632 JPU196630:JQK196632 JZQ196630:KAG196632 KJM196630:KKC196632 KTI196630:KTY196632 LDE196630:LDU196632 LNA196630:LNQ196632 LWW196630:LXM196632 MGS196630:MHI196632 MQO196630:MRE196632 NAK196630:NBA196632 NKG196630:NKW196632 NUC196630:NUS196632 ODY196630:OEO196632 ONU196630:OOK196632 OXQ196630:OYG196632 PHM196630:PIC196632 PRI196630:PRY196632 QBE196630:QBU196632 QLA196630:QLQ196632 QUW196630:QVM196632 RES196630:RFI196632 ROO196630:RPE196632 RYK196630:RZA196632 SIG196630:SIW196632 SSC196630:SSS196632 TBY196630:TCO196632 TLU196630:TMK196632 TVQ196630:TWG196632 UFM196630:UGC196632 UPI196630:UPY196632 UZE196630:UZU196632 VJA196630:VJQ196632 VSW196630:VTM196632 WCS196630:WDI196632 WMO196630:WNE196632 WWK196630:WXA196632 JY262166:KO262168 TU262166:UK262168 ADQ262166:AEG262168 ANM262166:AOC262168 AXI262166:AXY262168 BHE262166:BHU262168 BRA262166:BRQ262168 CAW262166:CBM262168 CKS262166:CLI262168 CUO262166:CVE262168 DEK262166:DFA262168 DOG262166:DOW262168 DYC262166:DYS262168 EHY262166:EIO262168 ERU262166:ESK262168 FBQ262166:FCG262168 FLM262166:FMC262168 FVI262166:FVY262168 GFE262166:GFU262168 GPA262166:GPQ262168 GYW262166:GZM262168 HIS262166:HJI262168 HSO262166:HTE262168 ICK262166:IDA262168 IMG262166:IMW262168 IWC262166:IWS262168 JFY262166:JGO262168 JPU262166:JQK262168 JZQ262166:KAG262168 KJM262166:KKC262168 KTI262166:KTY262168 LDE262166:LDU262168 LNA262166:LNQ262168 LWW262166:LXM262168 MGS262166:MHI262168 MQO262166:MRE262168 NAK262166:NBA262168 NKG262166:NKW262168 NUC262166:NUS262168 ODY262166:OEO262168 ONU262166:OOK262168 OXQ262166:OYG262168 PHM262166:PIC262168 PRI262166:PRY262168 QBE262166:QBU262168 QLA262166:QLQ262168 QUW262166:QVM262168 RES262166:RFI262168 ROO262166:RPE262168 RYK262166:RZA262168 SIG262166:SIW262168 SSC262166:SSS262168 TBY262166:TCO262168 TLU262166:TMK262168 TVQ262166:TWG262168 UFM262166:UGC262168 UPI262166:UPY262168 UZE262166:UZU262168 VJA262166:VJQ262168 VSW262166:VTM262168 WCS262166:WDI262168 WMO262166:WNE262168 WWK262166:WXA262168 JY327702:KO327704 TU327702:UK327704 ADQ327702:AEG327704 ANM327702:AOC327704 AXI327702:AXY327704 BHE327702:BHU327704 BRA327702:BRQ327704 CAW327702:CBM327704 CKS327702:CLI327704 CUO327702:CVE327704 DEK327702:DFA327704 DOG327702:DOW327704 DYC327702:DYS327704 EHY327702:EIO327704 ERU327702:ESK327704 FBQ327702:FCG327704 FLM327702:FMC327704 FVI327702:FVY327704 GFE327702:GFU327704 GPA327702:GPQ327704 GYW327702:GZM327704 HIS327702:HJI327704 HSO327702:HTE327704 ICK327702:IDA327704 IMG327702:IMW327704 IWC327702:IWS327704 JFY327702:JGO327704 JPU327702:JQK327704 JZQ327702:KAG327704 KJM327702:KKC327704 KTI327702:KTY327704 LDE327702:LDU327704 LNA327702:LNQ327704 LWW327702:LXM327704 MGS327702:MHI327704 MQO327702:MRE327704 NAK327702:NBA327704 NKG327702:NKW327704 NUC327702:NUS327704 ODY327702:OEO327704 ONU327702:OOK327704 OXQ327702:OYG327704 PHM327702:PIC327704 PRI327702:PRY327704 QBE327702:QBU327704 QLA327702:QLQ327704 QUW327702:QVM327704 RES327702:RFI327704 ROO327702:RPE327704 RYK327702:RZA327704 SIG327702:SIW327704 SSC327702:SSS327704 TBY327702:TCO327704 TLU327702:TMK327704 TVQ327702:TWG327704 UFM327702:UGC327704 UPI327702:UPY327704 UZE327702:UZU327704 VJA327702:VJQ327704 VSW327702:VTM327704 WCS327702:WDI327704 WMO327702:WNE327704 WWK327702:WXA327704 JY393238:KO393240 TU393238:UK393240 ADQ393238:AEG393240 ANM393238:AOC393240 AXI393238:AXY393240 BHE393238:BHU393240 BRA393238:BRQ393240 CAW393238:CBM393240 CKS393238:CLI393240 CUO393238:CVE393240 DEK393238:DFA393240 DOG393238:DOW393240 DYC393238:DYS393240 EHY393238:EIO393240 ERU393238:ESK393240 FBQ393238:FCG393240 FLM393238:FMC393240 FVI393238:FVY393240 GFE393238:GFU393240 GPA393238:GPQ393240 GYW393238:GZM393240 HIS393238:HJI393240 HSO393238:HTE393240 ICK393238:IDA393240 IMG393238:IMW393240 IWC393238:IWS393240 JFY393238:JGO393240 JPU393238:JQK393240 JZQ393238:KAG393240 KJM393238:KKC393240 KTI393238:KTY393240 LDE393238:LDU393240 LNA393238:LNQ393240 LWW393238:LXM393240 MGS393238:MHI393240 MQO393238:MRE393240 NAK393238:NBA393240 NKG393238:NKW393240 NUC393238:NUS393240 ODY393238:OEO393240 ONU393238:OOK393240 OXQ393238:OYG393240 PHM393238:PIC393240 PRI393238:PRY393240 QBE393238:QBU393240 QLA393238:QLQ393240 QUW393238:QVM393240 RES393238:RFI393240 ROO393238:RPE393240 RYK393238:RZA393240 SIG393238:SIW393240 SSC393238:SSS393240 TBY393238:TCO393240 TLU393238:TMK393240 TVQ393238:TWG393240 UFM393238:UGC393240 UPI393238:UPY393240 UZE393238:UZU393240 VJA393238:VJQ393240 VSW393238:VTM393240 WCS393238:WDI393240 WMO393238:WNE393240 WWK393238:WXA393240 JY458774:KO458776 TU458774:UK458776 ADQ458774:AEG458776 ANM458774:AOC458776 AXI458774:AXY458776 BHE458774:BHU458776 BRA458774:BRQ458776 CAW458774:CBM458776 CKS458774:CLI458776 CUO458774:CVE458776 DEK458774:DFA458776 DOG458774:DOW458776 DYC458774:DYS458776 EHY458774:EIO458776 ERU458774:ESK458776 FBQ458774:FCG458776 FLM458774:FMC458776 FVI458774:FVY458776 GFE458774:GFU458776 GPA458774:GPQ458776 GYW458774:GZM458776 HIS458774:HJI458776 HSO458774:HTE458776 ICK458774:IDA458776 IMG458774:IMW458776 IWC458774:IWS458776 JFY458774:JGO458776 JPU458774:JQK458776 JZQ458774:KAG458776 KJM458774:KKC458776 KTI458774:KTY458776 LDE458774:LDU458776 LNA458774:LNQ458776 LWW458774:LXM458776 MGS458774:MHI458776 MQO458774:MRE458776 NAK458774:NBA458776 NKG458774:NKW458776 NUC458774:NUS458776 ODY458774:OEO458776 ONU458774:OOK458776 OXQ458774:OYG458776 PHM458774:PIC458776 PRI458774:PRY458776 QBE458774:QBU458776 QLA458774:QLQ458776 QUW458774:QVM458776 RES458774:RFI458776 ROO458774:RPE458776 RYK458774:RZA458776 SIG458774:SIW458776 SSC458774:SSS458776 TBY458774:TCO458776 TLU458774:TMK458776 TVQ458774:TWG458776 UFM458774:UGC458776 UPI458774:UPY458776 UZE458774:UZU458776 VJA458774:VJQ458776 VSW458774:VTM458776 WCS458774:WDI458776 WMO458774:WNE458776 WWK458774:WXA458776 JY524310:KO524312 TU524310:UK524312 ADQ524310:AEG524312 ANM524310:AOC524312 AXI524310:AXY524312 BHE524310:BHU524312 BRA524310:BRQ524312 CAW524310:CBM524312 CKS524310:CLI524312 CUO524310:CVE524312 DEK524310:DFA524312 DOG524310:DOW524312 DYC524310:DYS524312 EHY524310:EIO524312 ERU524310:ESK524312 FBQ524310:FCG524312 FLM524310:FMC524312 FVI524310:FVY524312 GFE524310:GFU524312 GPA524310:GPQ524312 GYW524310:GZM524312 HIS524310:HJI524312 HSO524310:HTE524312 ICK524310:IDA524312 IMG524310:IMW524312 IWC524310:IWS524312 JFY524310:JGO524312 JPU524310:JQK524312 JZQ524310:KAG524312 KJM524310:KKC524312 KTI524310:KTY524312 LDE524310:LDU524312 LNA524310:LNQ524312 LWW524310:LXM524312 MGS524310:MHI524312 MQO524310:MRE524312 NAK524310:NBA524312 NKG524310:NKW524312 NUC524310:NUS524312 ODY524310:OEO524312 ONU524310:OOK524312 OXQ524310:OYG524312 PHM524310:PIC524312 PRI524310:PRY524312 QBE524310:QBU524312 QLA524310:QLQ524312 QUW524310:QVM524312 RES524310:RFI524312 ROO524310:RPE524312 RYK524310:RZA524312 SIG524310:SIW524312 SSC524310:SSS524312 TBY524310:TCO524312 TLU524310:TMK524312 TVQ524310:TWG524312 UFM524310:UGC524312 UPI524310:UPY524312 UZE524310:UZU524312 VJA524310:VJQ524312 VSW524310:VTM524312 WCS524310:WDI524312 WMO524310:WNE524312 WWK524310:WXA524312 JY589846:KO589848 TU589846:UK589848 ADQ589846:AEG589848 ANM589846:AOC589848 AXI589846:AXY589848 BHE589846:BHU589848 BRA589846:BRQ589848 CAW589846:CBM589848 CKS589846:CLI589848 CUO589846:CVE589848 DEK589846:DFA589848 DOG589846:DOW589848 DYC589846:DYS589848 EHY589846:EIO589848 ERU589846:ESK589848 FBQ589846:FCG589848 FLM589846:FMC589848 FVI589846:FVY589848 GFE589846:GFU589848 GPA589846:GPQ589848 GYW589846:GZM589848 HIS589846:HJI589848 HSO589846:HTE589848 ICK589846:IDA589848 IMG589846:IMW589848 IWC589846:IWS589848 JFY589846:JGO589848 JPU589846:JQK589848 JZQ589846:KAG589848 KJM589846:KKC589848 KTI589846:KTY589848 LDE589846:LDU589848 LNA589846:LNQ589848 LWW589846:LXM589848 MGS589846:MHI589848 MQO589846:MRE589848 NAK589846:NBA589848 NKG589846:NKW589848 NUC589846:NUS589848 ODY589846:OEO589848 ONU589846:OOK589848 OXQ589846:OYG589848 PHM589846:PIC589848 PRI589846:PRY589848 QBE589846:QBU589848 QLA589846:QLQ589848 QUW589846:QVM589848 RES589846:RFI589848 ROO589846:RPE589848 RYK589846:RZA589848 SIG589846:SIW589848 SSC589846:SSS589848 TBY589846:TCO589848 TLU589846:TMK589848 TVQ589846:TWG589848 UFM589846:UGC589848 UPI589846:UPY589848 UZE589846:UZU589848 VJA589846:VJQ589848 VSW589846:VTM589848 WCS589846:WDI589848 WMO589846:WNE589848 WWK589846:WXA589848 JY655382:KO655384 TU655382:UK655384 ADQ655382:AEG655384 ANM655382:AOC655384 AXI655382:AXY655384 BHE655382:BHU655384 BRA655382:BRQ655384 CAW655382:CBM655384 CKS655382:CLI655384 CUO655382:CVE655384 DEK655382:DFA655384 DOG655382:DOW655384 DYC655382:DYS655384 EHY655382:EIO655384 ERU655382:ESK655384 FBQ655382:FCG655384 FLM655382:FMC655384 FVI655382:FVY655384 GFE655382:GFU655384 GPA655382:GPQ655384 GYW655382:GZM655384 HIS655382:HJI655384 HSO655382:HTE655384 ICK655382:IDA655384 IMG655382:IMW655384 IWC655382:IWS655384 JFY655382:JGO655384 JPU655382:JQK655384 JZQ655382:KAG655384 KJM655382:KKC655384 KTI655382:KTY655384 LDE655382:LDU655384 LNA655382:LNQ655384 LWW655382:LXM655384 MGS655382:MHI655384 MQO655382:MRE655384 NAK655382:NBA655384 NKG655382:NKW655384 NUC655382:NUS655384 ODY655382:OEO655384 ONU655382:OOK655384 OXQ655382:OYG655384 PHM655382:PIC655384 PRI655382:PRY655384 QBE655382:QBU655384 QLA655382:QLQ655384 QUW655382:QVM655384 RES655382:RFI655384 ROO655382:RPE655384 RYK655382:RZA655384 SIG655382:SIW655384 SSC655382:SSS655384 TBY655382:TCO655384 TLU655382:TMK655384 TVQ655382:TWG655384 UFM655382:UGC655384 UPI655382:UPY655384 UZE655382:UZU655384 VJA655382:VJQ655384 VSW655382:VTM655384 WCS655382:WDI655384 WMO655382:WNE655384 WWK655382:WXA655384 JY720918:KO720920 TU720918:UK720920 ADQ720918:AEG720920 ANM720918:AOC720920 AXI720918:AXY720920 BHE720918:BHU720920 BRA720918:BRQ720920 CAW720918:CBM720920 CKS720918:CLI720920 CUO720918:CVE720920 DEK720918:DFA720920 DOG720918:DOW720920 DYC720918:DYS720920 EHY720918:EIO720920 ERU720918:ESK720920 FBQ720918:FCG720920 FLM720918:FMC720920 FVI720918:FVY720920 GFE720918:GFU720920 GPA720918:GPQ720920 GYW720918:GZM720920 HIS720918:HJI720920 HSO720918:HTE720920 ICK720918:IDA720920 IMG720918:IMW720920 IWC720918:IWS720920 JFY720918:JGO720920 JPU720918:JQK720920 JZQ720918:KAG720920 KJM720918:KKC720920 KTI720918:KTY720920 LDE720918:LDU720920 LNA720918:LNQ720920 LWW720918:LXM720920 MGS720918:MHI720920 MQO720918:MRE720920 NAK720918:NBA720920 NKG720918:NKW720920 NUC720918:NUS720920 ODY720918:OEO720920 ONU720918:OOK720920 OXQ720918:OYG720920 PHM720918:PIC720920 PRI720918:PRY720920 QBE720918:QBU720920 QLA720918:QLQ720920 QUW720918:QVM720920 RES720918:RFI720920 ROO720918:RPE720920 RYK720918:RZA720920 SIG720918:SIW720920 SSC720918:SSS720920 TBY720918:TCO720920 TLU720918:TMK720920 TVQ720918:TWG720920 UFM720918:UGC720920 UPI720918:UPY720920 UZE720918:UZU720920 VJA720918:VJQ720920 VSW720918:VTM720920 WCS720918:WDI720920 WMO720918:WNE720920 WWK720918:WXA720920 JY786454:KO786456 TU786454:UK786456 ADQ786454:AEG786456 ANM786454:AOC786456 AXI786454:AXY786456 BHE786454:BHU786456 BRA786454:BRQ786456 CAW786454:CBM786456 CKS786454:CLI786456 CUO786454:CVE786456 DEK786454:DFA786456 DOG786454:DOW786456 DYC786454:DYS786456 EHY786454:EIO786456 ERU786454:ESK786456 FBQ786454:FCG786456 FLM786454:FMC786456 FVI786454:FVY786456 GFE786454:GFU786456 GPA786454:GPQ786456 GYW786454:GZM786456 HIS786454:HJI786456 HSO786454:HTE786456 ICK786454:IDA786456 IMG786454:IMW786456 IWC786454:IWS786456 JFY786454:JGO786456 JPU786454:JQK786456 JZQ786454:KAG786456 KJM786454:KKC786456 KTI786454:KTY786456 LDE786454:LDU786456 LNA786454:LNQ786456 LWW786454:LXM786456 MGS786454:MHI786456 MQO786454:MRE786456 NAK786454:NBA786456 NKG786454:NKW786456 NUC786454:NUS786456 ODY786454:OEO786456 ONU786454:OOK786456 OXQ786454:OYG786456 PHM786454:PIC786456 PRI786454:PRY786456 QBE786454:QBU786456 QLA786454:QLQ786456 QUW786454:QVM786456 RES786454:RFI786456 ROO786454:RPE786456 RYK786454:RZA786456 SIG786454:SIW786456 SSC786454:SSS786456 TBY786454:TCO786456 TLU786454:TMK786456 TVQ786454:TWG786456 UFM786454:UGC786456 UPI786454:UPY786456 UZE786454:UZU786456 VJA786454:VJQ786456 VSW786454:VTM786456 WCS786454:WDI786456 WMO786454:WNE786456 WWK786454:WXA786456 JY851990:KO851992 TU851990:UK851992 ADQ851990:AEG851992 ANM851990:AOC851992 AXI851990:AXY851992 BHE851990:BHU851992 BRA851990:BRQ851992 CAW851990:CBM851992 CKS851990:CLI851992 CUO851990:CVE851992 DEK851990:DFA851992 DOG851990:DOW851992 DYC851990:DYS851992 EHY851990:EIO851992 ERU851990:ESK851992 FBQ851990:FCG851992 FLM851990:FMC851992 FVI851990:FVY851992 GFE851990:GFU851992 GPA851990:GPQ851992 GYW851990:GZM851992 HIS851990:HJI851992 HSO851990:HTE851992 ICK851990:IDA851992 IMG851990:IMW851992 IWC851990:IWS851992 JFY851990:JGO851992 JPU851990:JQK851992 JZQ851990:KAG851992 KJM851990:KKC851992 KTI851990:KTY851992 LDE851990:LDU851992 LNA851990:LNQ851992 LWW851990:LXM851992 MGS851990:MHI851992 MQO851990:MRE851992 NAK851990:NBA851992 NKG851990:NKW851992 NUC851990:NUS851992 ODY851990:OEO851992 ONU851990:OOK851992 OXQ851990:OYG851992 PHM851990:PIC851992 PRI851990:PRY851992 QBE851990:QBU851992 QLA851990:QLQ851992 QUW851990:QVM851992 RES851990:RFI851992 ROO851990:RPE851992 RYK851990:RZA851992 SIG851990:SIW851992 SSC851990:SSS851992 TBY851990:TCO851992 TLU851990:TMK851992 TVQ851990:TWG851992 UFM851990:UGC851992 UPI851990:UPY851992 UZE851990:UZU851992 VJA851990:VJQ851992 VSW851990:VTM851992 WCS851990:WDI851992 WMO851990:WNE851992 WWK851990:WXA851992 JY917526:KO917528 TU917526:UK917528 ADQ917526:AEG917528 ANM917526:AOC917528 AXI917526:AXY917528 BHE917526:BHU917528 BRA917526:BRQ917528 CAW917526:CBM917528 CKS917526:CLI917528 CUO917526:CVE917528 DEK917526:DFA917528 DOG917526:DOW917528 DYC917526:DYS917528 EHY917526:EIO917528 ERU917526:ESK917528 FBQ917526:FCG917528 FLM917526:FMC917528 FVI917526:FVY917528 GFE917526:GFU917528 GPA917526:GPQ917528 GYW917526:GZM917528 HIS917526:HJI917528 HSO917526:HTE917528 ICK917526:IDA917528 IMG917526:IMW917528 IWC917526:IWS917528 JFY917526:JGO917528 JPU917526:JQK917528 JZQ917526:KAG917528 KJM917526:KKC917528 KTI917526:KTY917528 LDE917526:LDU917528 LNA917526:LNQ917528 LWW917526:LXM917528 MGS917526:MHI917528 MQO917526:MRE917528 NAK917526:NBA917528 NKG917526:NKW917528 NUC917526:NUS917528 ODY917526:OEO917528 ONU917526:OOK917528 OXQ917526:OYG917528 PHM917526:PIC917528 PRI917526:PRY917528 QBE917526:QBU917528 QLA917526:QLQ917528 QUW917526:QVM917528 RES917526:RFI917528 ROO917526:RPE917528 RYK917526:RZA917528 SIG917526:SIW917528 SSC917526:SSS917528 TBY917526:TCO917528 TLU917526:TMK917528 TVQ917526:TWG917528 UFM917526:UGC917528 UPI917526:UPY917528 UZE917526:UZU917528 VJA917526:VJQ917528 VSW917526:VTM917528 WCS917526:WDI917528 WMO917526:WNE917528 WWK917526:WXA917528 JY983062:KO983064 TU983062:UK983064 ADQ983062:AEG983064 ANM983062:AOC983064 AXI983062:AXY983064 BHE983062:BHU983064 BRA983062:BRQ983064 CAW983062:CBM983064 CKS983062:CLI983064 CUO983062:CVE983064 DEK983062:DFA983064 DOG983062:DOW983064 DYC983062:DYS983064 EHY983062:EIO983064 ERU983062:ESK983064 FBQ983062:FCG983064 FLM983062:FMC983064 FVI983062:FVY983064 GFE983062:GFU983064 GPA983062:GPQ983064 GYW983062:GZM983064 HIS983062:HJI983064 HSO983062:HTE983064 ICK983062:IDA983064 IMG983062:IMW983064 IWC983062:IWS983064 JFY983062:JGO983064 JPU983062:JQK983064 JZQ983062:KAG983064 KJM983062:KKC983064 KTI983062:KTY983064 LDE983062:LDU983064 LNA983062:LNQ983064 LWW983062:LXM983064 MGS983062:MHI983064 MQO983062:MRE983064 NAK983062:NBA983064 NKG983062:NKW983064 NUC983062:NUS983064 ODY983062:OEO983064 ONU983062:OOK983064 OXQ983062:OYG983064 PHM983062:PIC983064 PRI983062:PRY983064 QBE983062:QBU983064 QLA983062:QLQ983064 QUW983062:QVM983064 RES983062:RFI983064 ROO983062:RPE983064 RYK983062:RZA983064 SIG983062:SIW983064 SSC983062:SSS983064 TBY983062:TCO983064 TLU983062:TMK983064 TVQ983062:TWG983064 UFM983062:UGC983064 UPI983062:UPY983064 UZE983062:UZU983064 VJA983062:VJQ983064 VSW983062:VTM983064 WCS983062:WDI983064 WMO983062:WNE983064 TU26:UK28 JY26:KO28 WWK26:WXA28 WMO26:WNE28 WCS26:WDI28 VSW26:VTM28 VJA26:VJQ28 UZE26:UZU28 UPI26:UPY28 UFM26:UGC28 TVQ26:TWG28 TLU26:TMK28 TBY26:TCO28 SSC26:SSS28 SIG26:SIW28 RYK26:RZA28 ROO26:RPE28 RES26:RFI28 QUW26:QVM28 QLA26:QLQ28 QBE26:QBU28 PRI26:PRY28 PHM26:PIC28 OXQ26:OYG28 ONU26:OOK28 ODY26:OEO28 NUC26:NUS28 NKG26:NKW28 NAK26:NBA28 MQO26:MRE28 MGS26:MHI28 LWW26:LXM28 LNA26:LNQ28 LDE26:LDU28 KTI26:KTY28 KJM26:KKC28 JZQ26:KAG28 JPU26:JQK28 JFY26:JGO28 IWC26:IWS28 IMG26:IMW28 ICK26:IDA28 HSO26:HTE28 HIS26:HJI28 GYW26:GZM28 GPA26:GPQ28 GFE26:GFU28 FVI26:FVY28 FLM26:FMC28 FBQ26:FCG28 ERU26:ESK28 EHY26:EIO28 DYC26:DYS28 DOG26:DOW28 DEK26:DFA28 CUO26:CVE28 CKS26:CLI28 CAW26:CBM28 BRA26:BRQ28 BHE26:BHU28 AXI26:AXY28 ANM26:AOC28 ADQ26:AEG28 AY27:AZ28 AY26 L26:AX28 L65562:AZ65565 L131098:AZ131101 L196634:AZ196637 L262170:AZ262173 L327706:AZ327709 L393242:AZ393245 L458778:AZ458781 L524314:AZ524317 L589850:AZ589853 L655386:AZ655389 L720922:AZ720925 L786458:AZ786461 L851994:AZ851997 L917530:AZ917533 L983066:AZ983069 L65558:AZ65560 L131094:AZ131096 L196630:AZ196632 L262166:AZ262168 L327702:AZ327704 L393238:AZ393240 L458774:AZ458776 L524310:AZ524312 L589846:AZ589848 L655382:AZ655384 L720918:AZ720920 L786454:AZ786456 L851990:AZ851992 L917526:AZ917528 L983062:AZ983064"/>
    <dataValidation type="list" allowBlank="1" showInputMessage="1" showErrorMessage="1" errorTitle="Ошибка" error="Выберите значение из списка" sqref="WWN983058 KB23 TX23 ADT23 ANP23 AXL23 BHH23 BRD23 CAZ23 CKV23 CUR23 DEN23 DOJ23 DYF23 EIB23 ERX23 FBT23 FLP23 FVL23 GFH23 GPD23 GYZ23 HIV23 HSR23 ICN23 IMJ23 IWF23 JGB23 JPX23 JZT23 KJP23 KTL23 LDH23 LND23 LWZ23 MGV23 MQR23 NAN23 NKJ23 NUF23 OEB23 ONX23 OXT23 PHP23 PRL23 QBH23 QLD23 QUZ23 REV23 ROR23 RYN23 SIJ23 SSF23 TCB23 TLX23 TVT23 UFP23 UPL23 UZH23 VJD23 VSZ23 WCV23 WMR23 WWN23 O65554 KB65554 TX65554 ADT65554 ANP65554 AXL65554 BHH65554 BRD65554 CAZ65554 CKV65554 CUR65554 DEN65554 DOJ65554 DYF65554 EIB65554 ERX65554 FBT65554 FLP65554 FVL65554 GFH65554 GPD65554 GYZ65554 HIV65554 HSR65554 ICN65554 IMJ65554 IWF65554 JGB65554 JPX65554 JZT65554 KJP65554 KTL65554 LDH65554 LND65554 LWZ65554 MGV65554 MQR65554 NAN65554 NKJ65554 NUF65554 OEB65554 ONX65554 OXT65554 PHP65554 PRL65554 QBH65554 QLD65554 QUZ65554 REV65554 ROR65554 RYN65554 SIJ65554 SSF65554 TCB65554 TLX65554 TVT65554 UFP65554 UPL65554 UZH65554 VJD65554 VSZ65554 WCV65554 WMR65554 WWN65554 O131090 KB131090 TX131090 ADT131090 ANP131090 AXL131090 BHH131090 BRD131090 CAZ131090 CKV131090 CUR131090 DEN131090 DOJ131090 DYF131090 EIB131090 ERX131090 FBT131090 FLP131090 FVL131090 GFH131090 GPD131090 GYZ131090 HIV131090 HSR131090 ICN131090 IMJ131090 IWF131090 JGB131090 JPX131090 JZT131090 KJP131090 KTL131090 LDH131090 LND131090 LWZ131090 MGV131090 MQR131090 NAN131090 NKJ131090 NUF131090 OEB131090 ONX131090 OXT131090 PHP131090 PRL131090 QBH131090 QLD131090 QUZ131090 REV131090 ROR131090 RYN131090 SIJ131090 SSF131090 TCB131090 TLX131090 TVT131090 UFP131090 UPL131090 UZH131090 VJD131090 VSZ131090 WCV131090 WMR131090 WWN131090 O196626 KB196626 TX196626 ADT196626 ANP196626 AXL196626 BHH196626 BRD196626 CAZ196626 CKV196626 CUR196626 DEN196626 DOJ196626 DYF196626 EIB196626 ERX196626 FBT196626 FLP196626 FVL196626 GFH196626 GPD196626 GYZ196626 HIV196626 HSR196626 ICN196626 IMJ196626 IWF196626 JGB196626 JPX196626 JZT196626 KJP196626 KTL196626 LDH196626 LND196626 LWZ196626 MGV196626 MQR196626 NAN196626 NKJ196626 NUF196626 OEB196626 ONX196626 OXT196626 PHP196626 PRL196626 QBH196626 QLD196626 QUZ196626 REV196626 ROR196626 RYN196626 SIJ196626 SSF196626 TCB196626 TLX196626 TVT196626 UFP196626 UPL196626 UZH196626 VJD196626 VSZ196626 WCV196626 WMR196626 WWN196626 O262162 KB262162 TX262162 ADT262162 ANP262162 AXL262162 BHH262162 BRD262162 CAZ262162 CKV262162 CUR262162 DEN262162 DOJ262162 DYF262162 EIB262162 ERX262162 FBT262162 FLP262162 FVL262162 GFH262162 GPD262162 GYZ262162 HIV262162 HSR262162 ICN262162 IMJ262162 IWF262162 JGB262162 JPX262162 JZT262162 KJP262162 KTL262162 LDH262162 LND262162 LWZ262162 MGV262162 MQR262162 NAN262162 NKJ262162 NUF262162 OEB262162 ONX262162 OXT262162 PHP262162 PRL262162 QBH262162 QLD262162 QUZ262162 REV262162 ROR262162 RYN262162 SIJ262162 SSF262162 TCB262162 TLX262162 TVT262162 UFP262162 UPL262162 UZH262162 VJD262162 VSZ262162 WCV262162 WMR262162 WWN262162 O327698 KB327698 TX327698 ADT327698 ANP327698 AXL327698 BHH327698 BRD327698 CAZ327698 CKV327698 CUR327698 DEN327698 DOJ327698 DYF327698 EIB327698 ERX327698 FBT327698 FLP327698 FVL327698 GFH327698 GPD327698 GYZ327698 HIV327698 HSR327698 ICN327698 IMJ327698 IWF327698 JGB327698 JPX327698 JZT327698 KJP327698 KTL327698 LDH327698 LND327698 LWZ327698 MGV327698 MQR327698 NAN327698 NKJ327698 NUF327698 OEB327698 ONX327698 OXT327698 PHP327698 PRL327698 QBH327698 QLD327698 QUZ327698 REV327698 ROR327698 RYN327698 SIJ327698 SSF327698 TCB327698 TLX327698 TVT327698 UFP327698 UPL327698 UZH327698 VJD327698 VSZ327698 WCV327698 WMR327698 WWN327698 O393234 KB393234 TX393234 ADT393234 ANP393234 AXL393234 BHH393234 BRD393234 CAZ393234 CKV393234 CUR393234 DEN393234 DOJ393234 DYF393234 EIB393234 ERX393234 FBT393234 FLP393234 FVL393234 GFH393234 GPD393234 GYZ393234 HIV393234 HSR393234 ICN393234 IMJ393234 IWF393234 JGB393234 JPX393234 JZT393234 KJP393234 KTL393234 LDH393234 LND393234 LWZ393234 MGV393234 MQR393234 NAN393234 NKJ393234 NUF393234 OEB393234 ONX393234 OXT393234 PHP393234 PRL393234 QBH393234 QLD393234 QUZ393234 REV393234 ROR393234 RYN393234 SIJ393234 SSF393234 TCB393234 TLX393234 TVT393234 UFP393234 UPL393234 UZH393234 VJD393234 VSZ393234 WCV393234 WMR393234 WWN393234 O458770 KB458770 TX458770 ADT458770 ANP458770 AXL458770 BHH458770 BRD458770 CAZ458770 CKV458770 CUR458770 DEN458770 DOJ458770 DYF458770 EIB458770 ERX458770 FBT458770 FLP458770 FVL458770 GFH458770 GPD458770 GYZ458770 HIV458770 HSR458770 ICN458770 IMJ458770 IWF458770 JGB458770 JPX458770 JZT458770 KJP458770 KTL458770 LDH458770 LND458770 LWZ458770 MGV458770 MQR458770 NAN458770 NKJ458770 NUF458770 OEB458770 ONX458770 OXT458770 PHP458770 PRL458770 QBH458770 QLD458770 QUZ458770 REV458770 ROR458770 RYN458770 SIJ458770 SSF458770 TCB458770 TLX458770 TVT458770 UFP458770 UPL458770 UZH458770 VJD458770 VSZ458770 WCV458770 WMR458770 WWN458770 O524306 KB524306 TX524306 ADT524306 ANP524306 AXL524306 BHH524306 BRD524306 CAZ524306 CKV524306 CUR524306 DEN524306 DOJ524306 DYF524306 EIB524306 ERX524306 FBT524306 FLP524306 FVL524306 GFH524306 GPD524306 GYZ524306 HIV524306 HSR524306 ICN524306 IMJ524306 IWF524306 JGB524306 JPX524306 JZT524306 KJP524306 KTL524306 LDH524306 LND524306 LWZ524306 MGV524306 MQR524306 NAN524306 NKJ524306 NUF524306 OEB524306 ONX524306 OXT524306 PHP524306 PRL524306 QBH524306 QLD524306 QUZ524306 REV524306 ROR524306 RYN524306 SIJ524306 SSF524306 TCB524306 TLX524306 TVT524306 UFP524306 UPL524306 UZH524306 VJD524306 VSZ524306 WCV524306 WMR524306 WWN524306 O589842 KB589842 TX589842 ADT589842 ANP589842 AXL589842 BHH589842 BRD589842 CAZ589842 CKV589842 CUR589842 DEN589842 DOJ589842 DYF589842 EIB589842 ERX589842 FBT589842 FLP589842 FVL589842 GFH589842 GPD589842 GYZ589842 HIV589842 HSR589842 ICN589842 IMJ589842 IWF589842 JGB589842 JPX589842 JZT589842 KJP589842 KTL589842 LDH589842 LND589842 LWZ589842 MGV589842 MQR589842 NAN589842 NKJ589842 NUF589842 OEB589842 ONX589842 OXT589842 PHP589842 PRL589842 QBH589842 QLD589842 QUZ589842 REV589842 ROR589842 RYN589842 SIJ589842 SSF589842 TCB589842 TLX589842 TVT589842 UFP589842 UPL589842 UZH589842 VJD589842 VSZ589842 WCV589842 WMR589842 WWN589842 O655378 KB655378 TX655378 ADT655378 ANP655378 AXL655378 BHH655378 BRD655378 CAZ655378 CKV655378 CUR655378 DEN655378 DOJ655378 DYF655378 EIB655378 ERX655378 FBT655378 FLP655378 FVL655378 GFH655378 GPD655378 GYZ655378 HIV655378 HSR655378 ICN655378 IMJ655378 IWF655378 JGB655378 JPX655378 JZT655378 KJP655378 KTL655378 LDH655378 LND655378 LWZ655378 MGV655378 MQR655378 NAN655378 NKJ655378 NUF655378 OEB655378 ONX655378 OXT655378 PHP655378 PRL655378 QBH655378 QLD655378 QUZ655378 REV655378 ROR655378 RYN655378 SIJ655378 SSF655378 TCB655378 TLX655378 TVT655378 UFP655378 UPL655378 UZH655378 VJD655378 VSZ655378 WCV655378 WMR655378 WWN655378 O720914 KB720914 TX720914 ADT720914 ANP720914 AXL720914 BHH720914 BRD720914 CAZ720914 CKV720914 CUR720914 DEN720914 DOJ720914 DYF720914 EIB720914 ERX720914 FBT720914 FLP720914 FVL720914 GFH720914 GPD720914 GYZ720914 HIV720914 HSR720914 ICN720914 IMJ720914 IWF720914 JGB720914 JPX720914 JZT720914 KJP720914 KTL720914 LDH720914 LND720914 LWZ720914 MGV720914 MQR720914 NAN720914 NKJ720914 NUF720914 OEB720914 ONX720914 OXT720914 PHP720914 PRL720914 QBH720914 QLD720914 QUZ720914 REV720914 ROR720914 RYN720914 SIJ720914 SSF720914 TCB720914 TLX720914 TVT720914 UFP720914 UPL720914 UZH720914 VJD720914 VSZ720914 WCV720914 WMR720914 WWN720914 O786450 KB786450 TX786450 ADT786450 ANP786450 AXL786450 BHH786450 BRD786450 CAZ786450 CKV786450 CUR786450 DEN786450 DOJ786450 DYF786450 EIB786450 ERX786450 FBT786450 FLP786450 FVL786450 GFH786450 GPD786450 GYZ786450 HIV786450 HSR786450 ICN786450 IMJ786450 IWF786450 JGB786450 JPX786450 JZT786450 KJP786450 KTL786450 LDH786450 LND786450 LWZ786450 MGV786450 MQR786450 NAN786450 NKJ786450 NUF786450 OEB786450 ONX786450 OXT786450 PHP786450 PRL786450 QBH786450 QLD786450 QUZ786450 REV786450 ROR786450 RYN786450 SIJ786450 SSF786450 TCB786450 TLX786450 TVT786450 UFP786450 UPL786450 UZH786450 VJD786450 VSZ786450 WCV786450 WMR786450 WWN786450 O851986 KB851986 TX851986 ADT851986 ANP851986 AXL851986 BHH851986 BRD851986 CAZ851986 CKV851986 CUR851986 DEN851986 DOJ851986 DYF851986 EIB851986 ERX851986 FBT851986 FLP851986 FVL851986 GFH851986 GPD851986 GYZ851986 HIV851986 HSR851986 ICN851986 IMJ851986 IWF851986 JGB851986 JPX851986 JZT851986 KJP851986 KTL851986 LDH851986 LND851986 LWZ851986 MGV851986 MQR851986 NAN851986 NKJ851986 NUF851986 OEB851986 ONX851986 OXT851986 PHP851986 PRL851986 QBH851986 QLD851986 QUZ851986 REV851986 ROR851986 RYN851986 SIJ851986 SSF851986 TCB851986 TLX851986 TVT851986 UFP851986 UPL851986 UZH851986 VJD851986 VSZ851986 WCV851986 WMR851986 WWN851986 O917522 KB917522 TX917522 ADT917522 ANP917522 AXL917522 BHH917522 BRD917522 CAZ917522 CKV917522 CUR917522 DEN917522 DOJ917522 DYF917522 EIB917522 ERX917522 FBT917522 FLP917522 FVL917522 GFH917522 GPD917522 GYZ917522 HIV917522 HSR917522 ICN917522 IMJ917522 IWF917522 JGB917522 JPX917522 JZT917522 KJP917522 KTL917522 LDH917522 LND917522 LWZ917522 MGV917522 MQR917522 NAN917522 NKJ917522 NUF917522 OEB917522 ONX917522 OXT917522 PHP917522 PRL917522 QBH917522 QLD917522 QUZ917522 REV917522 ROR917522 RYN917522 SIJ917522 SSF917522 TCB917522 TLX917522 TVT917522 UFP917522 UPL917522 UZH917522 VJD917522 VSZ917522 WCV917522 WMR917522 WWN917522 O983058 KB983058 TX983058 ADT983058 ANP983058 AXL983058 BHH983058 BRD983058 CAZ983058 CKV983058 CUR983058 DEN983058 DOJ983058 DYF983058 EIB983058 ERX983058 FBT983058 FLP983058 FVL983058 GFH983058 GPD983058 GYZ983058 HIV983058 HSR983058 ICN983058 IMJ983058 IWF983058 JGB983058 JPX983058 JZT983058 KJP983058 KTL983058 LDH983058 LND983058 LWZ983058 MGV983058 MQR983058 NAN983058 NKJ983058 NUF983058 OEB983058 ONX983058 OXT983058 PHP983058 PRL983058 QBH983058 QLD983058 QUZ983058 REV983058 ROR983058 RYN983058 SIJ983058 SSF983058 TCB983058 TLX983058 TVT983058 UFP983058 UPL983058 UZH983058 VJD983058 VSZ983058 WCV983058 WMR983058 O23 AA65554 AA131090 AA196626 AA262162 AA327698 AA393234 AA458770 AA524306 AA589842 AA655378 AA720914 AA786450 AA851986 AA917522 AA983058 AA23 AM65554 AM131090 AM196626 AM262162 AM327698 AM393234 AM458770 AM524306 AM589842 AM655378 AM720914 AM786450 AM851986 AM917522 AM983058 AM23">
      <formula1>kind_of_cons</formula1>
    </dataValidation>
    <dataValidation type="textLength" operator="lessThanOrEqual" allowBlank="1" showInputMessage="1" showErrorMessage="1" errorTitle="Ошибка" error="Допускается ввод не более 900 символов!" sqref="WXA983053:WXA983059 KO18:KO24 UK18:UK24 AEG18:AEG24 AOC18:AOC24 AXY18:AXY24 BHU18:BHU24 BRQ18:BRQ24 CBM18:CBM24 CLI18:CLI24 CVE18:CVE24 DFA18:DFA24 DOW18:DOW24 DYS18:DYS24 EIO18:EIO24 ESK18:ESK24 FCG18:FCG24 FMC18:FMC24 FVY18:FVY24 GFU18:GFU24 GPQ18:GPQ24 GZM18:GZM24 HJI18:HJI24 HTE18:HTE24 IDA18:IDA24 IMW18:IMW24 IWS18:IWS24 JGO18:JGO24 JQK18:JQK24 KAG18:KAG24 KKC18:KKC24 KTY18:KTY24 LDU18:LDU24 LNQ18:LNQ24 LXM18:LXM24 MHI18:MHI24 MRE18:MRE24 NBA18:NBA24 NKW18:NKW24 NUS18:NUS24 OEO18:OEO24 OOK18:OOK24 OYG18:OYG24 PIC18:PIC24 PRY18:PRY24 QBU18:QBU24 QLQ18:QLQ24 QVM18:QVM24 RFI18:RFI24 RPE18:RPE24 RZA18:RZA24 SIW18:SIW24 SSS18:SSS24 TCO18:TCO24 TMK18:TMK24 TWG18:TWG24 UGC18:UGC24 UPY18:UPY24 UZU18:UZU24 VJQ18:VJQ24 VTM18:VTM24 WDI18:WDI24 WNE18:WNE24 WXA18:WXA24 AZ65549:AZ65555 KO65549:KO65555 UK65549:UK65555 AEG65549:AEG65555 AOC65549:AOC65555 AXY65549:AXY65555 BHU65549:BHU65555 BRQ65549:BRQ65555 CBM65549:CBM65555 CLI65549:CLI65555 CVE65549:CVE65555 DFA65549:DFA65555 DOW65549:DOW65555 DYS65549:DYS65555 EIO65549:EIO65555 ESK65549:ESK65555 FCG65549:FCG65555 FMC65549:FMC65555 FVY65549:FVY65555 GFU65549:GFU65555 GPQ65549:GPQ65555 GZM65549:GZM65555 HJI65549:HJI65555 HTE65549:HTE65555 IDA65549:IDA65555 IMW65549:IMW65555 IWS65549:IWS65555 JGO65549:JGO65555 JQK65549:JQK65555 KAG65549:KAG65555 KKC65549:KKC65555 KTY65549:KTY65555 LDU65549:LDU65555 LNQ65549:LNQ65555 LXM65549:LXM65555 MHI65549:MHI65555 MRE65549:MRE65555 NBA65549:NBA65555 NKW65549:NKW65555 NUS65549:NUS65555 OEO65549:OEO65555 OOK65549:OOK65555 OYG65549:OYG65555 PIC65549:PIC65555 PRY65549:PRY65555 QBU65549:QBU65555 QLQ65549:QLQ65555 QVM65549:QVM65555 RFI65549:RFI65555 RPE65549:RPE65555 RZA65549:RZA65555 SIW65549:SIW65555 SSS65549:SSS65555 TCO65549:TCO65555 TMK65549:TMK65555 TWG65549:TWG65555 UGC65549:UGC65555 UPY65549:UPY65555 UZU65549:UZU65555 VJQ65549:VJQ65555 VTM65549:VTM65555 WDI65549:WDI65555 WNE65549:WNE65555 WXA65549:WXA65555 AZ131085:AZ131091 KO131085:KO131091 UK131085:UK131091 AEG131085:AEG131091 AOC131085:AOC131091 AXY131085:AXY131091 BHU131085:BHU131091 BRQ131085:BRQ131091 CBM131085:CBM131091 CLI131085:CLI131091 CVE131085:CVE131091 DFA131085:DFA131091 DOW131085:DOW131091 DYS131085:DYS131091 EIO131085:EIO131091 ESK131085:ESK131091 FCG131085:FCG131091 FMC131085:FMC131091 FVY131085:FVY131091 GFU131085:GFU131091 GPQ131085:GPQ131091 GZM131085:GZM131091 HJI131085:HJI131091 HTE131085:HTE131091 IDA131085:IDA131091 IMW131085:IMW131091 IWS131085:IWS131091 JGO131085:JGO131091 JQK131085:JQK131091 KAG131085:KAG131091 KKC131085:KKC131091 KTY131085:KTY131091 LDU131085:LDU131091 LNQ131085:LNQ131091 LXM131085:LXM131091 MHI131085:MHI131091 MRE131085:MRE131091 NBA131085:NBA131091 NKW131085:NKW131091 NUS131085:NUS131091 OEO131085:OEO131091 OOK131085:OOK131091 OYG131085:OYG131091 PIC131085:PIC131091 PRY131085:PRY131091 QBU131085:QBU131091 QLQ131085:QLQ131091 QVM131085:QVM131091 RFI131085:RFI131091 RPE131085:RPE131091 RZA131085:RZA131091 SIW131085:SIW131091 SSS131085:SSS131091 TCO131085:TCO131091 TMK131085:TMK131091 TWG131085:TWG131091 UGC131085:UGC131091 UPY131085:UPY131091 UZU131085:UZU131091 VJQ131085:VJQ131091 VTM131085:VTM131091 WDI131085:WDI131091 WNE131085:WNE131091 WXA131085:WXA131091 AZ196621:AZ196627 KO196621:KO196627 UK196621:UK196627 AEG196621:AEG196627 AOC196621:AOC196627 AXY196621:AXY196627 BHU196621:BHU196627 BRQ196621:BRQ196627 CBM196621:CBM196627 CLI196621:CLI196627 CVE196621:CVE196627 DFA196621:DFA196627 DOW196621:DOW196627 DYS196621:DYS196627 EIO196621:EIO196627 ESK196621:ESK196627 FCG196621:FCG196627 FMC196621:FMC196627 FVY196621:FVY196627 GFU196621:GFU196627 GPQ196621:GPQ196627 GZM196621:GZM196627 HJI196621:HJI196627 HTE196621:HTE196627 IDA196621:IDA196627 IMW196621:IMW196627 IWS196621:IWS196627 JGO196621:JGO196627 JQK196621:JQK196627 KAG196621:KAG196627 KKC196621:KKC196627 KTY196621:KTY196627 LDU196621:LDU196627 LNQ196621:LNQ196627 LXM196621:LXM196627 MHI196621:MHI196627 MRE196621:MRE196627 NBA196621:NBA196627 NKW196621:NKW196627 NUS196621:NUS196627 OEO196621:OEO196627 OOK196621:OOK196627 OYG196621:OYG196627 PIC196621:PIC196627 PRY196621:PRY196627 QBU196621:QBU196627 QLQ196621:QLQ196627 QVM196621:QVM196627 RFI196621:RFI196627 RPE196621:RPE196627 RZA196621:RZA196627 SIW196621:SIW196627 SSS196621:SSS196627 TCO196621:TCO196627 TMK196621:TMK196627 TWG196621:TWG196627 UGC196621:UGC196627 UPY196621:UPY196627 UZU196621:UZU196627 VJQ196621:VJQ196627 VTM196621:VTM196627 WDI196621:WDI196627 WNE196621:WNE196627 WXA196621:WXA196627 AZ262157:AZ262163 KO262157:KO262163 UK262157:UK262163 AEG262157:AEG262163 AOC262157:AOC262163 AXY262157:AXY262163 BHU262157:BHU262163 BRQ262157:BRQ262163 CBM262157:CBM262163 CLI262157:CLI262163 CVE262157:CVE262163 DFA262157:DFA262163 DOW262157:DOW262163 DYS262157:DYS262163 EIO262157:EIO262163 ESK262157:ESK262163 FCG262157:FCG262163 FMC262157:FMC262163 FVY262157:FVY262163 GFU262157:GFU262163 GPQ262157:GPQ262163 GZM262157:GZM262163 HJI262157:HJI262163 HTE262157:HTE262163 IDA262157:IDA262163 IMW262157:IMW262163 IWS262157:IWS262163 JGO262157:JGO262163 JQK262157:JQK262163 KAG262157:KAG262163 KKC262157:KKC262163 KTY262157:KTY262163 LDU262157:LDU262163 LNQ262157:LNQ262163 LXM262157:LXM262163 MHI262157:MHI262163 MRE262157:MRE262163 NBA262157:NBA262163 NKW262157:NKW262163 NUS262157:NUS262163 OEO262157:OEO262163 OOK262157:OOK262163 OYG262157:OYG262163 PIC262157:PIC262163 PRY262157:PRY262163 QBU262157:QBU262163 QLQ262157:QLQ262163 QVM262157:QVM262163 RFI262157:RFI262163 RPE262157:RPE262163 RZA262157:RZA262163 SIW262157:SIW262163 SSS262157:SSS262163 TCO262157:TCO262163 TMK262157:TMK262163 TWG262157:TWG262163 UGC262157:UGC262163 UPY262157:UPY262163 UZU262157:UZU262163 VJQ262157:VJQ262163 VTM262157:VTM262163 WDI262157:WDI262163 WNE262157:WNE262163 WXA262157:WXA262163 AZ327693:AZ327699 KO327693:KO327699 UK327693:UK327699 AEG327693:AEG327699 AOC327693:AOC327699 AXY327693:AXY327699 BHU327693:BHU327699 BRQ327693:BRQ327699 CBM327693:CBM327699 CLI327693:CLI327699 CVE327693:CVE327699 DFA327693:DFA327699 DOW327693:DOW327699 DYS327693:DYS327699 EIO327693:EIO327699 ESK327693:ESK327699 FCG327693:FCG327699 FMC327693:FMC327699 FVY327693:FVY327699 GFU327693:GFU327699 GPQ327693:GPQ327699 GZM327693:GZM327699 HJI327693:HJI327699 HTE327693:HTE327699 IDA327693:IDA327699 IMW327693:IMW327699 IWS327693:IWS327699 JGO327693:JGO327699 JQK327693:JQK327699 KAG327693:KAG327699 KKC327693:KKC327699 KTY327693:KTY327699 LDU327693:LDU327699 LNQ327693:LNQ327699 LXM327693:LXM327699 MHI327693:MHI327699 MRE327693:MRE327699 NBA327693:NBA327699 NKW327693:NKW327699 NUS327693:NUS327699 OEO327693:OEO327699 OOK327693:OOK327699 OYG327693:OYG327699 PIC327693:PIC327699 PRY327693:PRY327699 QBU327693:QBU327699 QLQ327693:QLQ327699 QVM327693:QVM327699 RFI327693:RFI327699 RPE327693:RPE327699 RZA327693:RZA327699 SIW327693:SIW327699 SSS327693:SSS327699 TCO327693:TCO327699 TMK327693:TMK327699 TWG327693:TWG327699 UGC327693:UGC327699 UPY327693:UPY327699 UZU327693:UZU327699 VJQ327693:VJQ327699 VTM327693:VTM327699 WDI327693:WDI327699 WNE327693:WNE327699 WXA327693:WXA327699 AZ393229:AZ393235 KO393229:KO393235 UK393229:UK393235 AEG393229:AEG393235 AOC393229:AOC393235 AXY393229:AXY393235 BHU393229:BHU393235 BRQ393229:BRQ393235 CBM393229:CBM393235 CLI393229:CLI393235 CVE393229:CVE393235 DFA393229:DFA393235 DOW393229:DOW393235 DYS393229:DYS393235 EIO393229:EIO393235 ESK393229:ESK393235 FCG393229:FCG393235 FMC393229:FMC393235 FVY393229:FVY393235 GFU393229:GFU393235 GPQ393229:GPQ393235 GZM393229:GZM393235 HJI393229:HJI393235 HTE393229:HTE393235 IDA393229:IDA393235 IMW393229:IMW393235 IWS393229:IWS393235 JGO393229:JGO393235 JQK393229:JQK393235 KAG393229:KAG393235 KKC393229:KKC393235 KTY393229:KTY393235 LDU393229:LDU393235 LNQ393229:LNQ393235 LXM393229:LXM393235 MHI393229:MHI393235 MRE393229:MRE393235 NBA393229:NBA393235 NKW393229:NKW393235 NUS393229:NUS393235 OEO393229:OEO393235 OOK393229:OOK393235 OYG393229:OYG393235 PIC393229:PIC393235 PRY393229:PRY393235 QBU393229:QBU393235 QLQ393229:QLQ393235 QVM393229:QVM393235 RFI393229:RFI393235 RPE393229:RPE393235 RZA393229:RZA393235 SIW393229:SIW393235 SSS393229:SSS393235 TCO393229:TCO393235 TMK393229:TMK393235 TWG393229:TWG393235 UGC393229:UGC393235 UPY393229:UPY393235 UZU393229:UZU393235 VJQ393229:VJQ393235 VTM393229:VTM393235 WDI393229:WDI393235 WNE393229:WNE393235 WXA393229:WXA393235 AZ458765:AZ458771 KO458765:KO458771 UK458765:UK458771 AEG458765:AEG458771 AOC458765:AOC458771 AXY458765:AXY458771 BHU458765:BHU458771 BRQ458765:BRQ458771 CBM458765:CBM458771 CLI458765:CLI458771 CVE458765:CVE458771 DFA458765:DFA458771 DOW458765:DOW458771 DYS458765:DYS458771 EIO458765:EIO458771 ESK458765:ESK458771 FCG458765:FCG458771 FMC458765:FMC458771 FVY458765:FVY458771 GFU458765:GFU458771 GPQ458765:GPQ458771 GZM458765:GZM458771 HJI458765:HJI458771 HTE458765:HTE458771 IDA458765:IDA458771 IMW458765:IMW458771 IWS458765:IWS458771 JGO458765:JGO458771 JQK458765:JQK458771 KAG458765:KAG458771 KKC458765:KKC458771 KTY458765:KTY458771 LDU458765:LDU458771 LNQ458765:LNQ458771 LXM458765:LXM458771 MHI458765:MHI458771 MRE458765:MRE458771 NBA458765:NBA458771 NKW458765:NKW458771 NUS458765:NUS458771 OEO458765:OEO458771 OOK458765:OOK458771 OYG458765:OYG458771 PIC458765:PIC458771 PRY458765:PRY458771 QBU458765:QBU458771 QLQ458765:QLQ458771 QVM458765:QVM458771 RFI458765:RFI458771 RPE458765:RPE458771 RZA458765:RZA458771 SIW458765:SIW458771 SSS458765:SSS458771 TCO458765:TCO458771 TMK458765:TMK458771 TWG458765:TWG458771 UGC458765:UGC458771 UPY458765:UPY458771 UZU458765:UZU458771 VJQ458765:VJQ458771 VTM458765:VTM458771 WDI458765:WDI458771 WNE458765:WNE458771 WXA458765:WXA458771 AZ524301:AZ524307 KO524301:KO524307 UK524301:UK524307 AEG524301:AEG524307 AOC524301:AOC524307 AXY524301:AXY524307 BHU524301:BHU524307 BRQ524301:BRQ524307 CBM524301:CBM524307 CLI524301:CLI524307 CVE524301:CVE524307 DFA524301:DFA524307 DOW524301:DOW524307 DYS524301:DYS524307 EIO524301:EIO524307 ESK524301:ESK524307 FCG524301:FCG524307 FMC524301:FMC524307 FVY524301:FVY524307 GFU524301:GFU524307 GPQ524301:GPQ524307 GZM524301:GZM524307 HJI524301:HJI524307 HTE524301:HTE524307 IDA524301:IDA524307 IMW524301:IMW524307 IWS524301:IWS524307 JGO524301:JGO524307 JQK524301:JQK524307 KAG524301:KAG524307 KKC524301:KKC524307 KTY524301:KTY524307 LDU524301:LDU524307 LNQ524301:LNQ524307 LXM524301:LXM524307 MHI524301:MHI524307 MRE524301:MRE524307 NBA524301:NBA524307 NKW524301:NKW524307 NUS524301:NUS524307 OEO524301:OEO524307 OOK524301:OOK524307 OYG524301:OYG524307 PIC524301:PIC524307 PRY524301:PRY524307 QBU524301:QBU524307 QLQ524301:QLQ524307 QVM524301:QVM524307 RFI524301:RFI524307 RPE524301:RPE524307 RZA524301:RZA524307 SIW524301:SIW524307 SSS524301:SSS524307 TCO524301:TCO524307 TMK524301:TMK524307 TWG524301:TWG524307 UGC524301:UGC524307 UPY524301:UPY524307 UZU524301:UZU524307 VJQ524301:VJQ524307 VTM524301:VTM524307 WDI524301:WDI524307 WNE524301:WNE524307 WXA524301:WXA524307 AZ589837:AZ589843 KO589837:KO589843 UK589837:UK589843 AEG589837:AEG589843 AOC589837:AOC589843 AXY589837:AXY589843 BHU589837:BHU589843 BRQ589837:BRQ589843 CBM589837:CBM589843 CLI589837:CLI589843 CVE589837:CVE589843 DFA589837:DFA589843 DOW589837:DOW589843 DYS589837:DYS589843 EIO589837:EIO589843 ESK589837:ESK589843 FCG589837:FCG589843 FMC589837:FMC589843 FVY589837:FVY589843 GFU589837:GFU589843 GPQ589837:GPQ589843 GZM589837:GZM589843 HJI589837:HJI589843 HTE589837:HTE589843 IDA589837:IDA589843 IMW589837:IMW589843 IWS589837:IWS589843 JGO589837:JGO589843 JQK589837:JQK589843 KAG589837:KAG589843 KKC589837:KKC589843 KTY589837:KTY589843 LDU589837:LDU589843 LNQ589837:LNQ589843 LXM589837:LXM589843 MHI589837:MHI589843 MRE589837:MRE589843 NBA589837:NBA589843 NKW589837:NKW589843 NUS589837:NUS589843 OEO589837:OEO589843 OOK589837:OOK589843 OYG589837:OYG589843 PIC589837:PIC589843 PRY589837:PRY589843 QBU589837:QBU589843 QLQ589837:QLQ589843 QVM589837:QVM589843 RFI589837:RFI589843 RPE589837:RPE589843 RZA589837:RZA589843 SIW589837:SIW589843 SSS589837:SSS589843 TCO589837:TCO589843 TMK589837:TMK589843 TWG589837:TWG589843 UGC589837:UGC589843 UPY589837:UPY589843 UZU589837:UZU589843 VJQ589837:VJQ589843 VTM589837:VTM589843 WDI589837:WDI589843 WNE589837:WNE589843 WXA589837:WXA589843 AZ655373:AZ655379 KO655373:KO655379 UK655373:UK655379 AEG655373:AEG655379 AOC655373:AOC655379 AXY655373:AXY655379 BHU655373:BHU655379 BRQ655373:BRQ655379 CBM655373:CBM655379 CLI655373:CLI655379 CVE655373:CVE655379 DFA655373:DFA655379 DOW655373:DOW655379 DYS655373:DYS655379 EIO655373:EIO655379 ESK655373:ESK655379 FCG655373:FCG655379 FMC655373:FMC655379 FVY655373:FVY655379 GFU655373:GFU655379 GPQ655373:GPQ655379 GZM655373:GZM655379 HJI655373:HJI655379 HTE655373:HTE655379 IDA655373:IDA655379 IMW655373:IMW655379 IWS655373:IWS655379 JGO655373:JGO655379 JQK655373:JQK655379 KAG655373:KAG655379 KKC655373:KKC655379 KTY655373:KTY655379 LDU655373:LDU655379 LNQ655373:LNQ655379 LXM655373:LXM655379 MHI655373:MHI655379 MRE655373:MRE655379 NBA655373:NBA655379 NKW655373:NKW655379 NUS655373:NUS655379 OEO655373:OEO655379 OOK655373:OOK655379 OYG655373:OYG655379 PIC655373:PIC655379 PRY655373:PRY655379 QBU655373:QBU655379 QLQ655373:QLQ655379 QVM655373:QVM655379 RFI655373:RFI655379 RPE655373:RPE655379 RZA655373:RZA655379 SIW655373:SIW655379 SSS655373:SSS655379 TCO655373:TCO655379 TMK655373:TMK655379 TWG655373:TWG655379 UGC655373:UGC655379 UPY655373:UPY655379 UZU655373:UZU655379 VJQ655373:VJQ655379 VTM655373:VTM655379 WDI655373:WDI655379 WNE655373:WNE655379 WXA655373:WXA655379 AZ720909:AZ720915 KO720909:KO720915 UK720909:UK720915 AEG720909:AEG720915 AOC720909:AOC720915 AXY720909:AXY720915 BHU720909:BHU720915 BRQ720909:BRQ720915 CBM720909:CBM720915 CLI720909:CLI720915 CVE720909:CVE720915 DFA720909:DFA720915 DOW720909:DOW720915 DYS720909:DYS720915 EIO720909:EIO720915 ESK720909:ESK720915 FCG720909:FCG720915 FMC720909:FMC720915 FVY720909:FVY720915 GFU720909:GFU720915 GPQ720909:GPQ720915 GZM720909:GZM720915 HJI720909:HJI720915 HTE720909:HTE720915 IDA720909:IDA720915 IMW720909:IMW720915 IWS720909:IWS720915 JGO720909:JGO720915 JQK720909:JQK720915 KAG720909:KAG720915 KKC720909:KKC720915 KTY720909:KTY720915 LDU720909:LDU720915 LNQ720909:LNQ720915 LXM720909:LXM720915 MHI720909:MHI720915 MRE720909:MRE720915 NBA720909:NBA720915 NKW720909:NKW720915 NUS720909:NUS720915 OEO720909:OEO720915 OOK720909:OOK720915 OYG720909:OYG720915 PIC720909:PIC720915 PRY720909:PRY720915 QBU720909:QBU720915 QLQ720909:QLQ720915 QVM720909:QVM720915 RFI720909:RFI720915 RPE720909:RPE720915 RZA720909:RZA720915 SIW720909:SIW720915 SSS720909:SSS720915 TCO720909:TCO720915 TMK720909:TMK720915 TWG720909:TWG720915 UGC720909:UGC720915 UPY720909:UPY720915 UZU720909:UZU720915 VJQ720909:VJQ720915 VTM720909:VTM720915 WDI720909:WDI720915 WNE720909:WNE720915 WXA720909:WXA720915 AZ786445:AZ786451 KO786445:KO786451 UK786445:UK786451 AEG786445:AEG786451 AOC786445:AOC786451 AXY786445:AXY786451 BHU786445:BHU786451 BRQ786445:BRQ786451 CBM786445:CBM786451 CLI786445:CLI786451 CVE786445:CVE786451 DFA786445:DFA786451 DOW786445:DOW786451 DYS786445:DYS786451 EIO786445:EIO786451 ESK786445:ESK786451 FCG786445:FCG786451 FMC786445:FMC786451 FVY786445:FVY786451 GFU786445:GFU786451 GPQ786445:GPQ786451 GZM786445:GZM786451 HJI786445:HJI786451 HTE786445:HTE786451 IDA786445:IDA786451 IMW786445:IMW786451 IWS786445:IWS786451 JGO786445:JGO786451 JQK786445:JQK786451 KAG786445:KAG786451 KKC786445:KKC786451 KTY786445:KTY786451 LDU786445:LDU786451 LNQ786445:LNQ786451 LXM786445:LXM786451 MHI786445:MHI786451 MRE786445:MRE786451 NBA786445:NBA786451 NKW786445:NKW786451 NUS786445:NUS786451 OEO786445:OEO786451 OOK786445:OOK786451 OYG786445:OYG786451 PIC786445:PIC786451 PRY786445:PRY786451 QBU786445:QBU786451 QLQ786445:QLQ786451 QVM786445:QVM786451 RFI786445:RFI786451 RPE786445:RPE786451 RZA786445:RZA786451 SIW786445:SIW786451 SSS786445:SSS786451 TCO786445:TCO786451 TMK786445:TMK786451 TWG786445:TWG786451 UGC786445:UGC786451 UPY786445:UPY786451 UZU786445:UZU786451 VJQ786445:VJQ786451 VTM786445:VTM786451 WDI786445:WDI786451 WNE786445:WNE786451 WXA786445:WXA786451 AZ851981:AZ851987 KO851981:KO851987 UK851981:UK851987 AEG851981:AEG851987 AOC851981:AOC851987 AXY851981:AXY851987 BHU851981:BHU851987 BRQ851981:BRQ851987 CBM851981:CBM851987 CLI851981:CLI851987 CVE851981:CVE851987 DFA851981:DFA851987 DOW851981:DOW851987 DYS851981:DYS851987 EIO851981:EIO851987 ESK851981:ESK851987 FCG851981:FCG851987 FMC851981:FMC851987 FVY851981:FVY851987 GFU851981:GFU851987 GPQ851981:GPQ851987 GZM851981:GZM851987 HJI851981:HJI851987 HTE851981:HTE851987 IDA851981:IDA851987 IMW851981:IMW851987 IWS851981:IWS851987 JGO851981:JGO851987 JQK851981:JQK851987 KAG851981:KAG851987 KKC851981:KKC851987 KTY851981:KTY851987 LDU851981:LDU851987 LNQ851981:LNQ851987 LXM851981:LXM851987 MHI851981:MHI851987 MRE851981:MRE851987 NBA851981:NBA851987 NKW851981:NKW851987 NUS851981:NUS851987 OEO851981:OEO851987 OOK851981:OOK851987 OYG851981:OYG851987 PIC851981:PIC851987 PRY851981:PRY851987 QBU851981:QBU851987 QLQ851981:QLQ851987 QVM851981:QVM851987 RFI851981:RFI851987 RPE851981:RPE851987 RZA851981:RZA851987 SIW851981:SIW851987 SSS851981:SSS851987 TCO851981:TCO851987 TMK851981:TMK851987 TWG851981:TWG851987 UGC851981:UGC851987 UPY851981:UPY851987 UZU851981:UZU851987 VJQ851981:VJQ851987 VTM851981:VTM851987 WDI851981:WDI851987 WNE851981:WNE851987 WXA851981:WXA851987 AZ917517:AZ917523 KO917517:KO917523 UK917517:UK917523 AEG917517:AEG917523 AOC917517:AOC917523 AXY917517:AXY917523 BHU917517:BHU917523 BRQ917517:BRQ917523 CBM917517:CBM917523 CLI917517:CLI917523 CVE917517:CVE917523 DFA917517:DFA917523 DOW917517:DOW917523 DYS917517:DYS917523 EIO917517:EIO917523 ESK917517:ESK917523 FCG917517:FCG917523 FMC917517:FMC917523 FVY917517:FVY917523 GFU917517:GFU917523 GPQ917517:GPQ917523 GZM917517:GZM917523 HJI917517:HJI917523 HTE917517:HTE917523 IDA917517:IDA917523 IMW917517:IMW917523 IWS917517:IWS917523 JGO917517:JGO917523 JQK917517:JQK917523 KAG917517:KAG917523 KKC917517:KKC917523 KTY917517:KTY917523 LDU917517:LDU917523 LNQ917517:LNQ917523 LXM917517:LXM917523 MHI917517:MHI917523 MRE917517:MRE917523 NBA917517:NBA917523 NKW917517:NKW917523 NUS917517:NUS917523 OEO917517:OEO917523 OOK917517:OOK917523 OYG917517:OYG917523 PIC917517:PIC917523 PRY917517:PRY917523 QBU917517:QBU917523 QLQ917517:QLQ917523 QVM917517:QVM917523 RFI917517:RFI917523 RPE917517:RPE917523 RZA917517:RZA917523 SIW917517:SIW917523 SSS917517:SSS917523 TCO917517:TCO917523 TMK917517:TMK917523 TWG917517:TWG917523 UGC917517:UGC917523 UPY917517:UPY917523 UZU917517:UZU917523 VJQ917517:VJQ917523 VTM917517:VTM917523 WDI917517:WDI917523 WNE917517:WNE917523 WXA917517:WXA917523 AZ983053:AZ983059 KO983053:KO983059 UK983053:UK983059 AEG983053:AEG983059 AOC983053:AOC983059 AXY983053:AXY983059 BHU983053:BHU983059 BRQ983053:BRQ983059 CBM983053:CBM983059 CLI983053:CLI983059 CVE983053:CVE983059 DFA983053:DFA983059 DOW983053:DOW983059 DYS983053:DYS983059 EIO983053:EIO983059 ESK983053:ESK983059 FCG983053:FCG983059 FMC983053:FMC983059 FVY983053:FVY983059 GFU983053:GFU983059 GPQ983053:GPQ983059 GZM983053:GZM983059 HJI983053:HJI983059 HTE983053:HTE983059 IDA983053:IDA983059 IMW983053:IMW983059 IWS983053:IWS983059 JGO983053:JGO983059 JQK983053:JQK983059 KAG983053:KAG983059 KKC983053:KKC983059 KTY983053:KTY983059 LDU983053:LDU983059 LNQ983053:LNQ983059 LXM983053:LXM983059 MHI983053:MHI983059 MRE983053:MRE983059 NBA983053:NBA983059 NKW983053:NKW983059 NUS983053:NUS983059 OEO983053:OEO983059 OOK983053:OOK983059 OYG983053:OYG983059 PIC983053:PIC983059 PRY983053:PRY983059 QBU983053:QBU983059 QLQ983053:QLQ983059 QVM983053:QVM983059 RFI983053:RFI983059 RPE983053:RPE983059 RZA983053:RZA983059 SIW983053:SIW983059 SSS983053:SSS983059 TCO983053:TCO983059 TMK983053:TMK983059 TWG983053:TWG983059 UGC983053:UGC983059 UPY983053:UPY983059 UZU983053:UZU983059 VJQ983053:VJQ983059 VTM983053:VTM983059 WDI983053:WDI983059 WNE983053:WNE983059">
      <formula1>900</formula1>
    </dataValidation>
    <dataValidation type="list" allowBlank="1" showInputMessage="1" errorTitle="Ошибка" error="Выберите значение из списка" prompt="Выберите значение из списка" sqref="WWL983059 JZ24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M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M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M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M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M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M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M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M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M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M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M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M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M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M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M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EB24 ANX24 AXT24 BHP24 BRL24 CBH24 CLD24 CUZ24 DEV24 DOR24 DYN24 EIJ24 ESF24 FCB24 FLX24 FVT24 GFP24 GPL24 GZH24 HJD24 HSZ24 ICV24 IMR24 IWN24 JGJ24 JQF24 KAB24 KJX24 KTT24 LDP24 LNL24 LXH24 MHD24 MQZ24 NAV24 NKR24 NUN24 OEJ24 OOF24 OYB24 PHX24 PRT24 QBP24 QLL24 QVH24 RFD24 ROZ24 RYV24 SIR24 SSN24 TCJ24 TMF24 TWB24 UFX24 UPT24 UZP24 VJL24 VTH24 WDD24 WMZ24 WWV24 KL24 UH24 W65555:W65556 KJ65555:KJ65556 UF65555:UF65556 AEB65555:AEB65556 ANX65555:ANX65556 AXT65555:AXT65556 BHP65555:BHP65556 BRL65555:BRL65556 CBH65555:CBH65556 CLD65555:CLD65556 CUZ65555:CUZ65556 DEV65555:DEV65556 DOR65555:DOR65556 DYN65555:DYN65556 EIJ65555:EIJ65556 ESF65555:ESF65556 FCB65555:FCB65556 FLX65555:FLX65556 FVT65555:FVT65556 GFP65555:GFP65556 GPL65555:GPL65556 GZH65555:GZH65556 HJD65555:HJD65556 HSZ65555:HSZ65556 ICV65555:ICV65556 IMR65555:IMR65556 IWN65555:IWN65556 JGJ65555:JGJ65556 JQF65555:JQF65556 KAB65555:KAB65556 KJX65555:KJX65556 KTT65555:KTT65556 LDP65555:LDP65556 LNL65555:LNL65556 LXH65555:LXH65556 MHD65555:MHD65556 MQZ65555:MQZ65556 NAV65555:NAV65556 NKR65555:NKR65556 NUN65555:NUN65556 OEJ65555:OEJ65556 OOF65555:OOF65556 OYB65555:OYB65556 PHX65555:PHX65556 PRT65555:PRT65556 QBP65555:QBP65556 QLL65555:QLL65556 QVH65555:QVH65556 RFD65555:RFD65556 ROZ65555:ROZ65556 RYV65555:RYV65556 SIR65555:SIR65556 SSN65555:SSN65556 TCJ65555:TCJ65556 TMF65555:TMF65556 TWB65555:TWB65556 UFX65555:UFX65556 UPT65555:UPT65556 UZP65555:UZP65556 VJL65555:VJL65556 VTH65555:VTH65556 WDD65555:WDD65556 WMZ65555:WMZ65556 WWV65555:WWV65556 W131091:W131092 KJ131091:KJ131092 UF131091:UF131092 AEB131091:AEB131092 ANX131091:ANX131092 AXT131091:AXT131092 BHP131091:BHP131092 BRL131091:BRL131092 CBH131091:CBH131092 CLD131091:CLD131092 CUZ131091:CUZ131092 DEV131091:DEV131092 DOR131091:DOR131092 DYN131091:DYN131092 EIJ131091:EIJ131092 ESF131091:ESF131092 FCB131091:FCB131092 FLX131091:FLX131092 FVT131091:FVT131092 GFP131091:GFP131092 GPL131091:GPL131092 GZH131091:GZH131092 HJD131091:HJD131092 HSZ131091:HSZ131092 ICV131091:ICV131092 IMR131091:IMR131092 IWN131091:IWN131092 JGJ131091:JGJ131092 JQF131091:JQF131092 KAB131091:KAB131092 KJX131091:KJX131092 KTT131091:KTT131092 LDP131091:LDP131092 LNL131091:LNL131092 LXH131091:LXH131092 MHD131091:MHD131092 MQZ131091:MQZ131092 NAV131091:NAV131092 NKR131091:NKR131092 NUN131091:NUN131092 OEJ131091:OEJ131092 OOF131091:OOF131092 OYB131091:OYB131092 PHX131091:PHX131092 PRT131091:PRT131092 QBP131091:QBP131092 QLL131091:QLL131092 QVH131091:QVH131092 RFD131091:RFD131092 ROZ131091:ROZ131092 RYV131091:RYV131092 SIR131091:SIR131092 SSN131091:SSN131092 TCJ131091:TCJ131092 TMF131091:TMF131092 TWB131091:TWB131092 UFX131091:UFX131092 UPT131091:UPT131092 UZP131091:UZP131092 VJL131091:VJL131092 VTH131091:VTH131092 WDD131091:WDD131092 WMZ131091:WMZ131092 WWV131091:WWV131092 W196627:W196628 KJ196627:KJ196628 UF196627:UF196628 AEB196627:AEB196628 ANX196627:ANX196628 AXT196627:AXT196628 BHP196627:BHP196628 BRL196627:BRL196628 CBH196627:CBH196628 CLD196627:CLD196628 CUZ196627:CUZ196628 DEV196627:DEV196628 DOR196627:DOR196628 DYN196627:DYN196628 EIJ196627:EIJ196628 ESF196627:ESF196628 FCB196627:FCB196628 FLX196627:FLX196628 FVT196627:FVT196628 GFP196627:GFP196628 GPL196627:GPL196628 GZH196627:GZH196628 HJD196627:HJD196628 HSZ196627:HSZ196628 ICV196627:ICV196628 IMR196627:IMR196628 IWN196627:IWN196628 JGJ196627:JGJ196628 JQF196627:JQF196628 KAB196627:KAB196628 KJX196627:KJX196628 KTT196627:KTT196628 LDP196627:LDP196628 LNL196627:LNL196628 LXH196627:LXH196628 MHD196627:MHD196628 MQZ196627:MQZ196628 NAV196627:NAV196628 NKR196627:NKR196628 NUN196627:NUN196628 OEJ196627:OEJ196628 OOF196627:OOF196628 OYB196627:OYB196628 PHX196627:PHX196628 PRT196627:PRT196628 QBP196627:QBP196628 QLL196627:QLL196628 QVH196627:QVH196628 RFD196627:RFD196628 ROZ196627:ROZ196628 RYV196627:RYV196628 SIR196627:SIR196628 SSN196627:SSN196628 TCJ196627:TCJ196628 TMF196627:TMF196628 TWB196627:TWB196628 UFX196627:UFX196628 UPT196627:UPT196628 UZP196627:UZP196628 VJL196627:VJL196628 VTH196627:VTH196628 WDD196627:WDD196628 WMZ196627:WMZ196628 WWV196627:WWV196628 W262163:W262164 KJ262163:KJ262164 UF262163:UF262164 AEB262163:AEB262164 ANX262163:ANX262164 AXT262163:AXT262164 BHP262163:BHP262164 BRL262163:BRL262164 CBH262163:CBH262164 CLD262163:CLD262164 CUZ262163:CUZ262164 DEV262163:DEV262164 DOR262163:DOR262164 DYN262163:DYN262164 EIJ262163:EIJ262164 ESF262163:ESF262164 FCB262163:FCB262164 FLX262163:FLX262164 FVT262163:FVT262164 GFP262163:GFP262164 GPL262163:GPL262164 GZH262163:GZH262164 HJD262163:HJD262164 HSZ262163:HSZ262164 ICV262163:ICV262164 IMR262163:IMR262164 IWN262163:IWN262164 JGJ262163:JGJ262164 JQF262163:JQF262164 KAB262163:KAB262164 KJX262163:KJX262164 KTT262163:KTT262164 LDP262163:LDP262164 LNL262163:LNL262164 LXH262163:LXH262164 MHD262163:MHD262164 MQZ262163:MQZ262164 NAV262163:NAV262164 NKR262163:NKR262164 NUN262163:NUN262164 OEJ262163:OEJ262164 OOF262163:OOF262164 OYB262163:OYB262164 PHX262163:PHX262164 PRT262163:PRT262164 QBP262163:QBP262164 QLL262163:QLL262164 QVH262163:QVH262164 RFD262163:RFD262164 ROZ262163:ROZ262164 RYV262163:RYV262164 SIR262163:SIR262164 SSN262163:SSN262164 TCJ262163:TCJ262164 TMF262163:TMF262164 TWB262163:TWB262164 UFX262163:UFX262164 UPT262163:UPT262164 UZP262163:UZP262164 VJL262163:VJL262164 VTH262163:VTH262164 WDD262163:WDD262164 WMZ262163:WMZ262164 WWV262163:WWV262164 W327699:W327700 KJ327699:KJ327700 UF327699:UF327700 AEB327699:AEB327700 ANX327699:ANX327700 AXT327699:AXT327700 BHP327699:BHP327700 BRL327699:BRL327700 CBH327699:CBH327700 CLD327699:CLD327700 CUZ327699:CUZ327700 DEV327699:DEV327700 DOR327699:DOR327700 DYN327699:DYN327700 EIJ327699:EIJ327700 ESF327699:ESF327700 FCB327699:FCB327700 FLX327699:FLX327700 FVT327699:FVT327700 GFP327699:GFP327700 GPL327699:GPL327700 GZH327699:GZH327700 HJD327699:HJD327700 HSZ327699:HSZ327700 ICV327699:ICV327700 IMR327699:IMR327700 IWN327699:IWN327700 JGJ327699:JGJ327700 JQF327699:JQF327700 KAB327699:KAB327700 KJX327699:KJX327700 KTT327699:KTT327700 LDP327699:LDP327700 LNL327699:LNL327700 LXH327699:LXH327700 MHD327699:MHD327700 MQZ327699:MQZ327700 NAV327699:NAV327700 NKR327699:NKR327700 NUN327699:NUN327700 OEJ327699:OEJ327700 OOF327699:OOF327700 OYB327699:OYB327700 PHX327699:PHX327700 PRT327699:PRT327700 QBP327699:QBP327700 QLL327699:QLL327700 QVH327699:QVH327700 RFD327699:RFD327700 ROZ327699:ROZ327700 RYV327699:RYV327700 SIR327699:SIR327700 SSN327699:SSN327700 TCJ327699:TCJ327700 TMF327699:TMF327700 TWB327699:TWB327700 UFX327699:UFX327700 UPT327699:UPT327700 UZP327699:UZP327700 VJL327699:VJL327700 VTH327699:VTH327700 WDD327699:WDD327700 WMZ327699:WMZ327700 WWV327699:WWV327700 W393235:W393236 KJ393235:KJ393236 UF393235:UF393236 AEB393235:AEB393236 ANX393235:ANX393236 AXT393235:AXT393236 BHP393235:BHP393236 BRL393235:BRL393236 CBH393235:CBH393236 CLD393235:CLD393236 CUZ393235:CUZ393236 DEV393235:DEV393236 DOR393235:DOR393236 DYN393235:DYN393236 EIJ393235:EIJ393236 ESF393235:ESF393236 FCB393235:FCB393236 FLX393235:FLX393236 FVT393235:FVT393236 GFP393235:GFP393236 GPL393235:GPL393236 GZH393235:GZH393236 HJD393235:HJD393236 HSZ393235:HSZ393236 ICV393235:ICV393236 IMR393235:IMR393236 IWN393235:IWN393236 JGJ393235:JGJ393236 JQF393235:JQF393236 KAB393235:KAB393236 KJX393235:KJX393236 KTT393235:KTT393236 LDP393235:LDP393236 LNL393235:LNL393236 LXH393235:LXH393236 MHD393235:MHD393236 MQZ393235:MQZ393236 NAV393235:NAV393236 NKR393235:NKR393236 NUN393235:NUN393236 OEJ393235:OEJ393236 OOF393235:OOF393236 OYB393235:OYB393236 PHX393235:PHX393236 PRT393235:PRT393236 QBP393235:QBP393236 QLL393235:QLL393236 QVH393235:QVH393236 RFD393235:RFD393236 ROZ393235:ROZ393236 RYV393235:RYV393236 SIR393235:SIR393236 SSN393235:SSN393236 TCJ393235:TCJ393236 TMF393235:TMF393236 TWB393235:TWB393236 UFX393235:UFX393236 UPT393235:UPT393236 UZP393235:UZP393236 VJL393235:VJL393236 VTH393235:VTH393236 WDD393235:WDD393236 WMZ393235:WMZ393236 WWV393235:WWV393236 W458771:W458772 KJ458771:KJ458772 UF458771:UF458772 AEB458771:AEB458772 ANX458771:ANX458772 AXT458771:AXT458772 BHP458771:BHP458772 BRL458771:BRL458772 CBH458771:CBH458772 CLD458771:CLD458772 CUZ458771:CUZ458772 DEV458771:DEV458772 DOR458771:DOR458772 DYN458771:DYN458772 EIJ458771:EIJ458772 ESF458771:ESF458772 FCB458771:FCB458772 FLX458771:FLX458772 FVT458771:FVT458772 GFP458771:GFP458772 GPL458771:GPL458772 GZH458771:GZH458772 HJD458771:HJD458772 HSZ458771:HSZ458772 ICV458771:ICV458772 IMR458771:IMR458772 IWN458771:IWN458772 JGJ458771:JGJ458772 JQF458771:JQF458772 KAB458771:KAB458772 KJX458771:KJX458772 KTT458771:KTT458772 LDP458771:LDP458772 LNL458771:LNL458772 LXH458771:LXH458772 MHD458771:MHD458772 MQZ458771:MQZ458772 NAV458771:NAV458772 NKR458771:NKR458772 NUN458771:NUN458772 OEJ458771:OEJ458772 OOF458771:OOF458772 OYB458771:OYB458772 PHX458771:PHX458772 PRT458771:PRT458772 QBP458771:QBP458772 QLL458771:QLL458772 QVH458771:QVH458772 RFD458771:RFD458772 ROZ458771:ROZ458772 RYV458771:RYV458772 SIR458771:SIR458772 SSN458771:SSN458772 TCJ458771:TCJ458772 TMF458771:TMF458772 TWB458771:TWB458772 UFX458771:UFX458772 UPT458771:UPT458772 UZP458771:UZP458772 VJL458771:VJL458772 VTH458771:VTH458772 WDD458771:WDD458772 WMZ458771:WMZ458772 WWV458771:WWV458772 W524307:W524308 KJ524307:KJ524308 UF524307:UF524308 AEB524307:AEB524308 ANX524307:ANX524308 AXT524307:AXT524308 BHP524307:BHP524308 BRL524307:BRL524308 CBH524307:CBH524308 CLD524307:CLD524308 CUZ524307:CUZ524308 DEV524307:DEV524308 DOR524307:DOR524308 DYN524307:DYN524308 EIJ524307:EIJ524308 ESF524307:ESF524308 FCB524307:FCB524308 FLX524307:FLX524308 FVT524307:FVT524308 GFP524307:GFP524308 GPL524307:GPL524308 GZH524307:GZH524308 HJD524307:HJD524308 HSZ524307:HSZ524308 ICV524307:ICV524308 IMR524307:IMR524308 IWN524307:IWN524308 JGJ524307:JGJ524308 JQF524307:JQF524308 KAB524307:KAB524308 KJX524307:KJX524308 KTT524307:KTT524308 LDP524307:LDP524308 LNL524307:LNL524308 LXH524307:LXH524308 MHD524307:MHD524308 MQZ524307:MQZ524308 NAV524307:NAV524308 NKR524307:NKR524308 NUN524307:NUN524308 OEJ524307:OEJ524308 OOF524307:OOF524308 OYB524307:OYB524308 PHX524307:PHX524308 PRT524307:PRT524308 QBP524307:QBP524308 QLL524307:QLL524308 QVH524307:QVH524308 RFD524307:RFD524308 ROZ524307:ROZ524308 RYV524307:RYV524308 SIR524307:SIR524308 SSN524307:SSN524308 TCJ524307:TCJ524308 TMF524307:TMF524308 TWB524307:TWB524308 UFX524307:UFX524308 UPT524307:UPT524308 UZP524307:UZP524308 VJL524307:VJL524308 VTH524307:VTH524308 WDD524307:WDD524308 WMZ524307:WMZ524308 WWV524307:WWV524308 W589843:W589844 KJ589843:KJ589844 UF589843:UF589844 AEB589843:AEB589844 ANX589843:ANX589844 AXT589843:AXT589844 BHP589843:BHP589844 BRL589843:BRL589844 CBH589843:CBH589844 CLD589843:CLD589844 CUZ589843:CUZ589844 DEV589843:DEV589844 DOR589843:DOR589844 DYN589843:DYN589844 EIJ589843:EIJ589844 ESF589843:ESF589844 FCB589843:FCB589844 FLX589843:FLX589844 FVT589843:FVT589844 GFP589843:GFP589844 GPL589843:GPL589844 GZH589843:GZH589844 HJD589843:HJD589844 HSZ589843:HSZ589844 ICV589843:ICV589844 IMR589843:IMR589844 IWN589843:IWN589844 JGJ589843:JGJ589844 JQF589843:JQF589844 KAB589843:KAB589844 KJX589843:KJX589844 KTT589843:KTT589844 LDP589843:LDP589844 LNL589843:LNL589844 LXH589843:LXH589844 MHD589843:MHD589844 MQZ589843:MQZ589844 NAV589843:NAV589844 NKR589843:NKR589844 NUN589843:NUN589844 OEJ589843:OEJ589844 OOF589843:OOF589844 OYB589843:OYB589844 PHX589843:PHX589844 PRT589843:PRT589844 QBP589843:QBP589844 QLL589843:QLL589844 QVH589843:QVH589844 RFD589843:RFD589844 ROZ589843:ROZ589844 RYV589843:RYV589844 SIR589843:SIR589844 SSN589843:SSN589844 TCJ589843:TCJ589844 TMF589843:TMF589844 TWB589843:TWB589844 UFX589843:UFX589844 UPT589843:UPT589844 UZP589843:UZP589844 VJL589843:VJL589844 VTH589843:VTH589844 WDD589843:WDD589844 WMZ589843:WMZ589844 WWV589843:WWV589844 W655379:W655380 KJ655379:KJ655380 UF655379:UF655380 AEB655379:AEB655380 ANX655379:ANX655380 AXT655379:AXT655380 BHP655379:BHP655380 BRL655379:BRL655380 CBH655379:CBH655380 CLD655379:CLD655380 CUZ655379:CUZ655380 DEV655379:DEV655380 DOR655379:DOR655380 DYN655379:DYN655380 EIJ655379:EIJ655380 ESF655379:ESF655380 FCB655379:FCB655380 FLX655379:FLX655380 FVT655379:FVT655380 GFP655379:GFP655380 GPL655379:GPL655380 GZH655379:GZH655380 HJD655379:HJD655380 HSZ655379:HSZ655380 ICV655379:ICV655380 IMR655379:IMR655380 IWN655379:IWN655380 JGJ655379:JGJ655380 JQF655379:JQF655380 KAB655379:KAB655380 KJX655379:KJX655380 KTT655379:KTT655380 LDP655379:LDP655380 LNL655379:LNL655380 LXH655379:LXH655380 MHD655379:MHD655380 MQZ655379:MQZ655380 NAV655379:NAV655380 NKR655379:NKR655380 NUN655379:NUN655380 OEJ655379:OEJ655380 OOF655379:OOF655380 OYB655379:OYB655380 PHX655379:PHX655380 PRT655379:PRT655380 QBP655379:QBP655380 QLL655379:QLL655380 QVH655379:QVH655380 RFD655379:RFD655380 ROZ655379:ROZ655380 RYV655379:RYV655380 SIR655379:SIR655380 SSN655379:SSN655380 TCJ655379:TCJ655380 TMF655379:TMF655380 TWB655379:TWB655380 UFX655379:UFX655380 UPT655379:UPT655380 UZP655379:UZP655380 VJL655379:VJL655380 VTH655379:VTH655380 WDD655379:WDD655380 WMZ655379:WMZ655380 WWV655379:WWV655380 W720915:W720916 KJ720915:KJ720916 UF720915:UF720916 AEB720915:AEB720916 ANX720915:ANX720916 AXT720915:AXT720916 BHP720915:BHP720916 BRL720915:BRL720916 CBH720915:CBH720916 CLD720915:CLD720916 CUZ720915:CUZ720916 DEV720915:DEV720916 DOR720915:DOR720916 DYN720915:DYN720916 EIJ720915:EIJ720916 ESF720915:ESF720916 FCB720915:FCB720916 FLX720915:FLX720916 FVT720915:FVT720916 GFP720915:GFP720916 GPL720915:GPL720916 GZH720915:GZH720916 HJD720915:HJD720916 HSZ720915:HSZ720916 ICV720915:ICV720916 IMR720915:IMR720916 IWN720915:IWN720916 JGJ720915:JGJ720916 JQF720915:JQF720916 KAB720915:KAB720916 KJX720915:KJX720916 KTT720915:KTT720916 LDP720915:LDP720916 LNL720915:LNL720916 LXH720915:LXH720916 MHD720915:MHD720916 MQZ720915:MQZ720916 NAV720915:NAV720916 NKR720915:NKR720916 NUN720915:NUN720916 OEJ720915:OEJ720916 OOF720915:OOF720916 OYB720915:OYB720916 PHX720915:PHX720916 PRT720915:PRT720916 QBP720915:QBP720916 QLL720915:QLL720916 QVH720915:QVH720916 RFD720915:RFD720916 ROZ720915:ROZ720916 RYV720915:RYV720916 SIR720915:SIR720916 SSN720915:SSN720916 TCJ720915:TCJ720916 TMF720915:TMF720916 TWB720915:TWB720916 UFX720915:UFX720916 UPT720915:UPT720916 UZP720915:UZP720916 VJL720915:VJL720916 VTH720915:VTH720916 WDD720915:WDD720916 WMZ720915:WMZ720916 WWV720915:WWV720916 W786451:W786452 KJ786451:KJ786452 UF786451:UF786452 AEB786451:AEB786452 ANX786451:ANX786452 AXT786451:AXT786452 BHP786451:BHP786452 BRL786451:BRL786452 CBH786451:CBH786452 CLD786451:CLD786452 CUZ786451:CUZ786452 DEV786451:DEV786452 DOR786451:DOR786452 DYN786451:DYN786452 EIJ786451:EIJ786452 ESF786451:ESF786452 FCB786451:FCB786452 FLX786451:FLX786452 FVT786451:FVT786452 GFP786451:GFP786452 GPL786451:GPL786452 GZH786451:GZH786452 HJD786451:HJD786452 HSZ786451:HSZ786452 ICV786451:ICV786452 IMR786451:IMR786452 IWN786451:IWN786452 JGJ786451:JGJ786452 JQF786451:JQF786452 KAB786451:KAB786452 KJX786451:KJX786452 KTT786451:KTT786452 LDP786451:LDP786452 LNL786451:LNL786452 LXH786451:LXH786452 MHD786451:MHD786452 MQZ786451:MQZ786452 NAV786451:NAV786452 NKR786451:NKR786452 NUN786451:NUN786452 OEJ786451:OEJ786452 OOF786451:OOF786452 OYB786451:OYB786452 PHX786451:PHX786452 PRT786451:PRT786452 QBP786451:QBP786452 QLL786451:QLL786452 QVH786451:QVH786452 RFD786451:RFD786452 ROZ786451:ROZ786452 RYV786451:RYV786452 SIR786451:SIR786452 SSN786451:SSN786452 TCJ786451:TCJ786452 TMF786451:TMF786452 TWB786451:TWB786452 UFX786451:UFX786452 UPT786451:UPT786452 UZP786451:UZP786452 VJL786451:VJL786452 VTH786451:VTH786452 WDD786451:WDD786452 WMZ786451:WMZ786452 WWV786451:WWV786452 W851987:W851988 KJ851987:KJ851988 UF851987:UF851988 AEB851987:AEB851988 ANX851987:ANX851988 AXT851987:AXT851988 BHP851987:BHP851988 BRL851987:BRL851988 CBH851987:CBH851988 CLD851987:CLD851988 CUZ851987:CUZ851988 DEV851987:DEV851988 DOR851987:DOR851988 DYN851987:DYN851988 EIJ851987:EIJ851988 ESF851987:ESF851988 FCB851987:FCB851988 FLX851987:FLX851988 FVT851987:FVT851988 GFP851987:GFP851988 GPL851987:GPL851988 GZH851987:GZH851988 HJD851987:HJD851988 HSZ851987:HSZ851988 ICV851987:ICV851988 IMR851987:IMR851988 IWN851987:IWN851988 JGJ851987:JGJ851988 JQF851987:JQF851988 KAB851987:KAB851988 KJX851987:KJX851988 KTT851987:KTT851988 LDP851987:LDP851988 LNL851987:LNL851988 LXH851987:LXH851988 MHD851987:MHD851988 MQZ851987:MQZ851988 NAV851987:NAV851988 NKR851987:NKR851988 NUN851987:NUN851988 OEJ851987:OEJ851988 OOF851987:OOF851988 OYB851987:OYB851988 PHX851987:PHX851988 PRT851987:PRT851988 QBP851987:QBP851988 QLL851987:QLL851988 QVH851987:QVH851988 RFD851987:RFD851988 ROZ851987:ROZ851988 RYV851987:RYV851988 SIR851987:SIR851988 SSN851987:SSN851988 TCJ851987:TCJ851988 TMF851987:TMF851988 TWB851987:TWB851988 UFX851987:UFX851988 UPT851987:UPT851988 UZP851987:UZP851988 VJL851987:VJL851988 VTH851987:VTH851988 WDD851987:WDD851988 WMZ851987:WMZ851988 WWV851987:WWV851988 W917523:W917524 KJ917523:KJ917524 UF917523:UF917524 AEB917523:AEB917524 ANX917523:ANX917524 AXT917523:AXT917524 BHP917523:BHP917524 BRL917523:BRL917524 CBH917523:CBH917524 CLD917523:CLD917524 CUZ917523:CUZ917524 DEV917523:DEV917524 DOR917523:DOR917524 DYN917523:DYN917524 EIJ917523:EIJ917524 ESF917523:ESF917524 FCB917523:FCB917524 FLX917523:FLX917524 FVT917523:FVT917524 GFP917523:GFP917524 GPL917523:GPL917524 GZH917523:GZH917524 HJD917523:HJD917524 HSZ917523:HSZ917524 ICV917523:ICV917524 IMR917523:IMR917524 IWN917523:IWN917524 JGJ917523:JGJ917524 JQF917523:JQF917524 KAB917523:KAB917524 KJX917523:KJX917524 KTT917523:KTT917524 LDP917523:LDP917524 LNL917523:LNL917524 LXH917523:LXH917524 MHD917523:MHD917524 MQZ917523:MQZ917524 NAV917523:NAV917524 NKR917523:NKR917524 NUN917523:NUN917524 OEJ917523:OEJ917524 OOF917523:OOF917524 OYB917523:OYB917524 PHX917523:PHX917524 PRT917523:PRT917524 QBP917523:QBP917524 QLL917523:QLL917524 QVH917523:QVH917524 RFD917523:RFD917524 ROZ917523:ROZ917524 RYV917523:RYV917524 SIR917523:SIR917524 SSN917523:SSN917524 TCJ917523:TCJ917524 TMF917523:TMF917524 TWB917523:TWB917524 UFX917523:UFX917524 UPT917523:UPT917524 UZP917523:UZP917524 VJL917523:VJL917524 VTH917523:VTH917524 WDD917523:WDD917524 WMZ917523:WMZ917524 WWV917523:WWV917524 W983059:W983060 KJ983059:KJ983060 UF983059:UF983060 AEB983059:AEB983060 ANX983059:ANX983060 AXT983059:AXT983060 BHP983059:BHP983060 BRL983059:BRL983060 CBH983059:CBH983060 CLD983059:CLD983060 CUZ983059:CUZ983060 DEV983059:DEV983060 DOR983059:DOR983060 DYN983059:DYN983060 EIJ983059:EIJ983060 ESF983059:ESF983060 FCB983059:FCB983060 FLX983059:FLX983060 FVT983059:FVT983060 GFP983059:GFP983060 GPL983059:GPL983060 GZH983059:GZH983060 HJD983059:HJD983060 HSZ983059:HSZ983060 ICV983059:ICV983060 IMR983059:IMR983060 IWN983059:IWN983060 JGJ983059:JGJ983060 JQF983059:JQF983060 KAB983059:KAB983060 KJX983059:KJX983060 KTT983059:KTT983060 LDP983059:LDP983060 LNL983059:LNL983060 LXH983059:LXH983060 MHD983059:MHD983060 MQZ983059:MQZ983060 NAV983059:NAV983060 NKR983059:NKR983060 NUN983059:NUN983060 OEJ983059:OEJ983060 OOF983059:OOF983060 OYB983059:OYB983060 PHX983059:PHX983060 PRT983059:PRT983060 QBP983059:QBP983060 QLL983059:QLL983060 QVH983059:QVH983060 RFD983059:RFD983060 ROZ983059:ROZ983060 RYV983059:RYV983060 SIR983059:SIR983060 SSN983059:SSN983060 TCJ983059:TCJ983060 TMF983059:TMF983060 TWB983059:TWB983060 UFX983059:UFX983060 UPT983059:UPT983060 UZP983059:UZP983060 VJL983059:VJL983060 VTH983059:VTH983060 WDD983059:WDD983060 WMZ983059:WMZ983060 WWV983059:WWV983060 AED24 ANZ24 AXV24 BHR24 BRN24 CBJ24 CLF24 CVB24 DEX24 DOT24 DYP24 EIL24 ESH24 FCD24 FLZ24 FVV24 GFR24 GPN24 GZJ24 HJF24 HTB24 ICX24 IMT24 IWP24 JGL24 JQH24 KAD24 KJZ24 KTV24 LDR24 LNN24 LXJ24 MHF24 MRB24 NAX24 NKT24 NUP24 OEL24 OOH24 OYD24 PHZ24 PRV24 QBR24 QLN24 QVJ24 RFF24 RPB24 RYX24 SIT24 SSP24 TCL24 TMH24 TWD24 UFZ24 UPV24 UZR24 VJN24 VTJ24 WDF24 WNB24 WWX24 KJ24 WWX983059:WWX983060 Y65555:Y65556 KL65555:KL65556 UH65555:UH65556 AED65555:AED65556 ANZ65555:ANZ65556 AXV65555:AXV65556 BHR65555:BHR65556 BRN65555:BRN65556 CBJ65555:CBJ65556 CLF65555:CLF65556 CVB65555:CVB65556 DEX65555:DEX65556 DOT65555:DOT65556 DYP65555:DYP65556 EIL65555:EIL65556 ESH65555:ESH65556 FCD65555:FCD65556 FLZ65555:FLZ65556 FVV65555:FVV65556 GFR65555:GFR65556 GPN65555:GPN65556 GZJ65555:GZJ65556 HJF65555:HJF65556 HTB65555:HTB65556 ICX65555:ICX65556 IMT65555:IMT65556 IWP65555:IWP65556 JGL65555:JGL65556 JQH65555:JQH65556 KAD65555:KAD65556 KJZ65555:KJZ65556 KTV65555:KTV65556 LDR65555:LDR65556 LNN65555:LNN65556 LXJ65555:LXJ65556 MHF65555:MHF65556 MRB65555:MRB65556 NAX65555:NAX65556 NKT65555:NKT65556 NUP65555:NUP65556 OEL65555:OEL65556 OOH65555:OOH65556 OYD65555:OYD65556 PHZ65555:PHZ65556 PRV65555:PRV65556 QBR65555:QBR65556 QLN65555:QLN65556 QVJ65555:QVJ65556 RFF65555:RFF65556 RPB65555:RPB65556 RYX65555:RYX65556 SIT65555:SIT65556 SSP65555:SSP65556 TCL65555:TCL65556 TMH65555:TMH65556 TWD65555:TWD65556 UFZ65555:UFZ65556 UPV65555:UPV65556 UZR65555:UZR65556 VJN65555:VJN65556 VTJ65555:VTJ65556 WDF65555:WDF65556 WNB65555:WNB65556 WWX65555:WWX65556 Y131091:Y131092 KL131091:KL131092 UH131091:UH131092 AED131091:AED131092 ANZ131091:ANZ131092 AXV131091:AXV131092 BHR131091:BHR131092 BRN131091:BRN131092 CBJ131091:CBJ131092 CLF131091:CLF131092 CVB131091:CVB131092 DEX131091:DEX131092 DOT131091:DOT131092 DYP131091:DYP131092 EIL131091:EIL131092 ESH131091:ESH131092 FCD131091:FCD131092 FLZ131091:FLZ131092 FVV131091:FVV131092 GFR131091:GFR131092 GPN131091:GPN131092 GZJ131091:GZJ131092 HJF131091:HJF131092 HTB131091:HTB131092 ICX131091:ICX131092 IMT131091:IMT131092 IWP131091:IWP131092 JGL131091:JGL131092 JQH131091:JQH131092 KAD131091:KAD131092 KJZ131091:KJZ131092 KTV131091:KTV131092 LDR131091:LDR131092 LNN131091:LNN131092 LXJ131091:LXJ131092 MHF131091:MHF131092 MRB131091:MRB131092 NAX131091:NAX131092 NKT131091:NKT131092 NUP131091:NUP131092 OEL131091:OEL131092 OOH131091:OOH131092 OYD131091:OYD131092 PHZ131091:PHZ131092 PRV131091:PRV131092 QBR131091:QBR131092 QLN131091:QLN131092 QVJ131091:QVJ131092 RFF131091:RFF131092 RPB131091:RPB131092 RYX131091:RYX131092 SIT131091:SIT131092 SSP131091:SSP131092 TCL131091:TCL131092 TMH131091:TMH131092 TWD131091:TWD131092 UFZ131091:UFZ131092 UPV131091:UPV131092 UZR131091:UZR131092 VJN131091:VJN131092 VTJ131091:VTJ131092 WDF131091:WDF131092 WNB131091:WNB131092 WWX131091:WWX131092 Y196627:Y196628 KL196627:KL196628 UH196627:UH196628 AED196627:AED196628 ANZ196627:ANZ196628 AXV196627:AXV196628 BHR196627:BHR196628 BRN196627:BRN196628 CBJ196627:CBJ196628 CLF196627:CLF196628 CVB196627:CVB196628 DEX196627:DEX196628 DOT196627:DOT196628 DYP196627:DYP196628 EIL196627:EIL196628 ESH196627:ESH196628 FCD196627:FCD196628 FLZ196627:FLZ196628 FVV196627:FVV196628 GFR196627:GFR196628 GPN196627:GPN196628 GZJ196627:GZJ196628 HJF196627:HJF196628 HTB196627:HTB196628 ICX196627:ICX196628 IMT196627:IMT196628 IWP196627:IWP196628 JGL196627:JGL196628 JQH196627:JQH196628 KAD196627:KAD196628 KJZ196627:KJZ196628 KTV196627:KTV196628 LDR196627:LDR196628 LNN196627:LNN196628 LXJ196627:LXJ196628 MHF196627:MHF196628 MRB196627:MRB196628 NAX196627:NAX196628 NKT196627:NKT196628 NUP196627:NUP196628 OEL196627:OEL196628 OOH196627:OOH196628 OYD196627:OYD196628 PHZ196627:PHZ196628 PRV196627:PRV196628 QBR196627:QBR196628 QLN196627:QLN196628 QVJ196627:QVJ196628 RFF196627:RFF196628 RPB196627:RPB196628 RYX196627:RYX196628 SIT196627:SIT196628 SSP196627:SSP196628 TCL196627:TCL196628 TMH196627:TMH196628 TWD196627:TWD196628 UFZ196627:UFZ196628 UPV196627:UPV196628 UZR196627:UZR196628 VJN196627:VJN196628 VTJ196627:VTJ196628 WDF196627:WDF196628 WNB196627:WNB196628 WWX196627:WWX196628 Y262163:Y262164 KL262163:KL262164 UH262163:UH262164 AED262163:AED262164 ANZ262163:ANZ262164 AXV262163:AXV262164 BHR262163:BHR262164 BRN262163:BRN262164 CBJ262163:CBJ262164 CLF262163:CLF262164 CVB262163:CVB262164 DEX262163:DEX262164 DOT262163:DOT262164 DYP262163:DYP262164 EIL262163:EIL262164 ESH262163:ESH262164 FCD262163:FCD262164 FLZ262163:FLZ262164 FVV262163:FVV262164 GFR262163:GFR262164 GPN262163:GPN262164 GZJ262163:GZJ262164 HJF262163:HJF262164 HTB262163:HTB262164 ICX262163:ICX262164 IMT262163:IMT262164 IWP262163:IWP262164 JGL262163:JGL262164 JQH262163:JQH262164 KAD262163:KAD262164 KJZ262163:KJZ262164 KTV262163:KTV262164 LDR262163:LDR262164 LNN262163:LNN262164 LXJ262163:LXJ262164 MHF262163:MHF262164 MRB262163:MRB262164 NAX262163:NAX262164 NKT262163:NKT262164 NUP262163:NUP262164 OEL262163:OEL262164 OOH262163:OOH262164 OYD262163:OYD262164 PHZ262163:PHZ262164 PRV262163:PRV262164 QBR262163:QBR262164 QLN262163:QLN262164 QVJ262163:QVJ262164 RFF262163:RFF262164 RPB262163:RPB262164 RYX262163:RYX262164 SIT262163:SIT262164 SSP262163:SSP262164 TCL262163:TCL262164 TMH262163:TMH262164 TWD262163:TWD262164 UFZ262163:UFZ262164 UPV262163:UPV262164 UZR262163:UZR262164 VJN262163:VJN262164 VTJ262163:VTJ262164 WDF262163:WDF262164 WNB262163:WNB262164 WWX262163:WWX262164 Y327699:Y327700 KL327699:KL327700 UH327699:UH327700 AED327699:AED327700 ANZ327699:ANZ327700 AXV327699:AXV327700 BHR327699:BHR327700 BRN327699:BRN327700 CBJ327699:CBJ327700 CLF327699:CLF327700 CVB327699:CVB327700 DEX327699:DEX327700 DOT327699:DOT327700 DYP327699:DYP327700 EIL327699:EIL327700 ESH327699:ESH327700 FCD327699:FCD327700 FLZ327699:FLZ327700 FVV327699:FVV327700 GFR327699:GFR327700 GPN327699:GPN327700 GZJ327699:GZJ327700 HJF327699:HJF327700 HTB327699:HTB327700 ICX327699:ICX327700 IMT327699:IMT327700 IWP327699:IWP327700 JGL327699:JGL327700 JQH327699:JQH327700 KAD327699:KAD327700 KJZ327699:KJZ327700 KTV327699:KTV327700 LDR327699:LDR327700 LNN327699:LNN327700 LXJ327699:LXJ327700 MHF327699:MHF327700 MRB327699:MRB327700 NAX327699:NAX327700 NKT327699:NKT327700 NUP327699:NUP327700 OEL327699:OEL327700 OOH327699:OOH327700 OYD327699:OYD327700 PHZ327699:PHZ327700 PRV327699:PRV327700 QBR327699:QBR327700 QLN327699:QLN327700 QVJ327699:QVJ327700 RFF327699:RFF327700 RPB327699:RPB327700 RYX327699:RYX327700 SIT327699:SIT327700 SSP327699:SSP327700 TCL327699:TCL327700 TMH327699:TMH327700 TWD327699:TWD327700 UFZ327699:UFZ327700 UPV327699:UPV327700 UZR327699:UZR327700 VJN327699:VJN327700 VTJ327699:VTJ327700 WDF327699:WDF327700 WNB327699:WNB327700 WWX327699:WWX327700 Y393235:Y393236 KL393235:KL393236 UH393235:UH393236 AED393235:AED393236 ANZ393235:ANZ393236 AXV393235:AXV393236 BHR393235:BHR393236 BRN393235:BRN393236 CBJ393235:CBJ393236 CLF393235:CLF393236 CVB393235:CVB393236 DEX393235:DEX393236 DOT393235:DOT393236 DYP393235:DYP393236 EIL393235:EIL393236 ESH393235:ESH393236 FCD393235:FCD393236 FLZ393235:FLZ393236 FVV393235:FVV393236 GFR393235:GFR393236 GPN393235:GPN393236 GZJ393235:GZJ393236 HJF393235:HJF393236 HTB393235:HTB393236 ICX393235:ICX393236 IMT393235:IMT393236 IWP393235:IWP393236 JGL393235:JGL393236 JQH393235:JQH393236 KAD393235:KAD393236 KJZ393235:KJZ393236 KTV393235:KTV393236 LDR393235:LDR393236 LNN393235:LNN393236 LXJ393235:LXJ393236 MHF393235:MHF393236 MRB393235:MRB393236 NAX393235:NAX393236 NKT393235:NKT393236 NUP393235:NUP393236 OEL393235:OEL393236 OOH393235:OOH393236 OYD393235:OYD393236 PHZ393235:PHZ393236 PRV393235:PRV393236 QBR393235:QBR393236 QLN393235:QLN393236 QVJ393235:QVJ393236 RFF393235:RFF393236 RPB393235:RPB393236 RYX393235:RYX393236 SIT393235:SIT393236 SSP393235:SSP393236 TCL393235:TCL393236 TMH393235:TMH393236 TWD393235:TWD393236 UFZ393235:UFZ393236 UPV393235:UPV393236 UZR393235:UZR393236 VJN393235:VJN393236 VTJ393235:VTJ393236 WDF393235:WDF393236 WNB393235:WNB393236 WWX393235:WWX393236 Y458771:Y458772 KL458771:KL458772 UH458771:UH458772 AED458771:AED458772 ANZ458771:ANZ458772 AXV458771:AXV458772 BHR458771:BHR458772 BRN458771:BRN458772 CBJ458771:CBJ458772 CLF458771:CLF458772 CVB458771:CVB458772 DEX458771:DEX458772 DOT458771:DOT458772 DYP458771:DYP458772 EIL458771:EIL458772 ESH458771:ESH458772 FCD458771:FCD458772 FLZ458771:FLZ458772 FVV458771:FVV458772 GFR458771:GFR458772 GPN458771:GPN458772 GZJ458771:GZJ458772 HJF458771:HJF458772 HTB458771:HTB458772 ICX458771:ICX458772 IMT458771:IMT458772 IWP458771:IWP458772 JGL458771:JGL458772 JQH458771:JQH458772 KAD458771:KAD458772 KJZ458771:KJZ458772 KTV458771:KTV458772 LDR458771:LDR458772 LNN458771:LNN458772 LXJ458771:LXJ458772 MHF458771:MHF458772 MRB458771:MRB458772 NAX458771:NAX458772 NKT458771:NKT458772 NUP458771:NUP458772 OEL458771:OEL458772 OOH458771:OOH458772 OYD458771:OYD458772 PHZ458771:PHZ458772 PRV458771:PRV458772 QBR458771:QBR458772 QLN458771:QLN458772 QVJ458771:QVJ458772 RFF458771:RFF458772 RPB458771:RPB458772 RYX458771:RYX458772 SIT458771:SIT458772 SSP458771:SSP458772 TCL458771:TCL458772 TMH458771:TMH458772 TWD458771:TWD458772 UFZ458771:UFZ458772 UPV458771:UPV458772 UZR458771:UZR458772 VJN458771:VJN458772 VTJ458771:VTJ458772 WDF458771:WDF458772 WNB458771:WNB458772 WWX458771:WWX458772 Y524307:Y524308 KL524307:KL524308 UH524307:UH524308 AED524307:AED524308 ANZ524307:ANZ524308 AXV524307:AXV524308 BHR524307:BHR524308 BRN524307:BRN524308 CBJ524307:CBJ524308 CLF524307:CLF524308 CVB524307:CVB524308 DEX524307:DEX524308 DOT524307:DOT524308 DYP524307:DYP524308 EIL524307:EIL524308 ESH524307:ESH524308 FCD524307:FCD524308 FLZ524307:FLZ524308 FVV524307:FVV524308 GFR524307:GFR524308 GPN524307:GPN524308 GZJ524307:GZJ524308 HJF524307:HJF524308 HTB524307:HTB524308 ICX524307:ICX524308 IMT524307:IMT524308 IWP524307:IWP524308 JGL524307:JGL524308 JQH524307:JQH524308 KAD524307:KAD524308 KJZ524307:KJZ524308 KTV524307:KTV524308 LDR524307:LDR524308 LNN524307:LNN524308 LXJ524307:LXJ524308 MHF524307:MHF524308 MRB524307:MRB524308 NAX524307:NAX524308 NKT524307:NKT524308 NUP524307:NUP524308 OEL524307:OEL524308 OOH524307:OOH524308 OYD524307:OYD524308 PHZ524307:PHZ524308 PRV524307:PRV524308 QBR524307:QBR524308 QLN524307:QLN524308 QVJ524307:QVJ524308 RFF524307:RFF524308 RPB524307:RPB524308 RYX524307:RYX524308 SIT524307:SIT524308 SSP524307:SSP524308 TCL524307:TCL524308 TMH524307:TMH524308 TWD524307:TWD524308 UFZ524307:UFZ524308 UPV524307:UPV524308 UZR524307:UZR524308 VJN524307:VJN524308 VTJ524307:VTJ524308 WDF524307:WDF524308 WNB524307:WNB524308 WWX524307:WWX524308 Y589843:Y589844 KL589843:KL589844 UH589843:UH589844 AED589843:AED589844 ANZ589843:ANZ589844 AXV589843:AXV589844 BHR589843:BHR589844 BRN589843:BRN589844 CBJ589843:CBJ589844 CLF589843:CLF589844 CVB589843:CVB589844 DEX589843:DEX589844 DOT589843:DOT589844 DYP589843:DYP589844 EIL589843:EIL589844 ESH589843:ESH589844 FCD589843:FCD589844 FLZ589843:FLZ589844 FVV589843:FVV589844 GFR589843:GFR589844 GPN589843:GPN589844 GZJ589843:GZJ589844 HJF589843:HJF589844 HTB589843:HTB589844 ICX589843:ICX589844 IMT589843:IMT589844 IWP589843:IWP589844 JGL589843:JGL589844 JQH589843:JQH589844 KAD589843:KAD589844 KJZ589843:KJZ589844 KTV589843:KTV589844 LDR589843:LDR589844 LNN589843:LNN589844 LXJ589843:LXJ589844 MHF589843:MHF589844 MRB589843:MRB589844 NAX589843:NAX589844 NKT589843:NKT589844 NUP589843:NUP589844 OEL589843:OEL589844 OOH589843:OOH589844 OYD589843:OYD589844 PHZ589843:PHZ589844 PRV589843:PRV589844 QBR589843:QBR589844 QLN589843:QLN589844 QVJ589843:QVJ589844 RFF589843:RFF589844 RPB589843:RPB589844 RYX589843:RYX589844 SIT589843:SIT589844 SSP589843:SSP589844 TCL589843:TCL589844 TMH589843:TMH589844 TWD589843:TWD589844 UFZ589843:UFZ589844 UPV589843:UPV589844 UZR589843:UZR589844 VJN589843:VJN589844 VTJ589843:VTJ589844 WDF589843:WDF589844 WNB589843:WNB589844 WWX589843:WWX589844 Y655379:Y655380 KL655379:KL655380 UH655379:UH655380 AED655379:AED655380 ANZ655379:ANZ655380 AXV655379:AXV655380 BHR655379:BHR655380 BRN655379:BRN655380 CBJ655379:CBJ655380 CLF655379:CLF655380 CVB655379:CVB655380 DEX655379:DEX655380 DOT655379:DOT655380 DYP655379:DYP655380 EIL655379:EIL655380 ESH655379:ESH655380 FCD655379:FCD655380 FLZ655379:FLZ655380 FVV655379:FVV655380 GFR655379:GFR655380 GPN655379:GPN655380 GZJ655379:GZJ655380 HJF655379:HJF655380 HTB655379:HTB655380 ICX655379:ICX655380 IMT655379:IMT655380 IWP655379:IWP655380 JGL655379:JGL655380 JQH655379:JQH655380 KAD655379:KAD655380 KJZ655379:KJZ655380 KTV655379:KTV655380 LDR655379:LDR655380 LNN655379:LNN655380 LXJ655379:LXJ655380 MHF655379:MHF655380 MRB655379:MRB655380 NAX655379:NAX655380 NKT655379:NKT655380 NUP655379:NUP655380 OEL655379:OEL655380 OOH655379:OOH655380 OYD655379:OYD655380 PHZ655379:PHZ655380 PRV655379:PRV655380 QBR655379:QBR655380 QLN655379:QLN655380 QVJ655379:QVJ655380 RFF655379:RFF655380 RPB655379:RPB655380 RYX655379:RYX655380 SIT655379:SIT655380 SSP655379:SSP655380 TCL655379:TCL655380 TMH655379:TMH655380 TWD655379:TWD655380 UFZ655379:UFZ655380 UPV655379:UPV655380 UZR655379:UZR655380 VJN655379:VJN655380 VTJ655379:VTJ655380 WDF655379:WDF655380 WNB655379:WNB655380 WWX655379:WWX655380 Y720915:Y720916 KL720915:KL720916 UH720915:UH720916 AED720915:AED720916 ANZ720915:ANZ720916 AXV720915:AXV720916 BHR720915:BHR720916 BRN720915:BRN720916 CBJ720915:CBJ720916 CLF720915:CLF720916 CVB720915:CVB720916 DEX720915:DEX720916 DOT720915:DOT720916 DYP720915:DYP720916 EIL720915:EIL720916 ESH720915:ESH720916 FCD720915:FCD720916 FLZ720915:FLZ720916 FVV720915:FVV720916 GFR720915:GFR720916 GPN720915:GPN720916 GZJ720915:GZJ720916 HJF720915:HJF720916 HTB720915:HTB720916 ICX720915:ICX720916 IMT720915:IMT720916 IWP720915:IWP720916 JGL720915:JGL720916 JQH720915:JQH720916 KAD720915:KAD720916 KJZ720915:KJZ720916 KTV720915:KTV720916 LDR720915:LDR720916 LNN720915:LNN720916 LXJ720915:LXJ720916 MHF720915:MHF720916 MRB720915:MRB720916 NAX720915:NAX720916 NKT720915:NKT720916 NUP720915:NUP720916 OEL720915:OEL720916 OOH720915:OOH720916 OYD720915:OYD720916 PHZ720915:PHZ720916 PRV720915:PRV720916 QBR720915:QBR720916 QLN720915:QLN720916 QVJ720915:QVJ720916 RFF720915:RFF720916 RPB720915:RPB720916 RYX720915:RYX720916 SIT720915:SIT720916 SSP720915:SSP720916 TCL720915:TCL720916 TMH720915:TMH720916 TWD720915:TWD720916 UFZ720915:UFZ720916 UPV720915:UPV720916 UZR720915:UZR720916 VJN720915:VJN720916 VTJ720915:VTJ720916 WDF720915:WDF720916 WNB720915:WNB720916 WWX720915:WWX720916 Y786451:Y786452 KL786451:KL786452 UH786451:UH786452 AED786451:AED786452 ANZ786451:ANZ786452 AXV786451:AXV786452 BHR786451:BHR786452 BRN786451:BRN786452 CBJ786451:CBJ786452 CLF786451:CLF786452 CVB786451:CVB786452 DEX786451:DEX786452 DOT786451:DOT786452 DYP786451:DYP786452 EIL786451:EIL786452 ESH786451:ESH786452 FCD786451:FCD786452 FLZ786451:FLZ786452 FVV786451:FVV786452 GFR786451:GFR786452 GPN786451:GPN786452 GZJ786451:GZJ786452 HJF786451:HJF786452 HTB786451:HTB786452 ICX786451:ICX786452 IMT786451:IMT786452 IWP786451:IWP786452 JGL786451:JGL786452 JQH786451:JQH786452 KAD786451:KAD786452 KJZ786451:KJZ786452 KTV786451:KTV786452 LDR786451:LDR786452 LNN786451:LNN786452 LXJ786451:LXJ786452 MHF786451:MHF786452 MRB786451:MRB786452 NAX786451:NAX786452 NKT786451:NKT786452 NUP786451:NUP786452 OEL786451:OEL786452 OOH786451:OOH786452 OYD786451:OYD786452 PHZ786451:PHZ786452 PRV786451:PRV786452 QBR786451:QBR786452 QLN786451:QLN786452 QVJ786451:QVJ786452 RFF786451:RFF786452 RPB786451:RPB786452 RYX786451:RYX786452 SIT786451:SIT786452 SSP786451:SSP786452 TCL786451:TCL786452 TMH786451:TMH786452 TWD786451:TWD786452 UFZ786451:UFZ786452 UPV786451:UPV786452 UZR786451:UZR786452 VJN786451:VJN786452 VTJ786451:VTJ786452 WDF786451:WDF786452 WNB786451:WNB786452 WWX786451:WWX786452 Y851987:Y851988 KL851987:KL851988 UH851987:UH851988 AED851987:AED851988 ANZ851987:ANZ851988 AXV851987:AXV851988 BHR851987:BHR851988 BRN851987:BRN851988 CBJ851987:CBJ851988 CLF851987:CLF851988 CVB851987:CVB851988 DEX851987:DEX851988 DOT851987:DOT851988 DYP851987:DYP851988 EIL851987:EIL851988 ESH851987:ESH851988 FCD851987:FCD851988 FLZ851987:FLZ851988 FVV851987:FVV851988 GFR851987:GFR851988 GPN851987:GPN851988 GZJ851987:GZJ851988 HJF851987:HJF851988 HTB851987:HTB851988 ICX851987:ICX851988 IMT851987:IMT851988 IWP851987:IWP851988 JGL851987:JGL851988 JQH851987:JQH851988 KAD851987:KAD851988 KJZ851987:KJZ851988 KTV851987:KTV851988 LDR851987:LDR851988 LNN851987:LNN851988 LXJ851987:LXJ851988 MHF851987:MHF851988 MRB851987:MRB851988 NAX851987:NAX851988 NKT851987:NKT851988 NUP851987:NUP851988 OEL851987:OEL851988 OOH851987:OOH851988 OYD851987:OYD851988 PHZ851987:PHZ851988 PRV851987:PRV851988 QBR851987:QBR851988 QLN851987:QLN851988 QVJ851987:QVJ851988 RFF851987:RFF851988 RPB851987:RPB851988 RYX851987:RYX851988 SIT851987:SIT851988 SSP851987:SSP851988 TCL851987:TCL851988 TMH851987:TMH851988 TWD851987:TWD851988 UFZ851987:UFZ851988 UPV851987:UPV851988 UZR851987:UZR851988 VJN851987:VJN851988 VTJ851987:VTJ851988 WDF851987:WDF851988 WNB851987:WNB851988 WWX851987:WWX851988 Y917523:Y917524 KL917523:KL917524 UH917523:UH917524 AED917523:AED917524 ANZ917523:ANZ917524 AXV917523:AXV917524 BHR917523:BHR917524 BRN917523:BRN917524 CBJ917523:CBJ917524 CLF917523:CLF917524 CVB917523:CVB917524 DEX917523:DEX917524 DOT917523:DOT917524 DYP917523:DYP917524 EIL917523:EIL917524 ESH917523:ESH917524 FCD917523:FCD917524 FLZ917523:FLZ917524 FVV917523:FVV917524 GFR917523:GFR917524 GPN917523:GPN917524 GZJ917523:GZJ917524 HJF917523:HJF917524 HTB917523:HTB917524 ICX917523:ICX917524 IMT917523:IMT917524 IWP917523:IWP917524 JGL917523:JGL917524 JQH917523:JQH917524 KAD917523:KAD917524 KJZ917523:KJZ917524 KTV917523:KTV917524 LDR917523:LDR917524 LNN917523:LNN917524 LXJ917523:LXJ917524 MHF917523:MHF917524 MRB917523:MRB917524 NAX917523:NAX917524 NKT917523:NKT917524 NUP917523:NUP917524 OEL917523:OEL917524 OOH917523:OOH917524 OYD917523:OYD917524 PHZ917523:PHZ917524 PRV917523:PRV917524 QBR917523:QBR917524 QLN917523:QLN917524 QVJ917523:QVJ917524 RFF917523:RFF917524 RPB917523:RPB917524 RYX917523:RYX917524 SIT917523:SIT917524 SSP917523:SSP917524 TCL917523:TCL917524 TMH917523:TMH917524 TWD917523:TWD917524 UFZ917523:UFZ917524 UPV917523:UPV917524 UZR917523:UZR917524 VJN917523:VJN917524 VTJ917523:VTJ917524 WDF917523:WDF917524 WNB917523:WNB917524 WWX917523:WWX917524 Y983059:Y983060 KL983059:KL983060 UH983059:UH983060 AED983059:AED983060 ANZ983059:ANZ983060 AXV983059:AXV983060 BHR983059:BHR983060 BRN983059:BRN983060 CBJ983059:CBJ983060 CLF983059:CLF983060 CVB983059:CVB983060 DEX983059:DEX983060 DOT983059:DOT983060 DYP983059:DYP983060 EIL983059:EIL983060 ESH983059:ESH983060 FCD983059:FCD983060 FLZ983059:FLZ983060 FVV983059:FVV983060 GFR983059:GFR983060 GPN983059:GPN983060 GZJ983059:GZJ983060 HJF983059:HJF983060 HTB983059:HTB983060 ICX983059:ICX983060 IMT983059:IMT983060 IWP983059:IWP983060 JGL983059:JGL983060 JQH983059:JQH983060 KAD983059:KAD983060 KJZ983059:KJZ983060 KTV983059:KTV983060 LDR983059:LDR983060 LNN983059:LNN983060 LXJ983059:LXJ983060 MHF983059:MHF983060 MRB983059:MRB983060 NAX983059:NAX983060 NKT983059:NKT983060 NUP983059:NUP983060 OEL983059:OEL983060 OOH983059:OOH983060 OYD983059:OYD983060 PHZ983059:PHZ983060 PRV983059:PRV983060 QBR983059:QBR983060 QLN983059:QLN983060 QVJ983059:QVJ983060 RFF983059:RFF983060 RPB983059:RPB983060 RYX983059:RYX983060 SIT983059:SIT983060 SSP983059:SSP983060 TCL983059:TCL983060 TMH983059:TMH983060 TWD983059:TWD983060 UFZ983059:UFZ983060 UPV983059:UPV983060 UZR983059:UZR983060 VJN983059:VJN983060 VTJ983059:VTJ983060 WDF983059:WDF983060 WNB983059:WNB983060 UF24 Y24 W24 AI65555:AI65556 AI131091:AI131092 AI196627:AI196628 AI262163:AI262164 AI327699:AI327700 AI393235:AI393236 AI458771:AI458772 AI524307:AI524308 AI589843:AI589844 AI655379:AI655380 AI720915:AI720916 AI786451:AI786452 AI851987:AI851988 AI917523:AI917524 AI983059:AI983060 AK65555:AK65556 AK131091:AK131092 AK196627:AK196628 AK262163:AK262164 AK327699:AK327700 AK393235:AK393236 AK458771:AK458772 AK524307:AK524308 AK589843:AK589844 AK655379:AK655380 AK720915:AK720916 AK786451:AK786452 AK851987:AK851988 AK917523:AK917524 AK983059:AK983060 AK24 AI24 AU65555:AU65556 AU131091:AU131092 AU196627:AU196628 AU262163:AU262164 AU327699:AU327700 AU393235:AU393236 AU458771:AU458772 AU524307:AU524308 AU589843:AU589844 AU655379:AU655380 AU720915:AU720916 AU786451:AU786452 AU851987:AU851988 AU917523:AU917524 AU983059:AU983060 AW65555:AW65556 AW131091:AW131092 AW196627:AW196628 AW262163:AW262164 AW327699:AW327700 AW393235:AW393236 AW458771:AW458772 AW524307:AW524308 AW589843:AW589844 AW655379:AW655380 AW720915:AW720916 AW786451:AW786452 AW851987:AW851988 AW917523:AW917524 AW983059:AW983060 AW24 AU24"/>
    <dataValidation allowBlank="1" promptTitle="checkPeriodRange" sqref="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KI24 WWU983059:WWU983060 V65555:V65556 KI65555:KI65556 UE65555:UE65556 AEA65555:AEA65556 ANW65555:ANW65556 AXS65555:AXS65556 BHO65555:BHO65556 BRK65555:BRK65556 CBG65555:CBG65556 CLC65555:CLC65556 CUY65555:CUY65556 DEU65555:DEU65556 DOQ65555:DOQ65556 DYM65555:DYM65556 EII65555:EII65556 ESE65555:ESE65556 FCA65555:FCA65556 FLW65555:FLW65556 FVS65555:FVS65556 GFO65555:GFO65556 GPK65555:GPK65556 GZG65555:GZG65556 HJC65555:HJC65556 HSY65555:HSY65556 ICU65555:ICU65556 IMQ65555:IMQ65556 IWM65555:IWM65556 JGI65555:JGI65556 JQE65555:JQE65556 KAA65555:KAA65556 KJW65555:KJW65556 KTS65555:KTS65556 LDO65555:LDO65556 LNK65555:LNK65556 LXG65555:LXG65556 MHC65555:MHC65556 MQY65555:MQY65556 NAU65555:NAU65556 NKQ65555:NKQ65556 NUM65555:NUM65556 OEI65555:OEI65556 OOE65555:OOE65556 OYA65555:OYA65556 PHW65555:PHW65556 PRS65555:PRS65556 QBO65555:QBO65556 QLK65555:QLK65556 QVG65555:QVG65556 RFC65555:RFC65556 ROY65555:ROY65556 RYU65555:RYU65556 SIQ65555:SIQ65556 SSM65555:SSM65556 TCI65555:TCI65556 TME65555:TME65556 TWA65555:TWA65556 UFW65555:UFW65556 UPS65555:UPS65556 UZO65555:UZO65556 VJK65555:VJK65556 VTG65555:VTG65556 WDC65555:WDC65556 WMY65555:WMY65556 WWU65555:WWU65556 V131091:V131092 KI131091:KI131092 UE131091:UE131092 AEA131091:AEA131092 ANW131091:ANW131092 AXS131091:AXS131092 BHO131091:BHO131092 BRK131091:BRK131092 CBG131091:CBG131092 CLC131091:CLC131092 CUY131091:CUY131092 DEU131091:DEU131092 DOQ131091:DOQ131092 DYM131091:DYM131092 EII131091:EII131092 ESE131091:ESE131092 FCA131091:FCA131092 FLW131091:FLW131092 FVS131091:FVS131092 GFO131091:GFO131092 GPK131091:GPK131092 GZG131091:GZG131092 HJC131091:HJC131092 HSY131091:HSY131092 ICU131091:ICU131092 IMQ131091:IMQ131092 IWM131091:IWM131092 JGI131091:JGI131092 JQE131091:JQE131092 KAA131091:KAA131092 KJW131091:KJW131092 KTS131091:KTS131092 LDO131091:LDO131092 LNK131091:LNK131092 LXG131091:LXG131092 MHC131091:MHC131092 MQY131091:MQY131092 NAU131091:NAU131092 NKQ131091:NKQ131092 NUM131091:NUM131092 OEI131091:OEI131092 OOE131091:OOE131092 OYA131091:OYA131092 PHW131091:PHW131092 PRS131091:PRS131092 QBO131091:QBO131092 QLK131091:QLK131092 QVG131091:QVG131092 RFC131091:RFC131092 ROY131091:ROY131092 RYU131091:RYU131092 SIQ131091:SIQ131092 SSM131091:SSM131092 TCI131091:TCI131092 TME131091:TME131092 TWA131091:TWA131092 UFW131091:UFW131092 UPS131091:UPS131092 UZO131091:UZO131092 VJK131091:VJK131092 VTG131091:VTG131092 WDC131091:WDC131092 WMY131091:WMY131092 WWU131091:WWU131092 V196627:V196628 KI196627:KI196628 UE196627:UE196628 AEA196627:AEA196628 ANW196627:ANW196628 AXS196627:AXS196628 BHO196627:BHO196628 BRK196627:BRK196628 CBG196627:CBG196628 CLC196627:CLC196628 CUY196627:CUY196628 DEU196627:DEU196628 DOQ196627:DOQ196628 DYM196627:DYM196628 EII196627:EII196628 ESE196627:ESE196628 FCA196627:FCA196628 FLW196627:FLW196628 FVS196627:FVS196628 GFO196627:GFO196628 GPK196627:GPK196628 GZG196627:GZG196628 HJC196627:HJC196628 HSY196627:HSY196628 ICU196627:ICU196628 IMQ196627:IMQ196628 IWM196627:IWM196628 JGI196627:JGI196628 JQE196627:JQE196628 KAA196627:KAA196628 KJW196627:KJW196628 KTS196627:KTS196628 LDO196627:LDO196628 LNK196627:LNK196628 LXG196627:LXG196628 MHC196627:MHC196628 MQY196627:MQY196628 NAU196627:NAU196628 NKQ196627:NKQ196628 NUM196627:NUM196628 OEI196627:OEI196628 OOE196627:OOE196628 OYA196627:OYA196628 PHW196627:PHW196628 PRS196627:PRS196628 QBO196627:QBO196628 QLK196627:QLK196628 QVG196627:QVG196628 RFC196627:RFC196628 ROY196627:ROY196628 RYU196627:RYU196628 SIQ196627:SIQ196628 SSM196627:SSM196628 TCI196627:TCI196628 TME196627:TME196628 TWA196627:TWA196628 UFW196627:UFW196628 UPS196627:UPS196628 UZO196627:UZO196628 VJK196627:VJK196628 VTG196627:VTG196628 WDC196627:WDC196628 WMY196627:WMY196628 WWU196627:WWU196628 V262163:V262164 KI262163:KI262164 UE262163:UE262164 AEA262163:AEA262164 ANW262163:ANW262164 AXS262163:AXS262164 BHO262163:BHO262164 BRK262163:BRK262164 CBG262163:CBG262164 CLC262163:CLC262164 CUY262163:CUY262164 DEU262163:DEU262164 DOQ262163:DOQ262164 DYM262163:DYM262164 EII262163:EII262164 ESE262163:ESE262164 FCA262163:FCA262164 FLW262163:FLW262164 FVS262163:FVS262164 GFO262163:GFO262164 GPK262163:GPK262164 GZG262163:GZG262164 HJC262163:HJC262164 HSY262163:HSY262164 ICU262163:ICU262164 IMQ262163:IMQ262164 IWM262163:IWM262164 JGI262163:JGI262164 JQE262163:JQE262164 KAA262163:KAA262164 KJW262163:KJW262164 KTS262163:KTS262164 LDO262163:LDO262164 LNK262163:LNK262164 LXG262163:LXG262164 MHC262163:MHC262164 MQY262163:MQY262164 NAU262163:NAU262164 NKQ262163:NKQ262164 NUM262163:NUM262164 OEI262163:OEI262164 OOE262163:OOE262164 OYA262163:OYA262164 PHW262163:PHW262164 PRS262163:PRS262164 QBO262163:QBO262164 QLK262163:QLK262164 QVG262163:QVG262164 RFC262163:RFC262164 ROY262163:ROY262164 RYU262163:RYU262164 SIQ262163:SIQ262164 SSM262163:SSM262164 TCI262163:TCI262164 TME262163:TME262164 TWA262163:TWA262164 UFW262163:UFW262164 UPS262163:UPS262164 UZO262163:UZO262164 VJK262163:VJK262164 VTG262163:VTG262164 WDC262163:WDC262164 WMY262163:WMY262164 WWU262163:WWU262164 V327699:V327700 KI327699:KI327700 UE327699:UE327700 AEA327699:AEA327700 ANW327699:ANW327700 AXS327699:AXS327700 BHO327699:BHO327700 BRK327699:BRK327700 CBG327699:CBG327700 CLC327699:CLC327700 CUY327699:CUY327700 DEU327699:DEU327700 DOQ327699:DOQ327700 DYM327699:DYM327700 EII327699:EII327700 ESE327699:ESE327700 FCA327699:FCA327700 FLW327699:FLW327700 FVS327699:FVS327700 GFO327699:GFO327700 GPK327699:GPK327700 GZG327699:GZG327700 HJC327699:HJC327700 HSY327699:HSY327700 ICU327699:ICU327700 IMQ327699:IMQ327700 IWM327699:IWM327700 JGI327699:JGI327700 JQE327699:JQE327700 KAA327699:KAA327700 KJW327699:KJW327700 KTS327699:KTS327700 LDO327699:LDO327700 LNK327699:LNK327700 LXG327699:LXG327700 MHC327699:MHC327700 MQY327699:MQY327700 NAU327699:NAU327700 NKQ327699:NKQ327700 NUM327699:NUM327700 OEI327699:OEI327700 OOE327699:OOE327700 OYA327699:OYA327700 PHW327699:PHW327700 PRS327699:PRS327700 QBO327699:QBO327700 QLK327699:QLK327700 QVG327699:QVG327700 RFC327699:RFC327700 ROY327699:ROY327700 RYU327699:RYU327700 SIQ327699:SIQ327700 SSM327699:SSM327700 TCI327699:TCI327700 TME327699:TME327700 TWA327699:TWA327700 UFW327699:UFW327700 UPS327699:UPS327700 UZO327699:UZO327700 VJK327699:VJK327700 VTG327699:VTG327700 WDC327699:WDC327700 WMY327699:WMY327700 WWU327699:WWU327700 V393235:V393236 KI393235:KI393236 UE393235:UE393236 AEA393235:AEA393236 ANW393235:ANW393236 AXS393235:AXS393236 BHO393235:BHO393236 BRK393235:BRK393236 CBG393235:CBG393236 CLC393235:CLC393236 CUY393235:CUY393236 DEU393235:DEU393236 DOQ393235:DOQ393236 DYM393235:DYM393236 EII393235:EII393236 ESE393235:ESE393236 FCA393235:FCA393236 FLW393235:FLW393236 FVS393235:FVS393236 GFO393235:GFO393236 GPK393235:GPK393236 GZG393235:GZG393236 HJC393235:HJC393236 HSY393235:HSY393236 ICU393235:ICU393236 IMQ393235:IMQ393236 IWM393235:IWM393236 JGI393235:JGI393236 JQE393235:JQE393236 KAA393235:KAA393236 KJW393235:KJW393236 KTS393235:KTS393236 LDO393235:LDO393236 LNK393235:LNK393236 LXG393235:LXG393236 MHC393235:MHC393236 MQY393235:MQY393236 NAU393235:NAU393236 NKQ393235:NKQ393236 NUM393235:NUM393236 OEI393235:OEI393236 OOE393235:OOE393236 OYA393235:OYA393236 PHW393235:PHW393236 PRS393235:PRS393236 QBO393235:QBO393236 QLK393235:QLK393236 QVG393235:QVG393236 RFC393235:RFC393236 ROY393235:ROY393236 RYU393235:RYU393236 SIQ393235:SIQ393236 SSM393235:SSM393236 TCI393235:TCI393236 TME393235:TME393236 TWA393235:TWA393236 UFW393235:UFW393236 UPS393235:UPS393236 UZO393235:UZO393236 VJK393235:VJK393236 VTG393235:VTG393236 WDC393235:WDC393236 WMY393235:WMY393236 WWU393235:WWU393236 V458771:V458772 KI458771:KI458772 UE458771:UE458772 AEA458771:AEA458772 ANW458771:ANW458772 AXS458771:AXS458772 BHO458771:BHO458772 BRK458771:BRK458772 CBG458771:CBG458772 CLC458771:CLC458772 CUY458771:CUY458772 DEU458771:DEU458772 DOQ458771:DOQ458772 DYM458771:DYM458772 EII458771:EII458772 ESE458771:ESE458772 FCA458771:FCA458772 FLW458771:FLW458772 FVS458771:FVS458772 GFO458771:GFO458772 GPK458771:GPK458772 GZG458771:GZG458772 HJC458771:HJC458772 HSY458771:HSY458772 ICU458771:ICU458772 IMQ458771:IMQ458772 IWM458771:IWM458772 JGI458771:JGI458772 JQE458771:JQE458772 KAA458771:KAA458772 KJW458771:KJW458772 KTS458771:KTS458772 LDO458771:LDO458772 LNK458771:LNK458772 LXG458771:LXG458772 MHC458771:MHC458772 MQY458771:MQY458772 NAU458771:NAU458772 NKQ458771:NKQ458772 NUM458771:NUM458772 OEI458771:OEI458772 OOE458771:OOE458772 OYA458771:OYA458772 PHW458771:PHW458772 PRS458771:PRS458772 QBO458771:QBO458772 QLK458771:QLK458772 QVG458771:QVG458772 RFC458771:RFC458772 ROY458771:ROY458772 RYU458771:RYU458772 SIQ458771:SIQ458772 SSM458771:SSM458772 TCI458771:TCI458772 TME458771:TME458772 TWA458771:TWA458772 UFW458771:UFW458772 UPS458771:UPS458772 UZO458771:UZO458772 VJK458771:VJK458772 VTG458771:VTG458772 WDC458771:WDC458772 WMY458771:WMY458772 WWU458771:WWU458772 V524307:V524308 KI524307:KI524308 UE524307:UE524308 AEA524307:AEA524308 ANW524307:ANW524308 AXS524307:AXS524308 BHO524307:BHO524308 BRK524307:BRK524308 CBG524307:CBG524308 CLC524307:CLC524308 CUY524307:CUY524308 DEU524307:DEU524308 DOQ524307:DOQ524308 DYM524307:DYM524308 EII524307:EII524308 ESE524307:ESE524308 FCA524307:FCA524308 FLW524307:FLW524308 FVS524307:FVS524308 GFO524307:GFO524308 GPK524307:GPK524308 GZG524307:GZG524308 HJC524307:HJC524308 HSY524307:HSY524308 ICU524307:ICU524308 IMQ524307:IMQ524308 IWM524307:IWM524308 JGI524307:JGI524308 JQE524307:JQE524308 KAA524307:KAA524308 KJW524307:KJW524308 KTS524307:KTS524308 LDO524307:LDO524308 LNK524307:LNK524308 LXG524307:LXG524308 MHC524307:MHC524308 MQY524307:MQY524308 NAU524307:NAU524308 NKQ524307:NKQ524308 NUM524307:NUM524308 OEI524307:OEI524308 OOE524307:OOE524308 OYA524307:OYA524308 PHW524307:PHW524308 PRS524307:PRS524308 QBO524307:QBO524308 QLK524307:QLK524308 QVG524307:QVG524308 RFC524307:RFC524308 ROY524307:ROY524308 RYU524307:RYU524308 SIQ524307:SIQ524308 SSM524307:SSM524308 TCI524307:TCI524308 TME524307:TME524308 TWA524307:TWA524308 UFW524307:UFW524308 UPS524307:UPS524308 UZO524307:UZO524308 VJK524307:VJK524308 VTG524307:VTG524308 WDC524307:WDC524308 WMY524307:WMY524308 WWU524307:WWU524308 V589843:V589844 KI589843:KI589844 UE589843:UE589844 AEA589843:AEA589844 ANW589843:ANW589844 AXS589843:AXS589844 BHO589843:BHO589844 BRK589843:BRK589844 CBG589843:CBG589844 CLC589843:CLC589844 CUY589843:CUY589844 DEU589843:DEU589844 DOQ589843:DOQ589844 DYM589843:DYM589844 EII589843:EII589844 ESE589843:ESE589844 FCA589843:FCA589844 FLW589843:FLW589844 FVS589843:FVS589844 GFO589843:GFO589844 GPK589843:GPK589844 GZG589843:GZG589844 HJC589843:HJC589844 HSY589843:HSY589844 ICU589843:ICU589844 IMQ589843:IMQ589844 IWM589843:IWM589844 JGI589843:JGI589844 JQE589843:JQE589844 KAA589843:KAA589844 KJW589843:KJW589844 KTS589843:KTS589844 LDO589843:LDO589844 LNK589843:LNK589844 LXG589843:LXG589844 MHC589843:MHC589844 MQY589843:MQY589844 NAU589843:NAU589844 NKQ589843:NKQ589844 NUM589843:NUM589844 OEI589843:OEI589844 OOE589843:OOE589844 OYA589843:OYA589844 PHW589843:PHW589844 PRS589843:PRS589844 QBO589843:QBO589844 QLK589843:QLK589844 QVG589843:QVG589844 RFC589843:RFC589844 ROY589843:ROY589844 RYU589843:RYU589844 SIQ589843:SIQ589844 SSM589843:SSM589844 TCI589843:TCI589844 TME589843:TME589844 TWA589843:TWA589844 UFW589843:UFW589844 UPS589843:UPS589844 UZO589843:UZO589844 VJK589843:VJK589844 VTG589843:VTG589844 WDC589843:WDC589844 WMY589843:WMY589844 WWU589843:WWU589844 V655379:V655380 KI655379:KI655380 UE655379:UE655380 AEA655379:AEA655380 ANW655379:ANW655380 AXS655379:AXS655380 BHO655379:BHO655380 BRK655379:BRK655380 CBG655379:CBG655380 CLC655379:CLC655380 CUY655379:CUY655380 DEU655379:DEU655380 DOQ655379:DOQ655380 DYM655379:DYM655380 EII655379:EII655380 ESE655379:ESE655380 FCA655379:FCA655380 FLW655379:FLW655380 FVS655379:FVS655380 GFO655379:GFO655380 GPK655379:GPK655380 GZG655379:GZG655380 HJC655379:HJC655380 HSY655379:HSY655380 ICU655379:ICU655380 IMQ655379:IMQ655380 IWM655379:IWM655380 JGI655379:JGI655380 JQE655379:JQE655380 KAA655379:KAA655380 KJW655379:KJW655380 KTS655379:KTS655380 LDO655379:LDO655380 LNK655379:LNK655380 LXG655379:LXG655380 MHC655379:MHC655380 MQY655379:MQY655380 NAU655379:NAU655380 NKQ655379:NKQ655380 NUM655379:NUM655380 OEI655379:OEI655380 OOE655379:OOE655380 OYA655379:OYA655380 PHW655379:PHW655380 PRS655379:PRS655380 QBO655379:QBO655380 QLK655379:QLK655380 QVG655379:QVG655380 RFC655379:RFC655380 ROY655379:ROY655380 RYU655379:RYU655380 SIQ655379:SIQ655380 SSM655379:SSM655380 TCI655379:TCI655380 TME655379:TME655380 TWA655379:TWA655380 UFW655379:UFW655380 UPS655379:UPS655380 UZO655379:UZO655380 VJK655379:VJK655380 VTG655379:VTG655380 WDC655379:WDC655380 WMY655379:WMY655380 WWU655379:WWU655380 V720915:V720916 KI720915:KI720916 UE720915:UE720916 AEA720915:AEA720916 ANW720915:ANW720916 AXS720915:AXS720916 BHO720915:BHO720916 BRK720915:BRK720916 CBG720915:CBG720916 CLC720915:CLC720916 CUY720915:CUY720916 DEU720915:DEU720916 DOQ720915:DOQ720916 DYM720915:DYM720916 EII720915:EII720916 ESE720915:ESE720916 FCA720915:FCA720916 FLW720915:FLW720916 FVS720915:FVS720916 GFO720915:GFO720916 GPK720915:GPK720916 GZG720915:GZG720916 HJC720915:HJC720916 HSY720915:HSY720916 ICU720915:ICU720916 IMQ720915:IMQ720916 IWM720915:IWM720916 JGI720915:JGI720916 JQE720915:JQE720916 KAA720915:KAA720916 KJW720915:KJW720916 KTS720915:KTS720916 LDO720915:LDO720916 LNK720915:LNK720916 LXG720915:LXG720916 MHC720915:MHC720916 MQY720915:MQY720916 NAU720915:NAU720916 NKQ720915:NKQ720916 NUM720915:NUM720916 OEI720915:OEI720916 OOE720915:OOE720916 OYA720915:OYA720916 PHW720915:PHW720916 PRS720915:PRS720916 QBO720915:QBO720916 QLK720915:QLK720916 QVG720915:QVG720916 RFC720915:RFC720916 ROY720915:ROY720916 RYU720915:RYU720916 SIQ720915:SIQ720916 SSM720915:SSM720916 TCI720915:TCI720916 TME720915:TME720916 TWA720915:TWA720916 UFW720915:UFW720916 UPS720915:UPS720916 UZO720915:UZO720916 VJK720915:VJK720916 VTG720915:VTG720916 WDC720915:WDC720916 WMY720915:WMY720916 WWU720915:WWU720916 V786451:V786452 KI786451:KI786452 UE786451:UE786452 AEA786451:AEA786452 ANW786451:ANW786452 AXS786451:AXS786452 BHO786451:BHO786452 BRK786451:BRK786452 CBG786451:CBG786452 CLC786451:CLC786452 CUY786451:CUY786452 DEU786451:DEU786452 DOQ786451:DOQ786452 DYM786451:DYM786452 EII786451:EII786452 ESE786451:ESE786452 FCA786451:FCA786452 FLW786451:FLW786452 FVS786451:FVS786452 GFO786451:GFO786452 GPK786451:GPK786452 GZG786451:GZG786452 HJC786451:HJC786452 HSY786451:HSY786452 ICU786451:ICU786452 IMQ786451:IMQ786452 IWM786451:IWM786452 JGI786451:JGI786452 JQE786451:JQE786452 KAA786451:KAA786452 KJW786451:KJW786452 KTS786451:KTS786452 LDO786451:LDO786452 LNK786451:LNK786452 LXG786451:LXG786452 MHC786451:MHC786452 MQY786451:MQY786452 NAU786451:NAU786452 NKQ786451:NKQ786452 NUM786451:NUM786452 OEI786451:OEI786452 OOE786451:OOE786452 OYA786451:OYA786452 PHW786451:PHW786452 PRS786451:PRS786452 QBO786451:QBO786452 QLK786451:QLK786452 QVG786451:QVG786452 RFC786451:RFC786452 ROY786451:ROY786452 RYU786451:RYU786452 SIQ786451:SIQ786452 SSM786451:SSM786452 TCI786451:TCI786452 TME786451:TME786452 TWA786451:TWA786452 UFW786451:UFW786452 UPS786451:UPS786452 UZO786451:UZO786452 VJK786451:VJK786452 VTG786451:VTG786452 WDC786451:WDC786452 WMY786451:WMY786452 WWU786451:WWU786452 V851987:V851988 KI851987:KI851988 UE851987:UE851988 AEA851987:AEA851988 ANW851987:ANW851988 AXS851987:AXS851988 BHO851987:BHO851988 BRK851987:BRK851988 CBG851987:CBG851988 CLC851987:CLC851988 CUY851987:CUY851988 DEU851987:DEU851988 DOQ851987:DOQ851988 DYM851987:DYM851988 EII851987:EII851988 ESE851987:ESE851988 FCA851987:FCA851988 FLW851987:FLW851988 FVS851987:FVS851988 GFO851987:GFO851988 GPK851987:GPK851988 GZG851987:GZG851988 HJC851987:HJC851988 HSY851987:HSY851988 ICU851987:ICU851988 IMQ851987:IMQ851988 IWM851987:IWM851988 JGI851987:JGI851988 JQE851987:JQE851988 KAA851987:KAA851988 KJW851987:KJW851988 KTS851987:KTS851988 LDO851987:LDO851988 LNK851987:LNK851988 LXG851987:LXG851988 MHC851987:MHC851988 MQY851987:MQY851988 NAU851987:NAU851988 NKQ851987:NKQ851988 NUM851987:NUM851988 OEI851987:OEI851988 OOE851987:OOE851988 OYA851987:OYA851988 PHW851987:PHW851988 PRS851987:PRS851988 QBO851987:QBO851988 QLK851987:QLK851988 QVG851987:QVG851988 RFC851987:RFC851988 ROY851987:ROY851988 RYU851987:RYU851988 SIQ851987:SIQ851988 SSM851987:SSM851988 TCI851987:TCI851988 TME851987:TME851988 TWA851987:TWA851988 UFW851987:UFW851988 UPS851987:UPS851988 UZO851987:UZO851988 VJK851987:VJK851988 VTG851987:VTG851988 WDC851987:WDC851988 WMY851987:WMY851988 WWU851987:WWU851988 V917523:V917524 KI917523:KI917524 UE917523:UE917524 AEA917523:AEA917524 ANW917523:ANW917524 AXS917523:AXS917524 BHO917523:BHO917524 BRK917523:BRK917524 CBG917523:CBG917524 CLC917523:CLC917524 CUY917523:CUY917524 DEU917523:DEU917524 DOQ917523:DOQ917524 DYM917523:DYM917524 EII917523:EII917524 ESE917523:ESE917524 FCA917523:FCA917524 FLW917523:FLW917524 FVS917523:FVS917524 GFO917523:GFO917524 GPK917523:GPK917524 GZG917523:GZG917524 HJC917523:HJC917524 HSY917523:HSY917524 ICU917523:ICU917524 IMQ917523:IMQ917524 IWM917523:IWM917524 JGI917523:JGI917524 JQE917523:JQE917524 KAA917523:KAA917524 KJW917523:KJW917524 KTS917523:KTS917524 LDO917523:LDO917524 LNK917523:LNK917524 LXG917523:LXG917524 MHC917523:MHC917524 MQY917523:MQY917524 NAU917523:NAU917524 NKQ917523:NKQ917524 NUM917523:NUM917524 OEI917523:OEI917524 OOE917523:OOE917524 OYA917523:OYA917524 PHW917523:PHW917524 PRS917523:PRS917524 QBO917523:QBO917524 QLK917523:QLK917524 QVG917523:QVG917524 RFC917523:RFC917524 ROY917523:ROY917524 RYU917523:RYU917524 SIQ917523:SIQ917524 SSM917523:SSM917524 TCI917523:TCI917524 TME917523:TME917524 TWA917523:TWA917524 UFW917523:UFW917524 UPS917523:UPS917524 UZO917523:UZO917524 VJK917523:VJK917524 VTG917523:VTG917524 WDC917523:WDC917524 WMY917523:WMY917524 WWU917523:WWU917524 V983059:V983060 KI983059:KI983060 UE983059:UE983060 AEA983059:AEA983060 ANW983059:ANW983060 AXS983059:AXS983060 BHO983059:BHO983060 BRK983059:BRK983060 CBG983059:CBG983060 CLC983059:CLC983060 CUY983059:CUY983060 DEU983059:DEU983060 DOQ983059:DOQ983060 DYM983059:DYM983060 EII983059:EII983060 ESE983059:ESE983060 FCA983059:FCA983060 FLW983059:FLW983060 FVS983059:FVS983060 GFO983059:GFO983060 GPK983059:GPK983060 GZG983059:GZG983060 HJC983059:HJC983060 HSY983059:HSY983060 ICU983059:ICU983060 IMQ983059:IMQ983060 IWM983059:IWM983060 JGI983059:JGI983060 JQE983059:JQE983060 KAA983059:KAA983060 KJW983059:KJW983060 KTS983059:KTS983060 LDO983059:LDO983060 LNK983059:LNK983060 LXG983059:LXG983060 MHC983059:MHC983060 MQY983059:MQY983060 NAU983059:NAU983060 NKQ983059:NKQ983060 NUM983059:NUM983060 OEI983059:OEI983060 OOE983059:OOE983060 OYA983059:OYA983060 PHW983059:PHW983060 PRS983059:PRS983060 QBO983059:QBO983060 QLK983059:QLK983060 QVG983059:QVG983060 RFC983059:RFC983060 ROY983059:ROY983060 RYU983059:RYU983060 SIQ983059:SIQ983060 SSM983059:SSM983060 TCI983059:TCI983060 TME983059:TME983060 TWA983059:TWA983060 UFW983059:UFW983060 UPS983059:UPS983060 UZO983059:UZO983060 VJK983059:VJK983060 VTG983059:VTG983060 WDC983059:WDC983060 WMY983059:WMY983060 UE24 V24 AH65555:AH65556 AH131091:AH131092 AH196627:AH196628 AH262163:AH262164 AH327699:AH327700 AH393235:AH393236 AH458771:AH458772 AH524307:AH524308 AH589843:AH589844 AH655379:AH655380 AH720915:AH720916 AH786451:AH786452 AH851987:AH851988 AH917523:AH917524 AH983059:AH983060 AH24 AT65555:AT65556 AT131091:AT131092 AT196627:AT196628 AT262163:AT262164 AT327699:AT327700 AT393235:AT393236 AT458771:AT458772 AT524307:AT524308 AT589843:AT589844 AT655379:AT655380 AT720915:AT720916 AT786451:AT786452 AT851987:AT851988 AT917523:AT917524 AT983059:AT983060 AT24"/>
    <dataValidation allowBlank="1" showInputMessage="1" showErrorMessage="1" prompt="Для выбора выполните двойной щелчок левой клавиши мыши по соответствующей ячейке." sqref="UI24 X65555:X65557 KK65555:KK65557 UG65555:UG65557 AEC65555:AEC65557 ANY65555:ANY65557 AXU65555:AXU65557 BHQ65555:BHQ65557 BRM65555:BRM65557 CBI65555:CBI65557 CLE65555:CLE65557 CVA65555:CVA65557 DEW65555:DEW65557 DOS65555:DOS65557 DYO65555:DYO65557 EIK65555:EIK65557 ESG65555:ESG65557 FCC65555:FCC65557 FLY65555:FLY65557 FVU65555:FVU65557 GFQ65555:GFQ65557 GPM65555:GPM65557 GZI65555:GZI65557 HJE65555:HJE65557 HTA65555:HTA65557 ICW65555:ICW65557 IMS65555:IMS65557 IWO65555:IWO65557 JGK65555:JGK65557 JQG65555:JQG65557 KAC65555:KAC65557 KJY65555:KJY65557 KTU65555:KTU65557 LDQ65555:LDQ65557 LNM65555:LNM65557 LXI65555:LXI65557 MHE65555:MHE65557 MRA65555:MRA65557 NAW65555:NAW65557 NKS65555:NKS65557 NUO65555:NUO65557 OEK65555:OEK65557 OOG65555:OOG65557 OYC65555:OYC65557 PHY65555:PHY65557 PRU65555:PRU65557 QBQ65555:QBQ65557 QLM65555:QLM65557 QVI65555:QVI65557 RFE65555:RFE65557 RPA65555:RPA65557 RYW65555:RYW65557 SIS65555:SIS65557 SSO65555:SSO65557 TCK65555:TCK65557 TMG65555:TMG65557 TWC65555:TWC65557 UFY65555:UFY65557 UPU65555:UPU65557 UZQ65555:UZQ65557 VJM65555:VJM65557 VTI65555:VTI65557 WDE65555:WDE65557 WNA65555:WNA65557 WWW65555:WWW65557 X131091:X131093 KK131091:KK131093 UG131091:UG131093 AEC131091:AEC131093 ANY131091:ANY131093 AXU131091:AXU131093 BHQ131091:BHQ131093 BRM131091:BRM131093 CBI131091:CBI131093 CLE131091:CLE131093 CVA131091:CVA131093 DEW131091:DEW131093 DOS131091:DOS131093 DYO131091:DYO131093 EIK131091:EIK131093 ESG131091:ESG131093 FCC131091:FCC131093 FLY131091:FLY131093 FVU131091:FVU131093 GFQ131091:GFQ131093 GPM131091:GPM131093 GZI131091:GZI131093 HJE131091:HJE131093 HTA131091:HTA131093 ICW131091:ICW131093 IMS131091:IMS131093 IWO131091:IWO131093 JGK131091:JGK131093 JQG131091:JQG131093 KAC131091:KAC131093 KJY131091:KJY131093 KTU131091:KTU131093 LDQ131091:LDQ131093 LNM131091:LNM131093 LXI131091:LXI131093 MHE131091:MHE131093 MRA131091:MRA131093 NAW131091:NAW131093 NKS131091:NKS131093 NUO131091:NUO131093 OEK131091:OEK131093 OOG131091:OOG131093 OYC131091:OYC131093 PHY131091:PHY131093 PRU131091:PRU131093 QBQ131091:QBQ131093 QLM131091:QLM131093 QVI131091:QVI131093 RFE131091:RFE131093 RPA131091:RPA131093 RYW131091:RYW131093 SIS131091:SIS131093 SSO131091:SSO131093 TCK131091:TCK131093 TMG131091:TMG131093 TWC131091:TWC131093 UFY131091:UFY131093 UPU131091:UPU131093 UZQ131091:UZQ131093 VJM131091:VJM131093 VTI131091:VTI131093 WDE131091:WDE131093 WNA131091:WNA131093 WWW131091:WWW131093 X196627:X196629 KK196627:KK196629 UG196627:UG196629 AEC196627:AEC196629 ANY196627:ANY196629 AXU196627:AXU196629 BHQ196627:BHQ196629 BRM196627:BRM196629 CBI196627:CBI196629 CLE196627:CLE196629 CVA196627:CVA196629 DEW196627:DEW196629 DOS196627:DOS196629 DYO196627:DYO196629 EIK196627:EIK196629 ESG196627:ESG196629 FCC196627:FCC196629 FLY196627:FLY196629 FVU196627:FVU196629 GFQ196627:GFQ196629 GPM196627:GPM196629 GZI196627:GZI196629 HJE196627:HJE196629 HTA196627:HTA196629 ICW196627:ICW196629 IMS196627:IMS196629 IWO196627:IWO196629 JGK196627:JGK196629 JQG196627:JQG196629 KAC196627:KAC196629 KJY196627:KJY196629 KTU196627:KTU196629 LDQ196627:LDQ196629 LNM196627:LNM196629 LXI196627:LXI196629 MHE196627:MHE196629 MRA196627:MRA196629 NAW196627:NAW196629 NKS196627:NKS196629 NUO196627:NUO196629 OEK196627:OEK196629 OOG196627:OOG196629 OYC196627:OYC196629 PHY196627:PHY196629 PRU196627:PRU196629 QBQ196627:QBQ196629 QLM196627:QLM196629 QVI196627:QVI196629 RFE196627:RFE196629 RPA196627:RPA196629 RYW196627:RYW196629 SIS196627:SIS196629 SSO196627:SSO196629 TCK196627:TCK196629 TMG196627:TMG196629 TWC196627:TWC196629 UFY196627:UFY196629 UPU196627:UPU196629 UZQ196627:UZQ196629 VJM196627:VJM196629 VTI196627:VTI196629 WDE196627:WDE196629 WNA196627:WNA196629 WWW196627:WWW196629 X262163:X262165 KK262163:KK262165 UG262163:UG262165 AEC262163:AEC262165 ANY262163:ANY262165 AXU262163:AXU262165 BHQ262163:BHQ262165 BRM262163:BRM262165 CBI262163:CBI262165 CLE262163:CLE262165 CVA262163:CVA262165 DEW262163:DEW262165 DOS262163:DOS262165 DYO262163:DYO262165 EIK262163:EIK262165 ESG262163:ESG262165 FCC262163:FCC262165 FLY262163:FLY262165 FVU262163:FVU262165 GFQ262163:GFQ262165 GPM262163:GPM262165 GZI262163:GZI262165 HJE262163:HJE262165 HTA262163:HTA262165 ICW262163:ICW262165 IMS262163:IMS262165 IWO262163:IWO262165 JGK262163:JGK262165 JQG262163:JQG262165 KAC262163:KAC262165 KJY262163:KJY262165 KTU262163:KTU262165 LDQ262163:LDQ262165 LNM262163:LNM262165 LXI262163:LXI262165 MHE262163:MHE262165 MRA262163:MRA262165 NAW262163:NAW262165 NKS262163:NKS262165 NUO262163:NUO262165 OEK262163:OEK262165 OOG262163:OOG262165 OYC262163:OYC262165 PHY262163:PHY262165 PRU262163:PRU262165 QBQ262163:QBQ262165 QLM262163:QLM262165 QVI262163:QVI262165 RFE262163:RFE262165 RPA262163:RPA262165 RYW262163:RYW262165 SIS262163:SIS262165 SSO262163:SSO262165 TCK262163:TCK262165 TMG262163:TMG262165 TWC262163:TWC262165 UFY262163:UFY262165 UPU262163:UPU262165 UZQ262163:UZQ262165 VJM262163:VJM262165 VTI262163:VTI262165 WDE262163:WDE262165 WNA262163:WNA262165 WWW262163:WWW262165 X327699:X327701 KK327699:KK327701 UG327699:UG327701 AEC327699:AEC327701 ANY327699:ANY327701 AXU327699:AXU327701 BHQ327699:BHQ327701 BRM327699:BRM327701 CBI327699:CBI327701 CLE327699:CLE327701 CVA327699:CVA327701 DEW327699:DEW327701 DOS327699:DOS327701 DYO327699:DYO327701 EIK327699:EIK327701 ESG327699:ESG327701 FCC327699:FCC327701 FLY327699:FLY327701 FVU327699:FVU327701 GFQ327699:GFQ327701 GPM327699:GPM327701 GZI327699:GZI327701 HJE327699:HJE327701 HTA327699:HTA327701 ICW327699:ICW327701 IMS327699:IMS327701 IWO327699:IWO327701 JGK327699:JGK327701 JQG327699:JQG327701 KAC327699:KAC327701 KJY327699:KJY327701 KTU327699:KTU327701 LDQ327699:LDQ327701 LNM327699:LNM327701 LXI327699:LXI327701 MHE327699:MHE327701 MRA327699:MRA327701 NAW327699:NAW327701 NKS327699:NKS327701 NUO327699:NUO327701 OEK327699:OEK327701 OOG327699:OOG327701 OYC327699:OYC327701 PHY327699:PHY327701 PRU327699:PRU327701 QBQ327699:QBQ327701 QLM327699:QLM327701 QVI327699:QVI327701 RFE327699:RFE327701 RPA327699:RPA327701 RYW327699:RYW327701 SIS327699:SIS327701 SSO327699:SSO327701 TCK327699:TCK327701 TMG327699:TMG327701 TWC327699:TWC327701 UFY327699:UFY327701 UPU327699:UPU327701 UZQ327699:UZQ327701 VJM327699:VJM327701 VTI327699:VTI327701 WDE327699:WDE327701 WNA327699:WNA327701 WWW327699:WWW327701 X393235:X393237 KK393235:KK393237 UG393235:UG393237 AEC393235:AEC393237 ANY393235:ANY393237 AXU393235:AXU393237 BHQ393235:BHQ393237 BRM393235:BRM393237 CBI393235:CBI393237 CLE393235:CLE393237 CVA393235:CVA393237 DEW393235:DEW393237 DOS393235:DOS393237 DYO393235:DYO393237 EIK393235:EIK393237 ESG393235:ESG393237 FCC393235:FCC393237 FLY393235:FLY393237 FVU393235:FVU393237 GFQ393235:GFQ393237 GPM393235:GPM393237 GZI393235:GZI393237 HJE393235:HJE393237 HTA393235:HTA393237 ICW393235:ICW393237 IMS393235:IMS393237 IWO393235:IWO393237 JGK393235:JGK393237 JQG393235:JQG393237 KAC393235:KAC393237 KJY393235:KJY393237 KTU393235:KTU393237 LDQ393235:LDQ393237 LNM393235:LNM393237 LXI393235:LXI393237 MHE393235:MHE393237 MRA393235:MRA393237 NAW393235:NAW393237 NKS393235:NKS393237 NUO393235:NUO393237 OEK393235:OEK393237 OOG393235:OOG393237 OYC393235:OYC393237 PHY393235:PHY393237 PRU393235:PRU393237 QBQ393235:QBQ393237 QLM393235:QLM393237 QVI393235:QVI393237 RFE393235:RFE393237 RPA393235:RPA393237 RYW393235:RYW393237 SIS393235:SIS393237 SSO393235:SSO393237 TCK393235:TCK393237 TMG393235:TMG393237 TWC393235:TWC393237 UFY393235:UFY393237 UPU393235:UPU393237 UZQ393235:UZQ393237 VJM393235:VJM393237 VTI393235:VTI393237 WDE393235:WDE393237 WNA393235:WNA393237 WWW393235:WWW393237 X458771:X458773 KK458771:KK458773 UG458771:UG458773 AEC458771:AEC458773 ANY458771:ANY458773 AXU458771:AXU458773 BHQ458771:BHQ458773 BRM458771:BRM458773 CBI458771:CBI458773 CLE458771:CLE458773 CVA458771:CVA458773 DEW458771:DEW458773 DOS458771:DOS458773 DYO458771:DYO458773 EIK458771:EIK458773 ESG458771:ESG458773 FCC458771:FCC458773 FLY458771:FLY458773 FVU458771:FVU458773 GFQ458771:GFQ458773 GPM458771:GPM458773 GZI458771:GZI458773 HJE458771:HJE458773 HTA458771:HTA458773 ICW458771:ICW458773 IMS458771:IMS458773 IWO458771:IWO458773 JGK458771:JGK458773 JQG458771:JQG458773 KAC458771:KAC458773 KJY458771:KJY458773 KTU458771:KTU458773 LDQ458771:LDQ458773 LNM458771:LNM458773 LXI458771:LXI458773 MHE458771:MHE458773 MRA458771:MRA458773 NAW458771:NAW458773 NKS458771:NKS458773 NUO458771:NUO458773 OEK458771:OEK458773 OOG458771:OOG458773 OYC458771:OYC458773 PHY458771:PHY458773 PRU458771:PRU458773 QBQ458771:QBQ458773 QLM458771:QLM458773 QVI458771:QVI458773 RFE458771:RFE458773 RPA458771:RPA458773 RYW458771:RYW458773 SIS458771:SIS458773 SSO458771:SSO458773 TCK458771:TCK458773 TMG458771:TMG458773 TWC458771:TWC458773 UFY458771:UFY458773 UPU458771:UPU458773 UZQ458771:UZQ458773 VJM458771:VJM458773 VTI458771:VTI458773 WDE458771:WDE458773 WNA458771:WNA458773 WWW458771:WWW458773 X524307:X524309 KK524307:KK524309 UG524307:UG524309 AEC524307:AEC524309 ANY524307:ANY524309 AXU524307:AXU524309 BHQ524307:BHQ524309 BRM524307:BRM524309 CBI524307:CBI524309 CLE524307:CLE524309 CVA524307:CVA524309 DEW524307:DEW524309 DOS524307:DOS524309 DYO524307:DYO524309 EIK524307:EIK524309 ESG524307:ESG524309 FCC524307:FCC524309 FLY524307:FLY524309 FVU524307:FVU524309 GFQ524307:GFQ524309 GPM524307:GPM524309 GZI524307:GZI524309 HJE524307:HJE524309 HTA524307:HTA524309 ICW524307:ICW524309 IMS524307:IMS524309 IWO524307:IWO524309 JGK524307:JGK524309 JQG524307:JQG524309 KAC524307:KAC524309 KJY524307:KJY524309 KTU524307:KTU524309 LDQ524307:LDQ524309 LNM524307:LNM524309 LXI524307:LXI524309 MHE524307:MHE524309 MRA524307:MRA524309 NAW524307:NAW524309 NKS524307:NKS524309 NUO524307:NUO524309 OEK524307:OEK524309 OOG524307:OOG524309 OYC524307:OYC524309 PHY524307:PHY524309 PRU524307:PRU524309 QBQ524307:QBQ524309 QLM524307:QLM524309 QVI524307:QVI524309 RFE524307:RFE524309 RPA524307:RPA524309 RYW524307:RYW524309 SIS524307:SIS524309 SSO524307:SSO524309 TCK524307:TCK524309 TMG524307:TMG524309 TWC524307:TWC524309 UFY524307:UFY524309 UPU524307:UPU524309 UZQ524307:UZQ524309 VJM524307:VJM524309 VTI524307:VTI524309 WDE524307:WDE524309 WNA524307:WNA524309 WWW524307:WWW524309 X589843:X589845 KK589843:KK589845 UG589843:UG589845 AEC589843:AEC589845 ANY589843:ANY589845 AXU589843:AXU589845 BHQ589843:BHQ589845 BRM589843:BRM589845 CBI589843:CBI589845 CLE589843:CLE589845 CVA589843:CVA589845 DEW589843:DEW589845 DOS589843:DOS589845 DYO589843:DYO589845 EIK589843:EIK589845 ESG589843:ESG589845 FCC589843:FCC589845 FLY589843:FLY589845 FVU589843:FVU589845 GFQ589843:GFQ589845 GPM589843:GPM589845 GZI589843:GZI589845 HJE589843:HJE589845 HTA589843:HTA589845 ICW589843:ICW589845 IMS589843:IMS589845 IWO589843:IWO589845 JGK589843:JGK589845 JQG589843:JQG589845 KAC589843:KAC589845 KJY589843:KJY589845 KTU589843:KTU589845 LDQ589843:LDQ589845 LNM589843:LNM589845 LXI589843:LXI589845 MHE589843:MHE589845 MRA589843:MRA589845 NAW589843:NAW589845 NKS589843:NKS589845 NUO589843:NUO589845 OEK589843:OEK589845 OOG589843:OOG589845 OYC589843:OYC589845 PHY589843:PHY589845 PRU589843:PRU589845 QBQ589843:QBQ589845 QLM589843:QLM589845 QVI589843:QVI589845 RFE589843:RFE589845 RPA589843:RPA589845 RYW589843:RYW589845 SIS589843:SIS589845 SSO589843:SSO589845 TCK589843:TCK589845 TMG589843:TMG589845 TWC589843:TWC589845 UFY589843:UFY589845 UPU589843:UPU589845 UZQ589843:UZQ589845 VJM589843:VJM589845 VTI589843:VTI589845 WDE589843:WDE589845 WNA589843:WNA589845 WWW589843:WWW589845 X655379:X655381 KK655379:KK655381 UG655379:UG655381 AEC655379:AEC655381 ANY655379:ANY655381 AXU655379:AXU655381 BHQ655379:BHQ655381 BRM655379:BRM655381 CBI655379:CBI655381 CLE655379:CLE655381 CVA655379:CVA655381 DEW655379:DEW655381 DOS655379:DOS655381 DYO655379:DYO655381 EIK655379:EIK655381 ESG655379:ESG655381 FCC655379:FCC655381 FLY655379:FLY655381 FVU655379:FVU655381 GFQ655379:GFQ655381 GPM655379:GPM655381 GZI655379:GZI655381 HJE655379:HJE655381 HTA655379:HTA655381 ICW655379:ICW655381 IMS655379:IMS655381 IWO655379:IWO655381 JGK655379:JGK655381 JQG655379:JQG655381 KAC655379:KAC655381 KJY655379:KJY655381 KTU655379:KTU655381 LDQ655379:LDQ655381 LNM655379:LNM655381 LXI655379:LXI655381 MHE655379:MHE655381 MRA655379:MRA655381 NAW655379:NAW655381 NKS655379:NKS655381 NUO655379:NUO655381 OEK655379:OEK655381 OOG655379:OOG655381 OYC655379:OYC655381 PHY655379:PHY655381 PRU655379:PRU655381 QBQ655379:QBQ655381 QLM655379:QLM655381 QVI655379:QVI655381 RFE655379:RFE655381 RPA655379:RPA655381 RYW655379:RYW655381 SIS655379:SIS655381 SSO655379:SSO655381 TCK655379:TCK655381 TMG655379:TMG655381 TWC655379:TWC655381 UFY655379:UFY655381 UPU655379:UPU655381 UZQ655379:UZQ655381 VJM655379:VJM655381 VTI655379:VTI655381 WDE655379:WDE655381 WNA655379:WNA655381 WWW655379:WWW655381 X720915:X720917 KK720915:KK720917 UG720915:UG720917 AEC720915:AEC720917 ANY720915:ANY720917 AXU720915:AXU720917 BHQ720915:BHQ720917 BRM720915:BRM720917 CBI720915:CBI720917 CLE720915:CLE720917 CVA720915:CVA720917 DEW720915:DEW720917 DOS720915:DOS720917 DYO720915:DYO720917 EIK720915:EIK720917 ESG720915:ESG720917 FCC720915:FCC720917 FLY720915:FLY720917 FVU720915:FVU720917 GFQ720915:GFQ720917 GPM720915:GPM720917 GZI720915:GZI720917 HJE720915:HJE720917 HTA720915:HTA720917 ICW720915:ICW720917 IMS720915:IMS720917 IWO720915:IWO720917 JGK720915:JGK720917 JQG720915:JQG720917 KAC720915:KAC720917 KJY720915:KJY720917 KTU720915:KTU720917 LDQ720915:LDQ720917 LNM720915:LNM720917 LXI720915:LXI720917 MHE720915:MHE720917 MRA720915:MRA720917 NAW720915:NAW720917 NKS720915:NKS720917 NUO720915:NUO720917 OEK720915:OEK720917 OOG720915:OOG720917 OYC720915:OYC720917 PHY720915:PHY720917 PRU720915:PRU720917 QBQ720915:QBQ720917 QLM720915:QLM720917 QVI720915:QVI720917 RFE720915:RFE720917 RPA720915:RPA720917 RYW720915:RYW720917 SIS720915:SIS720917 SSO720915:SSO720917 TCK720915:TCK720917 TMG720915:TMG720917 TWC720915:TWC720917 UFY720915:UFY720917 UPU720915:UPU720917 UZQ720915:UZQ720917 VJM720915:VJM720917 VTI720915:VTI720917 WDE720915:WDE720917 WNA720915:WNA720917 WWW720915:WWW720917 X786451:X786453 KK786451:KK786453 UG786451:UG786453 AEC786451:AEC786453 ANY786451:ANY786453 AXU786451:AXU786453 BHQ786451:BHQ786453 BRM786451:BRM786453 CBI786451:CBI786453 CLE786451:CLE786453 CVA786451:CVA786453 DEW786451:DEW786453 DOS786451:DOS786453 DYO786451:DYO786453 EIK786451:EIK786453 ESG786451:ESG786453 FCC786451:FCC786453 FLY786451:FLY786453 FVU786451:FVU786453 GFQ786451:GFQ786453 GPM786451:GPM786453 GZI786451:GZI786453 HJE786451:HJE786453 HTA786451:HTA786453 ICW786451:ICW786453 IMS786451:IMS786453 IWO786451:IWO786453 JGK786451:JGK786453 JQG786451:JQG786453 KAC786451:KAC786453 KJY786451:KJY786453 KTU786451:KTU786453 LDQ786451:LDQ786453 LNM786451:LNM786453 LXI786451:LXI786453 MHE786451:MHE786453 MRA786451:MRA786453 NAW786451:NAW786453 NKS786451:NKS786453 NUO786451:NUO786453 OEK786451:OEK786453 OOG786451:OOG786453 OYC786451:OYC786453 PHY786451:PHY786453 PRU786451:PRU786453 QBQ786451:QBQ786453 QLM786451:QLM786453 QVI786451:QVI786453 RFE786451:RFE786453 RPA786451:RPA786453 RYW786451:RYW786453 SIS786451:SIS786453 SSO786451:SSO786453 TCK786451:TCK786453 TMG786451:TMG786453 TWC786451:TWC786453 UFY786451:UFY786453 UPU786451:UPU786453 UZQ786451:UZQ786453 VJM786451:VJM786453 VTI786451:VTI786453 WDE786451:WDE786453 WNA786451:WNA786453 WWW786451:WWW786453 X851987:X851989 KK851987:KK851989 UG851987:UG851989 AEC851987:AEC851989 ANY851987:ANY851989 AXU851987:AXU851989 BHQ851987:BHQ851989 BRM851987:BRM851989 CBI851987:CBI851989 CLE851987:CLE851989 CVA851987:CVA851989 DEW851987:DEW851989 DOS851987:DOS851989 DYO851987:DYO851989 EIK851987:EIK851989 ESG851987:ESG851989 FCC851987:FCC851989 FLY851987:FLY851989 FVU851987:FVU851989 GFQ851987:GFQ851989 GPM851987:GPM851989 GZI851987:GZI851989 HJE851987:HJE851989 HTA851987:HTA851989 ICW851987:ICW851989 IMS851987:IMS851989 IWO851987:IWO851989 JGK851987:JGK851989 JQG851987:JQG851989 KAC851987:KAC851989 KJY851987:KJY851989 KTU851987:KTU851989 LDQ851987:LDQ851989 LNM851987:LNM851989 LXI851987:LXI851989 MHE851987:MHE851989 MRA851987:MRA851989 NAW851987:NAW851989 NKS851987:NKS851989 NUO851987:NUO851989 OEK851987:OEK851989 OOG851987:OOG851989 OYC851987:OYC851989 PHY851987:PHY851989 PRU851987:PRU851989 QBQ851987:QBQ851989 QLM851987:QLM851989 QVI851987:QVI851989 RFE851987:RFE851989 RPA851987:RPA851989 RYW851987:RYW851989 SIS851987:SIS851989 SSO851987:SSO851989 TCK851987:TCK851989 TMG851987:TMG851989 TWC851987:TWC851989 UFY851987:UFY851989 UPU851987:UPU851989 UZQ851987:UZQ851989 VJM851987:VJM851989 VTI851987:VTI851989 WDE851987:WDE851989 WNA851987:WNA851989 WWW851987:WWW851989 X917523:X917525 KK917523:KK917525 UG917523:UG917525 AEC917523:AEC917525 ANY917523:ANY917525 AXU917523:AXU917525 BHQ917523:BHQ917525 BRM917523:BRM917525 CBI917523:CBI917525 CLE917523:CLE917525 CVA917523:CVA917525 DEW917523:DEW917525 DOS917523:DOS917525 DYO917523:DYO917525 EIK917523:EIK917525 ESG917523:ESG917525 FCC917523:FCC917525 FLY917523:FLY917525 FVU917523:FVU917525 GFQ917523:GFQ917525 GPM917523:GPM917525 GZI917523:GZI917525 HJE917523:HJE917525 HTA917523:HTA917525 ICW917523:ICW917525 IMS917523:IMS917525 IWO917523:IWO917525 JGK917523:JGK917525 JQG917523:JQG917525 KAC917523:KAC917525 KJY917523:KJY917525 KTU917523:KTU917525 LDQ917523:LDQ917525 LNM917523:LNM917525 LXI917523:LXI917525 MHE917523:MHE917525 MRA917523:MRA917525 NAW917523:NAW917525 NKS917523:NKS917525 NUO917523:NUO917525 OEK917523:OEK917525 OOG917523:OOG917525 OYC917523:OYC917525 PHY917523:PHY917525 PRU917523:PRU917525 QBQ917523:QBQ917525 QLM917523:QLM917525 QVI917523:QVI917525 RFE917523:RFE917525 RPA917523:RPA917525 RYW917523:RYW917525 SIS917523:SIS917525 SSO917523:SSO917525 TCK917523:TCK917525 TMG917523:TMG917525 TWC917523:TWC917525 UFY917523:UFY917525 UPU917523:UPU917525 UZQ917523:UZQ917525 VJM917523:VJM917525 VTI917523:VTI917525 WDE917523:WDE917525 WNA917523:WNA917525 WWW917523:WWW917525 X983059:X983061 KK983059:KK983061 UG983059:UG983061 AEC983059:AEC983061 ANY983059:ANY983061 AXU983059:AXU983061 BHQ983059:BHQ983061 BRM983059:BRM983061 CBI983059:CBI983061 CLE983059:CLE983061 CVA983059:CVA983061 DEW983059:DEW983061 DOS983059:DOS983061 DYO983059:DYO983061 EIK983059:EIK983061 ESG983059:ESG983061 FCC983059:FCC983061 FLY983059:FLY983061 FVU983059:FVU983061 GFQ983059:GFQ983061 GPM983059:GPM983061 GZI983059:GZI983061 HJE983059:HJE983061 HTA983059:HTA983061 ICW983059:ICW983061 IMS983059:IMS983061 IWO983059:IWO983061 JGK983059:JGK983061 JQG983059:JQG983061 KAC983059:KAC983061 KJY983059:KJY983061 KTU983059:KTU983061 LDQ983059:LDQ983061 LNM983059:LNM983061 LXI983059:LXI983061 MHE983059:MHE983061 MRA983059:MRA983061 NAW983059:NAW983061 NKS983059:NKS983061 NUO983059:NUO983061 OEK983059:OEK983061 OOG983059:OOG983061 OYC983059:OYC983061 PHY983059:PHY983061 PRU983059:PRU983061 QBQ983059:QBQ983061 QLM983059:QLM983061 QVI983059:QVI983061 RFE983059:RFE983061 RPA983059:RPA983061 RYW983059:RYW983061 SIS983059:SIS983061 SSO983059:SSO983061 TCK983059:TCK983061 TMG983059:TMG983061 TWC983059:TWC983061 UFY983059:UFY983061 UPU983059:UPU983061 UZQ983059:UZQ983061 VJM983059:VJM983061 VTI983059:VTI983061 WDE983059:WDE983061 WNA983059:WNA983061 WWW983059:WWW983061 AEE24 AOA24 AXW24 BHS24 BRO24 CBK24 CLG24 CVC24 DEY24 DOU24 DYQ24 EIM24 ESI24 FCE24 FMA24 FVW24 GFS24 GPO24 GZK24 HJG24 HTC24 ICY24 IMU24 IWQ24 JGM24 JQI24 KAE24 KKA24 KTW24 LDS24 LNO24 LXK24 MHG24 MRC24 NAY24 NKU24 NUQ24 OEM24 OOI24 OYE24 PIA24 PRW24 QBS24 QLO24 QVK24 RFG24 RPC24 RYY24 SIU24 SSQ24 TCM24 TMI24 TWE24 UGA24 UPW24 UZS24 VJO24 VTK24 WDG24 WNC24 WWY24 WWY983059:WWY983060 Z196627:Z196628 KM65555:KM65556 UI65555:UI65556 AEE65555:AEE65556 AOA65555:AOA65556 AXW65555:AXW65556 BHS65555:BHS65556 BRO65555:BRO65556 CBK65555:CBK65556 CLG65555:CLG65556 CVC65555:CVC65556 DEY65555:DEY65556 DOU65555:DOU65556 DYQ65555:DYQ65556 EIM65555:EIM65556 ESI65555:ESI65556 FCE65555:FCE65556 FMA65555:FMA65556 FVW65555:FVW65556 GFS65555:GFS65556 GPO65555:GPO65556 GZK65555:GZK65556 HJG65555:HJG65556 HTC65555:HTC65556 ICY65555:ICY65556 IMU65555:IMU65556 IWQ65555:IWQ65556 JGM65555:JGM65556 JQI65555:JQI65556 KAE65555:KAE65556 KKA65555:KKA65556 KTW65555:KTW65556 LDS65555:LDS65556 LNO65555:LNO65556 LXK65555:LXK65556 MHG65555:MHG65556 MRC65555:MRC65556 NAY65555:NAY65556 NKU65555:NKU65556 NUQ65555:NUQ65556 OEM65555:OEM65556 OOI65555:OOI65556 OYE65555:OYE65556 PIA65555:PIA65556 PRW65555:PRW65556 QBS65555:QBS65556 QLO65555:QLO65556 QVK65555:QVK65556 RFG65555:RFG65556 RPC65555:RPC65556 RYY65555:RYY65556 SIU65555:SIU65556 SSQ65555:SSQ65556 TCM65555:TCM65556 TMI65555:TMI65556 TWE65555:TWE65556 UGA65555:UGA65556 UPW65555:UPW65556 UZS65555:UZS65556 VJO65555:VJO65556 VTK65555:VTK65556 WDG65555:WDG65556 WNC65555:WNC65556 WWY65555:WWY65556 Z262163:Z262164 KM131091:KM131092 UI131091:UI131092 AEE131091:AEE131092 AOA131091:AOA131092 AXW131091:AXW131092 BHS131091:BHS131092 BRO131091:BRO131092 CBK131091:CBK131092 CLG131091:CLG131092 CVC131091:CVC131092 DEY131091:DEY131092 DOU131091:DOU131092 DYQ131091:DYQ131092 EIM131091:EIM131092 ESI131091:ESI131092 FCE131091:FCE131092 FMA131091:FMA131092 FVW131091:FVW131092 GFS131091:GFS131092 GPO131091:GPO131092 GZK131091:GZK131092 HJG131091:HJG131092 HTC131091:HTC131092 ICY131091:ICY131092 IMU131091:IMU131092 IWQ131091:IWQ131092 JGM131091:JGM131092 JQI131091:JQI131092 KAE131091:KAE131092 KKA131091:KKA131092 KTW131091:KTW131092 LDS131091:LDS131092 LNO131091:LNO131092 LXK131091:LXK131092 MHG131091:MHG131092 MRC131091:MRC131092 NAY131091:NAY131092 NKU131091:NKU131092 NUQ131091:NUQ131092 OEM131091:OEM131092 OOI131091:OOI131092 OYE131091:OYE131092 PIA131091:PIA131092 PRW131091:PRW131092 QBS131091:QBS131092 QLO131091:QLO131092 QVK131091:QVK131092 RFG131091:RFG131092 RPC131091:RPC131092 RYY131091:RYY131092 SIU131091:SIU131092 SSQ131091:SSQ131092 TCM131091:TCM131092 TMI131091:TMI131092 TWE131091:TWE131092 UGA131091:UGA131092 UPW131091:UPW131092 UZS131091:UZS131092 VJO131091:VJO131092 VTK131091:VTK131092 WDG131091:WDG131092 WNC131091:WNC131092 WWY131091:WWY131092 Z327699:Z327700 KM196627:KM196628 UI196627:UI196628 AEE196627:AEE196628 AOA196627:AOA196628 AXW196627:AXW196628 BHS196627:BHS196628 BRO196627:BRO196628 CBK196627:CBK196628 CLG196627:CLG196628 CVC196627:CVC196628 DEY196627:DEY196628 DOU196627:DOU196628 DYQ196627:DYQ196628 EIM196627:EIM196628 ESI196627:ESI196628 FCE196627:FCE196628 FMA196627:FMA196628 FVW196627:FVW196628 GFS196627:GFS196628 GPO196627:GPO196628 GZK196627:GZK196628 HJG196627:HJG196628 HTC196627:HTC196628 ICY196627:ICY196628 IMU196627:IMU196628 IWQ196627:IWQ196628 JGM196627:JGM196628 JQI196627:JQI196628 KAE196627:KAE196628 KKA196627:KKA196628 KTW196627:KTW196628 LDS196627:LDS196628 LNO196627:LNO196628 LXK196627:LXK196628 MHG196627:MHG196628 MRC196627:MRC196628 NAY196627:NAY196628 NKU196627:NKU196628 NUQ196627:NUQ196628 OEM196627:OEM196628 OOI196627:OOI196628 OYE196627:OYE196628 PIA196627:PIA196628 PRW196627:PRW196628 QBS196627:QBS196628 QLO196627:QLO196628 QVK196627:QVK196628 RFG196627:RFG196628 RPC196627:RPC196628 RYY196627:RYY196628 SIU196627:SIU196628 SSQ196627:SSQ196628 TCM196627:TCM196628 TMI196627:TMI196628 TWE196627:TWE196628 UGA196627:UGA196628 UPW196627:UPW196628 UZS196627:UZS196628 VJO196627:VJO196628 VTK196627:VTK196628 WDG196627:WDG196628 WNC196627:WNC196628 WWY196627:WWY196628 Z393235:Z393236 KM262163:KM262164 UI262163:UI262164 AEE262163:AEE262164 AOA262163:AOA262164 AXW262163:AXW262164 BHS262163:BHS262164 BRO262163:BRO262164 CBK262163:CBK262164 CLG262163:CLG262164 CVC262163:CVC262164 DEY262163:DEY262164 DOU262163:DOU262164 DYQ262163:DYQ262164 EIM262163:EIM262164 ESI262163:ESI262164 FCE262163:FCE262164 FMA262163:FMA262164 FVW262163:FVW262164 GFS262163:GFS262164 GPO262163:GPO262164 GZK262163:GZK262164 HJG262163:HJG262164 HTC262163:HTC262164 ICY262163:ICY262164 IMU262163:IMU262164 IWQ262163:IWQ262164 JGM262163:JGM262164 JQI262163:JQI262164 KAE262163:KAE262164 KKA262163:KKA262164 KTW262163:KTW262164 LDS262163:LDS262164 LNO262163:LNO262164 LXK262163:LXK262164 MHG262163:MHG262164 MRC262163:MRC262164 NAY262163:NAY262164 NKU262163:NKU262164 NUQ262163:NUQ262164 OEM262163:OEM262164 OOI262163:OOI262164 OYE262163:OYE262164 PIA262163:PIA262164 PRW262163:PRW262164 QBS262163:QBS262164 QLO262163:QLO262164 QVK262163:QVK262164 RFG262163:RFG262164 RPC262163:RPC262164 RYY262163:RYY262164 SIU262163:SIU262164 SSQ262163:SSQ262164 TCM262163:TCM262164 TMI262163:TMI262164 TWE262163:TWE262164 UGA262163:UGA262164 UPW262163:UPW262164 UZS262163:UZS262164 VJO262163:VJO262164 VTK262163:VTK262164 WDG262163:WDG262164 WNC262163:WNC262164 WWY262163:WWY262164 Z458771:Z458772 KM327699:KM327700 UI327699:UI327700 AEE327699:AEE327700 AOA327699:AOA327700 AXW327699:AXW327700 BHS327699:BHS327700 BRO327699:BRO327700 CBK327699:CBK327700 CLG327699:CLG327700 CVC327699:CVC327700 DEY327699:DEY327700 DOU327699:DOU327700 DYQ327699:DYQ327700 EIM327699:EIM327700 ESI327699:ESI327700 FCE327699:FCE327700 FMA327699:FMA327700 FVW327699:FVW327700 GFS327699:GFS327700 GPO327699:GPO327700 GZK327699:GZK327700 HJG327699:HJG327700 HTC327699:HTC327700 ICY327699:ICY327700 IMU327699:IMU327700 IWQ327699:IWQ327700 JGM327699:JGM327700 JQI327699:JQI327700 KAE327699:KAE327700 KKA327699:KKA327700 KTW327699:KTW327700 LDS327699:LDS327700 LNO327699:LNO327700 LXK327699:LXK327700 MHG327699:MHG327700 MRC327699:MRC327700 NAY327699:NAY327700 NKU327699:NKU327700 NUQ327699:NUQ327700 OEM327699:OEM327700 OOI327699:OOI327700 OYE327699:OYE327700 PIA327699:PIA327700 PRW327699:PRW327700 QBS327699:QBS327700 QLO327699:QLO327700 QVK327699:QVK327700 RFG327699:RFG327700 RPC327699:RPC327700 RYY327699:RYY327700 SIU327699:SIU327700 SSQ327699:SSQ327700 TCM327699:TCM327700 TMI327699:TMI327700 TWE327699:TWE327700 UGA327699:UGA327700 UPW327699:UPW327700 UZS327699:UZS327700 VJO327699:VJO327700 VTK327699:VTK327700 WDG327699:WDG327700 WNC327699:WNC327700 WWY327699:WWY327700 Z524307:Z524308 KM393235:KM393236 UI393235:UI393236 AEE393235:AEE393236 AOA393235:AOA393236 AXW393235:AXW393236 BHS393235:BHS393236 BRO393235:BRO393236 CBK393235:CBK393236 CLG393235:CLG393236 CVC393235:CVC393236 DEY393235:DEY393236 DOU393235:DOU393236 DYQ393235:DYQ393236 EIM393235:EIM393236 ESI393235:ESI393236 FCE393235:FCE393236 FMA393235:FMA393236 FVW393235:FVW393236 GFS393235:GFS393236 GPO393235:GPO393236 GZK393235:GZK393236 HJG393235:HJG393236 HTC393235:HTC393236 ICY393235:ICY393236 IMU393235:IMU393236 IWQ393235:IWQ393236 JGM393235:JGM393236 JQI393235:JQI393236 KAE393235:KAE393236 KKA393235:KKA393236 KTW393235:KTW393236 LDS393235:LDS393236 LNO393235:LNO393236 LXK393235:LXK393236 MHG393235:MHG393236 MRC393235:MRC393236 NAY393235:NAY393236 NKU393235:NKU393236 NUQ393235:NUQ393236 OEM393235:OEM393236 OOI393235:OOI393236 OYE393235:OYE393236 PIA393235:PIA393236 PRW393235:PRW393236 QBS393235:QBS393236 QLO393235:QLO393236 QVK393235:QVK393236 RFG393235:RFG393236 RPC393235:RPC393236 RYY393235:RYY393236 SIU393235:SIU393236 SSQ393235:SSQ393236 TCM393235:TCM393236 TMI393235:TMI393236 TWE393235:TWE393236 UGA393235:UGA393236 UPW393235:UPW393236 UZS393235:UZS393236 VJO393235:VJO393236 VTK393235:VTK393236 WDG393235:WDG393236 WNC393235:WNC393236 WWY393235:WWY393236 Z589843:Z589844 KM458771:KM458772 UI458771:UI458772 AEE458771:AEE458772 AOA458771:AOA458772 AXW458771:AXW458772 BHS458771:BHS458772 BRO458771:BRO458772 CBK458771:CBK458772 CLG458771:CLG458772 CVC458771:CVC458772 DEY458771:DEY458772 DOU458771:DOU458772 DYQ458771:DYQ458772 EIM458771:EIM458772 ESI458771:ESI458772 FCE458771:FCE458772 FMA458771:FMA458772 FVW458771:FVW458772 GFS458771:GFS458772 GPO458771:GPO458772 GZK458771:GZK458772 HJG458771:HJG458772 HTC458771:HTC458772 ICY458771:ICY458772 IMU458771:IMU458772 IWQ458771:IWQ458772 JGM458771:JGM458772 JQI458771:JQI458772 KAE458771:KAE458772 KKA458771:KKA458772 KTW458771:KTW458772 LDS458771:LDS458772 LNO458771:LNO458772 LXK458771:LXK458772 MHG458771:MHG458772 MRC458771:MRC458772 NAY458771:NAY458772 NKU458771:NKU458772 NUQ458771:NUQ458772 OEM458771:OEM458772 OOI458771:OOI458772 OYE458771:OYE458772 PIA458771:PIA458772 PRW458771:PRW458772 QBS458771:QBS458772 QLO458771:QLO458772 QVK458771:QVK458772 RFG458771:RFG458772 RPC458771:RPC458772 RYY458771:RYY458772 SIU458771:SIU458772 SSQ458771:SSQ458772 TCM458771:TCM458772 TMI458771:TMI458772 TWE458771:TWE458772 UGA458771:UGA458772 UPW458771:UPW458772 UZS458771:UZS458772 VJO458771:VJO458772 VTK458771:VTK458772 WDG458771:WDG458772 WNC458771:WNC458772 WWY458771:WWY458772 Z655379:Z655380 KM524307:KM524308 UI524307:UI524308 AEE524307:AEE524308 AOA524307:AOA524308 AXW524307:AXW524308 BHS524307:BHS524308 BRO524307:BRO524308 CBK524307:CBK524308 CLG524307:CLG524308 CVC524307:CVC524308 DEY524307:DEY524308 DOU524307:DOU524308 DYQ524307:DYQ524308 EIM524307:EIM524308 ESI524307:ESI524308 FCE524307:FCE524308 FMA524307:FMA524308 FVW524307:FVW524308 GFS524307:GFS524308 GPO524307:GPO524308 GZK524307:GZK524308 HJG524307:HJG524308 HTC524307:HTC524308 ICY524307:ICY524308 IMU524307:IMU524308 IWQ524307:IWQ524308 JGM524307:JGM524308 JQI524307:JQI524308 KAE524307:KAE524308 KKA524307:KKA524308 KTW524307:KTW524308 LDS524307:LDS524308 LNO524307:LNO524308 LXK524307:LXK524308 MHG524307:MHG524308 MRC524307:MRC524308 NAY524307:NAY524308 NKU524307:NKU524308 NUQ524307:NUQ524308 OEM524307:OEM524308 OOI524307:OOI524308 OYE524307:OYE524308 PIA524307:PIA524308 PRW524307:PRW524308 QBS524307:QBS524308 QLO524307:QLO524308 QVK524307:QVK524308 RFG524307:RFG524308 RPC524307:RPC524308 RYY524307:RYY524308 SIU524307:SIU524308 SSQ524307:SSQ524308 TCM524307:TCM524308 TMI524307:TMI524308 TWE524307:TWE524308 UGA524307:UGA524308 UPW524307:UPW524308 UZS524307:UZS524308 VJO524307:VJO524308 VTK524307:VTK524308 WDG524307:WDG524308 WNC524307:WNC524308 WWY524307:WWY524308 Z720915:Z720916 KM589843:KM589844 UI589843:UI589844 AEE589843:AEE589844 AOA589843:AOA589844 AXW589843:AXW589844 BHS589843:BHS589844 BRO589843:BRO589844 CBK589843:CBK589844 CLG589843:CLG589844 CVC589843:CVC589844 DEY589843:DEY589844 DOU589843:DOU589844 DYQ589843:DYQ589844 EIM589843:EIM589844 ESI589843:ESI589844 FCE589843:FCE589844 FMA589843:FMA589844 FVW589843:FVW589844 GFS589843:GFS589844 GPO589843:GPO589844 GZK589843:GZK589844 HJG589843:HJG589844 HTC589843:HTC589844 ICY589843:ICY589844 IMU589843:IMU589844 IWQ589843:IWQ589844 JGM589843:JGM589844 JQI589843:JQI589844 KAE589843:KAE589844 KKA589843:KKA589844 KTW589843:KTW589844 LDS589843:LDS589844 LNO589843:LNO589844 LXK589843:LXK589844 MHG589843:MHG589844 MRC589843:MRC589844 NAY589843:NAY589844 NKU589843:NKU589844 NUQ589843:NUQ589844 OEM589843:OEM589844 OOI589843:OOI589844 OYE589843:OYE589844 PIA589843:PIA589844 PRW589843:PRW589844 QBS589843:QBS589844 QLO589843:QLO589844 QVK589843:QVK589844 RFG589843:RFG589844 RPC589843:RPC589844 RYY589843:RYY589844 SIU589843:SIU589844 SSQ589843:SSQ589844 TCM589843:TCM589844 TMI589843:TMI589844 TWE589843:TWE589844 UGA589843:UGA589844 UPW589843:UPW589844 UZS589843:UZS589844 VJO589843:VJO589844 VTK589843:VTK589844 WDG589843:WDG589844 WNC589843:WNC589844 WWY589843:WWY589844 Z786451:Z786452 KM655379:KM655380 UI655379:UI655380 AEE655379:AEE655380 AOA655379:AOA655380 AXW655379:AXW655380 BHS655379:BHS655380 BRO655379:BRO655380 CBK655379:CBK655380 CLG655379:CLG655380 CVC655379:CVC655380 DEY655379:DEY655380 DOU655379:DOU655380 DYQ655379:DYQ655380 EIM655379:EIM655380 ESI655379:ESI655380 FCE655379:FCE655380 FMA655379:FMA655380 FVW655379:FVW655380 GFS655379:GFS655380 GPO655379:GPO655380 GZK655379:GZK655380 HJG655379:HJG655380 HTC655379:HTC655380 ICY655379:ICY655380 IMU655379:IMU655380 IWQ655379:IWQ655380 JGM655379:JGM655380 JQI655379:JQI655380 KAE655379:KAE655380 KKA655379:KKA655380 KTW655379:KTW655380 LDS655379:LDS655380 LNO655379:LNO655380 LXK655379:LXK655380 MHG655379:MHG655380 MRC655379:MRC655380 NAY655379:NAY655380 NKU655379:NKU655380 NUQ655379:NUQ655380 OEM655379:OEM655380 OOI655379:OOI655380 OYE655379:OYE655380 PIA655379:PIA655380 PRW655379:PRW655380 QBS655379:QBS655380 QLO655379:QLO655380 QVK655379:QVK655380 RFG655379:RFG655380 RPC655379:RPC655380 RYY655379:RYY655380 SIU655379:SIU655380 SSQ655379:SSQ655380 TCM655379:TCM655380 TMI655379:TMI655380 TWE655379:TWE655380 UGA655379:UGA655380 UPW655379:UPW655380 UZS655379:UZS655380 VJO655379:VJO655380 VTK655379:VTK655380 WDG655379:WDG655380 WNC655379:WNC655380 WWY655379:WWY655380 Z851987:Z851988 KM720915:KM720916 UI720915:UI720916 AEE720915:AEE720916 AOA720915:AOA720916 AXW720915:AXW720916 BHS720915:BHS720916 BRO720915:BRO720916 CBK720915:CBK720916 CLG720915:CLG720916 CVC720915:CVC720916 DEY720915:DEY720916 DOU720915:DOU720916 DYQ720915:DYQ720916 EIM720915:EIM720916 ESI720915:ESI720916 FCE720915:FCE720916 FMA720915:FMA720916 FVW720915:FVW720916 GFS720915:GFS720916 GPO720915:GPO720916 GZK720915:GZK720916 HJG720915:HJG720916 HTC720915:HTC720916 ICY720915:ICY720916 IMU720915:IMU720916 IWQ720915:IWQ720916 JGM720915:JGM720916 JQI720915:JQI720916 KAE720915:KAE720916 KKA720915:KKA720916 KTW720915:KTW720916 LDS720915:LDS720916 LNO720915:LNO720916 LXK720915:LXK720916 MHG720915:MHG720916 MRC720915:MRC720916 NAY720915:NAY720916 NKU720915:NKU720916 NUQ720915:NUQ720916 OEM720915:OEM720916 OOI720915:OOI720916 OYE720915:OYE720916 PIA720915:PIA720916 PRW720915:PRW720916 QBS720915:QBS720916 QLO720915:QLO720916 QVK720915:QVK720916 RFG720915:RFG720916 RPC720915:RPC720916 RYY720915:RYY720916 SIU720915:SIU720916 SSQ720915:SSQ720916 TCM720915:TCM720916 TMI720915:TMI720916 TWE720915:TWE720916 UGA720915:UGA720916 UPW720915:UPW720916 UZS720915:UZS720916 VJO720915:VJO720916 VTK720915:VTK720916 WDG720915:WDG720916 WNC720915:WNC720916 WWY720915:WWY720916 Z917523:Z917524 KM786451:KM786452 UI786451:UI786452 AEE786451:AEE786452 AOA786451:AOA786452 AXW786451:AXW786452 BHS786451:BHS786452 BRO786451:BRO786452 CBK786451:CBK786452 CLG786451:CLG786452 CVC786451:CVC786452 DEY786451:DEY786452 DOU786451:DOU786452 DYQ786451:DYQ786452 EIM786451:EIM786452 ESI786451:ESI786452 FCE786451:FCE786452 FMA786451:FMA786452 FVW786451:FVW786452 GFS786451:GFS786452 GPO786451:GPO786452 GZK786451:GZK786452 HJG786451:HJG786452 HTC786451:HTC786452 ICY786451:ICY786452 IMU786451:IMU786452 IWQ786451:IWQ786452 JGM786451:JGM786452 JQI786451:JQI786452 KAE786451:KAE786452 KKA786451:KKA786452 KTW786451:KTW786452 LDS786451:LDS786452 LNO786451:LNO786452 LXK786451:LXK786452 MHG786451:MHG786452 MRC786451:MRC786452 NAY786451:NAY786452 NKU786451:NKU786452 NUQ786451:NUQ786452 OEM786451:OEM786452 OOI786451:OOI786452 OYE786451:OYE786452 PIA786451:PIA786452 PRW786451:PRW786452 QBS786451:QBS786452 QLO786451:QLO786452 QVK786451:QVK786452 RFG786451:RFG786452 RPC786451:RPC786452 RYY786451:RYY786452 SIU786451:SIU786452 SSQ786451:SSQ786452 TCM786451:TCM786452 TMI786451:TMI786452 TWE786451:TWE786452 UGA786451:UGA786452 UPW786451:UPW786452 UZS786451:UZS786452 VJO786451:VJO786452 VTK786451:VTK786452 WDG786451:WDG786452 WNC786451:WNC786452 WWY786451:WWY786452 Z983059:Z983060 KM851987:KM851988 UI851987:UI851988 AEE851987:AEE851988 AOA851987:AOA851988 AXW851987:AXW851988 BHS851987:BHS851988 BRO851987:BRO851988 CBK851987:CBK851988 CLG851987:CLG851988 CVC851987:CVC851988 DEY851987:DEY851988 DOU851987:DOU851988 DYQ851987:DYQ851988 EIM851987:EIM851988 ESI851987:ESI851988 FCE851987:FCE851988 FMA851987:FMA851988 FVW851987:FVW851988 GFS851987:GFS851988 GPO851987:GPO851988 GZK851987:GZK851988 HJG851987:HJG851988 HTC851987:HTC851988 ICY851987:ICY851988 IMU851987:IMU851988 IWQ851987:IWQ851988 JGM851987:JGM851988 JQI851987:JQI851988 KAE851987:KAE851988 KKA851987:KKA851988 KTW851987:KTW851988 LDS851987:LDS851988 LNO851987:LNO851988 LXK851987:LXK851988 MHG851987:MHG851988 MRC851987:MRC851988 NAY851987:NAY851988 NKU851987:NKU851988 NUQ851987:NUQ851988 OEM851987:OEM851988 OOI851987:OOI851988 OYE851987:OYE851988 PIA851987:PIA851988 PRW851987:PRW851988 QBS851987:QBS851988 QLO851987:QLO851988 QVK851987:QVK851988 RFG851987:RFG851988 RPC851987:RPC851988 RYY851987:RYY851988 SIU851987:SIU851988 SSQ851987:SSQ851988 TCM851987:TCM851988 TMI851987:TMI851988 TWE851987:TWE851988 UGA851987:UGA851988 UPW851987:UPW851988 UZS851987:UZS851988 VJO851987:VJO851988 VTK851987:VTK851988 WDG851987:WDG851988 WNC851987:WNC851988 WWY851987:WWY851988 Z65555:Z65556 KM917523:KM917524 UI917523:UI917524 AEE917523:AEE917524 AOA917523:AOA917524 AXW917523:AXW917524 BHS917523:BHS917524 BRO917523:BRO917524 CBK917523:CBK917524 CLG917523:CLG917524 CVC917523:CVC917524 DEY917523:DEY917524 DOU917523:DOU917524 DYQ917523:DYQ917524 EIM917523:EIM917524 ESI917523:ESI917524 FCE917523:FCE917524 FMA917523:FMA917524 FVW917523:FVW917524 GFS917523:GFS917524 GPO917523:GPO917524 GZK917523:GZK917524 HJG917523:HJG917524 HTC917523:HTC917524 ICY917523:ICY917524 IMU917523:IMU917524 IWQ917523:IWQ917524 JGM917523:JGM917524 JQI917523:JQI917524 KAE917523:KAE917524 KKA917523:KKA917524 KTW917523:KTW917524 LDS917523:LDS917524 LNO917523:LNO917524 LXK917523:LXK917524 MHG917523:MHG917524 MRC917523:MRC917524 NAY917523:NAY917524 NKU917523:NKU917524 NUQ917523:NUQ917524 OEM917523:OEM917524 OOI917523:OOI917524 OYE917523:OYE917524 PIA917523:PIA917524 PRW917523:PRW917524 QBS917523:QBS917524 QLO917523:QLO917524 QVK917523:QVK917524 RFG917523:RFG917524 RPC917523:RPC917524 RYY917523:RYY917524 SIU917523:SIU917524 SSQ917523:SSQ917524 TCM917523:TCM917524 TMI917523:TMI917524 TWE917523:TWE917524 UGA917523:UGA917524 UPW917523:UPW917524 UZS917523:UZS917524 VJO917523:VJO917524 VTK917523:VTK917524 WDG917523:WDG917524 WNC917523:WNC917524 WWY917523:WWY917524 KM983059:KM983060 UI983059:UI983060 AEE983059:AEE983060 AOA983059:AOA983060 AXW983059:AXW983060 BHS983059:BHS983060 BRO983059:BRO983060 CBK983059:CBK983060 CLG983059:CLG983060 CVC983059:CVC983060 DEY983059:DEY983060 DOU983059:DOU983060 DYQ983059:DYQ983060 EIM983059:EIM983060 ESI983059:ESI983060 FCE983059:FCE983060 FMA983059:FMA983060 FVW983059:FVW983060 GFS983059:GFS983060 GPO983059:GPO983060 GZK983059:GZK983060 HJG983059:HJG983060 HTC983059:HTC983060 ICY983059:ICY983060 IMU983059:IMU983060 IWQ983059:IWQ983060 JGM983059:JGM983060 JQI983059:JQI983060 KAE983059:KAE983060 KKA983059:KKA983060 KTW983059:KTW983060 LDS983059:LDS983060 LNO983059:LNO983060 LXK983059:LXK983060 MHG983059:MHG983060 MRC983059:MRC983060 NAY983059:NAY983060 NKU983059:NKU983060 NUQ983059:NUQ983060 OEM983059:OEM983060 OOI983059:OOI983060 OYE983059:OYE983060 PIA983059:PIA983060 PRW983059:PRW983060 QBS983059:QBS983060 QLO983059:QLO983060 QVK983059:QVK983060 RFG983059:RFG983060 RPC983059:RPC983060 RYY983059:RYY983060 SIU983059:SIU983060 SSQ983059:SSQ983060 TCM983059:TCM983060 TMI983059:TMI983060 TWE983059:TWE983060 UGA983059:UGA983060 UPW983059:UPW983060 UZS983059:UZS983060 VJO983059:VJO983060 VTK983059:VTK983060 WDG983059:WDG983060 WNC983059:WNC983060 Z24 KM24 WNA24:WNA25 X24:X25 WWW24:WWW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Z131091:Z131092 AJ65555:AJ65557 AJ131091:AJ131093 AJ196627:AJ196629 AJ262163:AJ262165 AJ327699:AJ327701 AJ393235:AJ393237 AJ458771:AJ458773 AJ524307:AJ524309 AJ589843:AJ589845 AJ655379:AJ655381 AJ720915:AJ720917 AJ786451:AJ786453 AJ851987:AJ851989 AJ917523:AJ917525 AJ983059:AJ983061 AL262163:AL262164 AL327699:AL327700 AL393235:AL393236 AL458771:AL458772 AL524307:AL524308 AL589843:AL589844 AL655379:AL655380 AL720915:AL720916 AL786451:AL786452 AL851987:AL851988 AL917523:AL917524 AL983059:AL983060 AL65555:AL65556 AL131091:AL131092 AL24 AJ24:AJ25 AL196627:AL196628 AV65555:AV65557 AV131091:AV131093 AV196627:AV196629 AV262163:AV262165 AV327699:AV327701 AV393235:AV393237 AV458771:AV458773 AV524307:AV524309 AV589843:AV589845 AV655379:AV655381 AV720915:AV720917 AV786451:AV786453 AV851987:AV851989 AV917523:AV917525 AV983059:AV983061 AX196627:AX196628 AX262163:AX262164 AX327699:AX327700 AX393235:AX393236 AX458771:AX458772 AX524307:AX524308 AX589843:AX589844 AX655379:AX655380 AX720915:AX720916 AX786451:AX786452 AX851987:AX851988 AX917523:AX917524 AX983059:AX983060 AX65555:AX65556 AX131091:AX131092 AX24 AV24:AV25"/>
    <dataValidation type="textLength" operator="lessThanOrEqual" allowBlank="1" showInputMessage="1" showErrorMessage="1" errorTitle="Ошибка" error="Допускается ввод не более 900 символов!" prompt="Укажите поставщика" sqref="WWL983060 M65556 JZ65556 TV65556 ADR65556 ANN65556 AXJ65556 BHF65556 BRB65556 CAX65556 CKT65556 CUP65556 DEL65556 DOH65556 DYD65556 EHZ65556 ERV65556 FBR65556 FLN65556 FVJ65556 GFF65556 GPB65556 GYX65556 HIT65556 HSP65556 ICL65556 IMH65556 IWD65556 JFZ65556 JPV65556 JZR65556 KJN65556 KTJ65556 LDF65556 LNB65556 LWX65556 MGT65556 MQP65556 NAL65556 NKH65556 NUD65556 ODZ65556 ONV65556 OXR65556 PHN65556 PRJ65556 QBF65556 QLB65556 QUX65556 RET65556 ROP65556 RYL65556 SIH65556 SSD65556 TBZ65556 TLV65556 TVR65556 UFN65556 UPJ65556 UZF65556 VJB65556 VSX65556 WCT65556 WMP65556 WWL65556 M131092 JZ131092 TV131092 ADR131092 ANN131092 AXJ131092 BHF131092 BRB131092 CAX131092 CKT131092 CUP131092 DEL131092 DOH131092 DYD131092 EHZ131092 ERV131092 FBR131092 FLN131092 FVJ131092 GFF131092 GPB131092 GYX131092 HIT131092 HSP131092 ICL131092 IMH131092 IWD131092 JFZ131092 JPV131092 JZR131092 KJN131092 KTJ131092 LDF131092 LNB131092 LWX131092 MGT131092 MQP131092 NAL131092 NKH131092 NUD131092 ODZ131092 ONV131092 OXR131092 PHN131092 PRJ131092 QBF131092 QLB131092 QUX131092 RET131092 ROP131092 RYL131092 SIH131092 SSD131092 TBZ131092 TLV131092 TVR131092 UFN131092 UPJ131092 UZF131092 VJB131092 VSX131092 WCT131092 WMP131092 WWL131092 M196628 JZ196628 TV196628 ADR196628 ANN196628 AXJ196628 BHF196628 BRB196628 CAX196628 CKT196628 CUP196628 DEL196628 DOH196628 DYD196628 EHZ196628 ERV196628 FBR196628 FLN196628 FVJ196628 GFF196628 GPB196628 GYX196628 HIT196628 HSP196628 ICL196628 IMH196628 IWD196628 JFZ196628 JPV196628 JZR196628 KJN196628 KTJ196628 LDF196628 LNB196628 LWX196628 MGT196628 MQP196628 NAL196628 NKH196628 NUD196628 ODZ196628 ONV196628 OXR196628 PHN196628 PRJ196628 QBF196628 QLB196628 QUX196628 RET196628 ROP196628 RYL196628 SIH196628 SSD196628 TBZ196628 TLV196628 TVR196628 UFN196628 UPJ196628 UZF196628 VJB196628 VSX196628 WCT196628 WMP196628 WWL196628 M262164 JZ262164 TV262164 ADR262164 ANN262164 AXJ262164 BHF262164 BRB262164 CAX262164 CKT262164 CUP262164 DEL262164 DOH262164 DYD262164 EHZ262164 ERV262164 FBR262164 FLN262164 FVJ262164 GFF262164 GPB262164 GYX262164 HIT262164 HSP262164 ICL262164 IMH262164 IWD262164 JFZ262164 JPV262164 JZR262164 KJN262164 KTJ262164 LDF262164 LNB262164 LWX262164 MGT262164 MQP262164 NAL262164 NKH262164 NUD262164 ODZ262164 ONV262164 OXR262164 PHN262164 PRJ262164 QBF262164 QLB262164 QUX262164 RET262164 ROP262164 RYL262164 SIH262164 SSD262164 TBZ262164 TLV262164 TVR262164 UFN262164 UPJ262164 UZF262164 VJB262164 VSX262164 WCT262164 WMP262164 WWL262164 M327700 JZ327700 TV327700 ADR327700 ANN327700 AXJ327700 BHF327700 BRB327700 CAX327700 CKT327700 CUP327700 DEL327700 DOH327700 DYD327700 EHZ327700 ERV327700 FBR327700 FLN327700 FVJ327700 GFF327700 GPB327700 GYX327700 HIT327700 HSP327700 ICL327700 IMH327700 IWD327700 JFZ327700 JPV327700 JZR327700 KJN327700 KTJ327700 LDF327700 LNB327700 LWX327700 MGT327700 MQP327700 NAL327700 NKH327700 NUD327700 ODZ327700 ONV327700 OXR327700 PHN327700 PRJ327700 QBF327700 QLB327700 QUX327700 RET327700 ROP327700 RYL327700 SIH327700 SSD327700 TBZ327700 TLV327700 TVR327700 UFN327700 UPJ327700 UZF327700 VJB327700 VSX327700 WCT327700 WMP327700 WWL327700 M393236 JZ393236 TV393236 ADR393236 ANN393236 AXJ393236 BHF393236 BRB393236 CAX393236 CKT393236 CUP393236 DEL393236 DOH393236 DYD393236 EHZ393236 ERV393236 FBR393236 FLN393236 FVJ393236 GFF393236 GPB393236 GYX393236 HIT393236 HSP393236 ICL393236 IMH393236 IWD393236 JFZ393236 JPV393236 JZR393236 KJN393236 KTJ393236 LDF393236 LNB393236 LWX393236 MGT393236 MQP393236 NAL393236 NKH393236 NUD393236 ODZ393236 ONV393236 OXR393236 PHN393236 PRJ393236 QBF393236 QLB393236 QUX393236 RET393236 ROP393236 RYL393236 SIH393236 SSD393236 TBZ393236 TLV393236 TVR393236 UFN393236 UPJ393236 UZF393236 VJB393236 VSX393236 WCT393236 WMP393236 WWL393236 M458772 JZ458772 TV458772 ADR458772 ANN458772 AXJ458772 BHF458772 BRB458772 CAX458772 CKT458772 CUP458772 DEL458772 DOH458772 DYD458772 EHZ458772 ERV458772 FBR458772 FLN458772 FVJ458772 GFF458772 GPB458772 GYX458772 HIT458772 HSP458772 ICL458772 IMH458772 IWD458772 JFZ458772 JPV458772 JZR458772 KJN458772 KTJ458772 LDF458772 LNB458772 LWX458772 MGT458772 MQP458772 NAL458772 NKH458772 NUD458772 ODZ458772 ONV458772 OXR458772 PHN458772 PRJ458772 QBF458772 QLB458772 QUX458772 RET458772 ROP458772 RYL458772 SIH458772 SSD458772 TBZ458772 TLV458772 TVR458772 UFN458772 UPJ458772 UZF458772 VJB458772 VSX458772 WCT458772 WMP458772 WWL458772 M524308 JZ524308 TV524308 ADR524308 ANN524308 AXJ524308 BHF524308 BRB524308 CAX524308 CKT524308 CUP524308 DEL524308 DOH524308 DYD524308 EHZ524308 ERV524308 FBR524308 FLN524308 FVJ524308 GFF524308 GPB524308 GYX524308 HIT524308 HSP524308 ICL524308 IMH524308 IWD524308 JFZ524308 JPV524308 JZR524308 KJN524308 KTJ524308 LDF524308 LNB524308 LWX524308 MGT524308 MQP524308 NAL524308 NKH524308 NUD524308 ODZ524308 ONV524308 OXR524308 PHN524308 PRJ524308 QBF524308 QLB524308 QUX524308 RET524308 ROP524308 RYL524308 SIH524308 SSD524308 TBZ524308 TLV524308 TVR524308 UFN524308 UPJ524308 UZF524308 VJB524308 VSX524308 WCT524308 WMP524308 WWL524308 M589844 JZ589844 TV589844 ADR589844 ANN589844 AXJ589844 BHF589844 BRB589844 CAX589844 CKT589844 CUP589844 DEL589844 DOH589844 DYD589844 EHZ589844 ERV589844 FBR589844 FLN589844 FVJ589844 GFF589844 GPB589844 GYX589844 HIT589844 HSP589844 ICL589844 IMH589844 IWD589844 JFZ589844 JPV589844 JZR589844 KJN589844 KTJ589844 LDF589844 LNB589844 LWX589844 MGT589844 MQP589844 NAL589844 NKH589844 NUD589844 ODZ589844 ONV589844 OXR589844 PHN589844 PRJ589844 QBF589844 QLB589844 QUX589844 RET589844 ROP589844 RYL589844 SIH589844 SSD589844 TBZ589844 TLV589844 TVR589844 UFN589844 UPJ589844 UZF589844 VJB589844 VSX589844 WCT589844 WMP589844 WWL589844 M655380 JZ655380 TV655380 ADR655380 ANN655380 AXJ655380 BHF655380 BRB655380 CAX655380 CKT655380 CUP655380 DEL655380 DOH655380 DYD655380 EHZ655380 ERV655380 FBR655380 FLN655380 FVJ655380 GFF655380 GPB655380 GYX655380 HIT655380 HSP655380 ICL655380 IMH655380 IWD655380 JFZ655380 JPV655380 JZR655380 KJN655380 KTJ655380 LDF655380 LNB655380 LWX655380 MGT655380 MQP655380 NAL655380 NKH655380 NUD655380 ODZ655380 ONV655380 OXR655380 PHN655380 PRJ655380 QBF655380 QLB655380 QUX655380 RET655380 ROP655380 RYL655380 SIH655380 SSD655380 TBZ655380 TLV655380 TVR655380 UFN655380 UPJ655380 UZF655380 VJB655380 VSX655380 WCT655380 WMP655380 WWL655380 M720916 JZ720916 TV720916 ADR720916 ANN720916 AXJ720916 BHF720916 BRB720916 CAX720916 CKT720916 CUP720916 DEL720916 DOH720916 DYD720916 EHZ720916 ERV720916 FBR720916 FLN720916 FVJ720916 GFF720916 GPB720916 GYX720916 HIT720916 HSP720916 ICL720916 IMH720916 IWD720916 JFZ720916 JPV720916 JZR720916 KJN720916 KTJ720916 LDF720916 LNB720916 LWX720916 MGT720916 MQP720916 NAL720916 NKH720916 NUD720916 ODZ720916 ONV720916 OXR720916 PHN720916 PRJ720916 QBF720916 QLB720916 QUX720916 RET720916 ROP720916 RYL720916 SIH720916 SSD720916 TBZ720916 TLV720916 TVR720916 UFN720916 UPJ720916 UZF720916 VJB720916 VSX720916 WCT720916 WMP720916 WWL720916 M786452 JZ786452 TV786452 ADR786452 ANN786452 AXJ786452 BHF786452 BRB786452 CAX786452 CKT786452 CUP786452 DEL786452 DOH786452 DYD786452 EHZ786452 ERV786452 FBR786452 FLN786452 FVJ786452 GFF786452 GPB786452 GYX786452 HIT786452 HSP786452 ICL786452 IMH786452 IWD786452 JFZ786452 JPV786452 JZR786452 KJN786452 KTJ786452 LDF786452 LNB786452 LWX786452 MGT786452 MQP786452 NAL786452 NKH786452 NUD786452 ODZ786452 ONV786452 OXR786452 PHN786452 PRJ786452 QBF786452 QLB786452 QUX786452 RET786452 ROP786452 RYL786452 SIH786452 SSD786452 TBZ786452 TLV786452 TVR786452 UFN786452 UPJ786452 UZF786452 VJB786452 VSX786452 WCT786452 WMP786452 WWL786452 M851988 JZ851988 TV851988 ADR851988 ANN851988 AXJ851988 BHF851988 BRB851988 CAX851988 CKT851988 CUP851988 DEL851988 DOH851988 DYD851988 EHZ851988 ERV851988 FBR851988 FLN851988 FVJ851988 GFF851988 GPB851988 GYX851988 HIT851988 HSP851988 ICL851988 IMH851988 IWD851988 JFZ851988 JPV851988 JZR851988 KJN851988 KTJ851988 LDF851988 LNB851988 LWX851988 MGT851988 MQP851988 NAL851988 NKH851988 NUD851988 ODZ851988 ONV851988 OXR851988 PHN851988 PRJ851988 QBF851988 QLB851988 QUX851988 RET851988 ROP851988 RYL851988 SIH851988 SSD851988 TBZ851988 TLV851988 TVR851988 UFN851988 UPJ851988 UZF851988 VJB851988 VSX851988 WCT851988 WMP851988 WWL851988 M917524 JZ917524 TV917524 ADR917524 ANN917524 AXJ917524 BHF917524 BRB917524 CAX917524 CKT917524 CUP917524 DEL917524 DOH917524 DYD917524 EHZ917524 ERV917524 FBR917524 FLN917524 FVJ917524 GFF917524 GPB917524 GYX917524 HIT917524 HSP917524 ICL917524 IMH917524 IWD917524 JFZ917524 JPV917524 JZR917524 KJN917524 KTJ917524 LDF917524 LNB917524 LWX917524 MGT917524 MQP917524 NAL917524 NKH917524 NUD917524 ODZ917524 ONV917524 OXR917524 PHN917524 PRJ917524 QBF917524 QLB917524 QUX917524 RET917524 ROP917524 RYL917524 SIH917524 SSD917524 TBZ917524 TLV917524 TVR917524 UFN917524 UPJ917524 UZF917524 VJB917524 VSX917524 WCT917524 WMP917524 WWL917524 M983060 JZ983060 TV983060 ADR983060 ANN983060 AXJ983060 BHF983060 BRB983060 CAX983060 CKT983060 CUP983060 DEL983060 DOH983060 DYD983060 EHZ983060 ERV983060 FBR983060 FLN983060 FVJ983060 GFF983060 GPB983060 GYX983060 HIT983060 HSP983060 ICL983060 IMH983060 IWD983060 JFZ983060 JPV983060 JZR983060 KJN983060 KTJ983060 LDF983060 LNB983060 LWX983060 MGT983060 MQP983060 NAL983060 NKH983060 NUD983060 ODZ983060 ONV983060 OXR983060 PHN983060 PRJ983060 QBF983060 QLB983060 QUX983060 RET983060 ROP983060 RYL983060 SIH983060 SSD983060 TBZ983060 TLV983060 TVR983060 UFN983060 UPJ983060 UZF983060 VJB983060 VSX983060 WCT983060 WMP983060">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 type="decimal" allowBlank="1" showErrorMessage="1" errorTitle="Ошибка" error="Допускается ввод только действительных чисел!" sqref="O24:P24 AA24:AB24 AM24:AN24">
      <formula1>-9.99999999999999E+23</formula1>
      <formula2>9.99999999999999E+23</formula2>
    </dataValidation>
  </dataValidations>
  <printOptions horizontalCentered="1" verticalCentered="1"/>
  <pageMargins left="0" right="0" top="0" bottom="0" header="0" footer="0.78740157480314965"/>
  <pageSetup paperSize="9" scale="28"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9" t="s">
        <v>469</v>
      </c>
      <c r="G2" s="1280"/>
      <c r="H2" s="1281"/>
      <c r="I2" s="406"/>
    </row>
    <row r="3" spans="1:20" ht="3" customHeight="1"/>
    <row r="4" spans="1:20" s="182" customFormat="1" ht="11.25">
      <c r="A4" s="206"/>
      <c r="B4" s="206"/>
      <c r="C4" s="206"/>
      <c r="D4" s="206"/>
      <c r="F4" s="1237" t="s">
        <v>444</v>
      </c>
      <c r="G4" s="1237"/>
      <c r="H4" s="1237"/>
      <c r="I4" s="1282" t="s">
        <v>445</v>
      </c>
      <c r="J4" s="206"/>
      <c r="K4" s="206"/>
      <c r="L4" s="206"/>
      <c r="M4" s="206"/>
      <c r="N4" s="206"/>
      <c r="O4" s="206"/>
      <c r="P4" s="206"/>
      <c r="Q4" s="206"/>
      <c r="R4" s="206"/>
      <c r="S4" s="206"/>
      <c r="T4" s="206"/>
    </row>
    <row r="5" spans="1:20" s="182" customFormat="1" ht="11.25" customHeight="1">
      <c r="A5" s="206"/>
      <c r="B5" s="206"/>
      <c r="C5" s="206"/>
      <c r="D5" s="206"/>
      <c r="F5" s="299" t="s">
        <v>90</v>
      </c>
      <c r="G5" s="313" t="s">
        <v>447</v>
      </c>
      <c r="H5" s="298" t="s">
        <v>438</v>
      </c>
      <c r="I5" s="1282"/>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470</v>
      </c>
      <c r="H7" s="297" t="str">
        <f>IF(dateCh="","",dateCh)</f>
        <v>10.08.2020</v>
      </c>
      <c r="I7" s="188" t="s">
        <v>471</v>
      </c>
      <c r="J7" s="311"/>
      <c r="K7" s="206"/>
      <c r="L7" s="206"/>
      <c r="M7" s="206"/>
      <c r="N7" s="206"/>
      <c r="O7" s="206"/>
      <c r="P7" s="206"/>
      <c r="Q7" s="206"/>
      <c r="R7" s="206"/>
      <c r="S7" s="206"/>
      <c r="T7" s="206"/>
    </row>
    <row r="8" spans="1:20" s="182" customFormat="1" ht="45">
      <c r="A8" s="1283">
        <v>1</v>
      </c>
      <c r="B8" s="206"/>
      <c r="C8" s="206"/>
      <c r="D8" s="206"/>
      <c r="F8" s="312" t="str">
        <f>"2." &amp;mergeValue(A8)</f>
        <v>2.1</v>
      </c>
      <c r="G8" s="388" t="s">
        <v>472</v>
      </c>
      <c r="H8" s="297"/>
      <c r="I8" s="188" t="s">
        <v>567</v>
      </c>
      <c r="J8" s="311"/>
      <c r="K8" s="206"/>
      <c r="L8" s="206"/>
      <c r="M8" s="206"/>
      <c r="N8" s="206"/>
      <c r="O8" s="206"/>
      <c r="P8" s="206"/>
      <c r="Q8" s="206"/>
      <c r="R8" s="206"/>
      <c r="S8" s="206"/>
      <c r="T8" s="206"/>
    </row>
    <row r="9" spans="1:20" s="182" customFormat="1" ht="22.5">
      <c r="A9" s="1283"/>
      <c r="B9" s="206"/>
      <c r="C9" s="206"/>
      <c r="D9" s="206"/>
      <c r="F9" s="312" t="str">
        <f>"3." &amp;mergeValue(A9)</f>
        <v>3.1</v>
      </c>
      <c r="G9" s="388" t="s">
        <v>473</v>
      </c>
      <c r="H9" s="297"/>
      <c r="I9" s="188" t="s">
        <v>565</v>
      </c>
      <c r="J9" s="311"/>
      <c r="K9" s="206"/>
      <c r="L9" s="206"/>
      <c r="M9" s="206"/>
      <c r="N9" s="206"/>
      <c r="O9" s="206"/>
      <c r="P9" s="206"/>
      <c r="Q9" s="206"/>
      <c r="R9" s="206"/>
      <c r="S9" s="206"/>
      <c r="T9" s="206"/>
    </row>
    <row r="10" spans="1:20" s="182" customFormat="1" ht="22.5">
      <c r="A10" s="1283"/>
      <c r="B10" s="206"/>
      <c r="C10" s="206"/>
      <c r="D10" s="206"/>
      <c r="F10" s="312" t="str">
        <f>"4."&amp;mergeValue(A10)</f>
        <v>4.1</v>
      </c>
      <c r="G10" s="388" t="s">
        <v>474</v>
      </c>
      <c r="H10" s="298" t="s">
        <v>448</v>
      </c>
      <c r="I10" s="188"/>
      <c r="J10" s="311"/>
      <c r="K10" s="206"/>
      <c r="L10" s="206"/>
      <c r="M10" s="206"/>
      <c r="N10" s="206"/>
      <c r="O10" s="206"/>
      <c r="P10" s="206"/>
      <c r="Q10" s="206"/>
      <c r="R10" s="206"/>
      <c r="S10" s="206"/>
      <c r="T10" s="206"/>
    </row>
    <row r="11" spans="1:20" s="182" customFormat="1" ht="18.75">
      <c r="A11" s="1283"/>
      <c r="B11" s="1283">
        <v>1</v>
      </c>
      <c r="C11" s="320"/>
      <c r="D11" s="320"/>
      <c r="F11" s="312" t="str">
        <f>"4."&amp;mergeValue(A11) &amp;"."&amp;mergeValue(B11)</f>
        <v>4.1.1</v>
      </c>
      <c r="G11" s="304" t="s">
        <v>569</v>
      </c>
      <c r="H11" s="297" t="str">
        <f>IF(region_name="","",region_name)</f>
        <v>г.Санкт-Петербург</v>
      </c>
      <c r="I11" s="188" t="s">
        <v>477</v>
      </c>
      <c r="J11" s="311"/>
      <c r="K11" s="206"/>
      <c r="L11" s="206"/>
      <c r="M11" s="206"/>
      <c r="N11" s="206"/>
      <c r="O11" s="206"/>
      <c r="P11" s="206"/>
      <c r="Q11" s="206"/>
      <c r="R11" s="206"/>
      <c r="S11" s="206"/>
      <c r="T11" s="206"/>
    </row>
    <row r="12" spans="1:20" s="182" customFormat="1" ht="22.5">
      <c r="A12" s="1283"/>
      <c r="B12" s="1283"/>
      <c r="C12" s="1283">
        <v>1</v>
      </c>
      <c r="D12" s="320"/>
      <c r="F12" s="312" t="str">
        <f>"4."&amp;mergeValue(A12) &amp;"."&amp;mergeValue(B12)&amp;"."&amp;mergeValue(C12)</f>
        <v>4.1.1.1</v>
      </c>
      <c r="G12" s="317" t="s">
        <v>475</v>
      </c>
      <c r="H12" s="297"/>
      <c r="I12" s="188" t="s">
        <v>478</v>
      </c>
      <c r="J12" s="311"/>
      <c r="K12" s="206"/>
      <c r="L12" s="206"/>
      <c r="M12" s="206"/>
      <c r="N12" s="206"/>
      <c r="O12" s="206"/>
      <c r="P12" s="206"/>
      <c r="Q12" s="206"/>
      <c r="R12" s="206"/>
      <c r="S12" s="206"/>
      <c r="T12" s="206"/>
    </row>
    <row r="13" spans="1:20" s="182" customFormat="1" ht="39" customHeight="1">
      <c r="A13" s="1283"/>
      <c r="B13" s="1283"/>
      <c r="C13" s="1283"/>
      <c r="D13" s="320">
        <v>1</v>
      </c>
      <c r="F13" s="312" t="str">
        <f>"4."&amp;mergeValue(A13) &amp;"."&amp;mergeValue(B13)&amp;"."&amp;mergeValue(C13)&amp;"."&amp;mergeValue(D13)</f>
        <v>4.1.1.1.1</v>
      </c>
      <c r="G13" s="391" t="s">
        <v>476</v>
      </c>
      <c r="H13" s="297"/>
      <c r="I13" s="1284" t="s">
        <v>568</v>
      </c>
      <c r="J13" s="311"/>
      <c r="K13" s="206"/>
      <c r="L13" s="206"/>
      <c r="M13" s="206"/>
      <c r="N13" s="206"/>
      <c r="O13" s="206"/>
      <c r="P13" s="206"/>
      <c r="Q13" s="206"/>
      <c r="R13" s="206"/>
      <c r="S13" s="206"/>
      <c r="T13" s="206"/>
    </row>
    <row r="14" spans="1:20" s="182" customFormat="1" ht="18.75">
      <c r="A14" s="1283"/>
      <c r="B14" s="1283"/>
      <c r="C14" s="1283"/>
      <c r="D14" s="320"/>
      <c r="F14" s="314"/>
      <c r="G14" s="143" t="s">
        <v>4</v>
      </c>
      <c r="H14" s="319"/>
      <c r="I14" s="1284"/>
      <c r="J14" s="311"/>
      <c r="K14" s="206"/>
      <c r="L14" s="206"/>
      <c r="M14" s="206"/>
      <c r="N14" s="206"/>
      <c r="O14" s="206"/>
      <c r="P14" s="206"/>
      <c r="Q14" s="206"/>
      <c r="R14" s="206"/>
      <c r="S14" s="206"/>
      <c r="T14" s="206"/>
    </row>
    <row r="15" spans="1:20" s="182" customFormat="1" ht="18.75">
      <c r="A15" s="1283"/>
      <c r="B15" s="1283"/>
      <c r="C15" s="320"/>
      <c r="D15" s="320"/>
      <c r="F15" s="314"/>
      <c r="G15" s="142" t="s">
        <v>400</v>
      </c>
      <c r="H15" s="315"/>
      <c r="I15" s="316"/>
      <c r="J15" s="311"/>
      <c r="K15" s="206"/>
      <c r="L15" s="206"/>
      <c r="M15" s="206"/>
      <c r="N15" s="206"/>
      <c r="O15" s="206"/>
      <c r="P15" s="206"/>
      <c r="Q15" s="206"/>
      <c r="R15" s="206"/>
      <c r="S15" s="206"/>
      <c r="T15" s="206"/>
    </row>
    <row r="16" spans="1:20" s="182" customFormat="1" ht="18.75">
      <c r="A16" s="1283"/>
      <c r="B16" s="206"/>
      <c r="C16" s="206"/>
      <c r="D16" s="206"/>
      <c r="F16" s="314"/>
      <c r="G16" s="148" t="s">
        <v>482</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481</v>
      </c>
      <c r="H17" s="315"/>
      <c r="I17" s="316"/>
      <c r="J17" s="311"/>
      <c r="K17" s="206"/>
      <c r="L17" s="206"/>
      <c r="M17" s="206"/>
      <c r="N17" s="206"/>
      <c r="O17" s="206"/>
      <c r="P17" s="206"/>
      <c r="Q17" s="206"/>
      <c r="R17" s="206"/>
      <c r="S17" s="206"/>
      <c r="T17" s="206"/>
    </row>
    <row r="18" spans="1:20" s="306" customFormat="1" ht="3" customHeight="1">
      <c r="A18" s="307"/>
      <c r="B18" s="307"/>
      <c r="C18" s="307"/>
      <c r="D18" s="307"/>
      <c r="F18" s="305"/>
      <c r="G18" s="389"/>
      <c r="H18" s="390"/>
      <c r="I18" s="218"/>
      <c r="J18" s="307"/>
      <c r="K18" s="307"/>
      <c r="L18" s="307"/>
      <c r="M18" s="307"/>
      <c r="N18" s="307"/>
      <c r="O18" s="307"/>
      <c r="P18" s="307"/>
      <c r="Q18" s="307"/>
      <c r="R18" s="307"/>
      <c r="S18" s="307"/>
      <c r="T18" s="307"/>
    </row>
    <row r="19" spans="1:20" s="306" customFormat="1" ht="15" customHeight="1">
      <c r="A19" s="307"/>
      <c r="B19" s="307"/>
      <c r="C19" s="307"/>
      <c r="D19" s="307"/>
      <c r="F19" s="305"/>
      <c r="G19" s="1278" t="s">
        <v>570</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8" hidden="1" customWidth="1"/>
    <col min="7" max="8" width="7" style="474" hidden="1" customWidth="1"/>
    <col min="9" max="9" width="3.7109375" style="452" customWidth="1"/>
    <col min="10" max="11" width="3.7109375" style="451" customWidth="1"/>
    <col min="12" max="12" width="12.7109375" style="445" customWidth="1"/>
    <col min="13" max="13" width="47.42578125" style="445" customWidth="1"/>
    <col min="14" max="16" width="3.7109375" style="445" customWidth="1"/>
    <col min="17" max="17" width="23.7109375" style="445" customWidth="1"/>
    <col min="18" max="20" width="3.7109375" style="445" customWidth="1"/>
    <col min="21" max="21" width="23.7109375" style="445" customWidth="1"/>
    <col min="22" max="24" width="3.7109375" style="445" customWidth="1"/>
    <col min="25" max="27" width="23.7109375" style="445" customWidth="1"/>
    <col min="28" max="28" width="11.7109375" style="445" customWidth="1"/>
    <col min="29" max="29" width="3.7109375" style="445" customWidth="1"/>
    <col min="30" max="30" width="11.7109375" style="445" customWidth="1"/>
    <col min="31" max="31" width="8.5703125" style="445" hidden="1" customWidth="1"/>
    <col min="32" max="32" width="4.7109375" style="445" customWidth="1"/>
    <col min="33" max="33" width="115.7109375" style="445" customWidth="1"/>
    <col min="34" max="35" width="10.5703125" style="468"/>
    <col min="36" max="36" width="13.42578125" style="468" customWidth="1"/>
    <col min="37" max="37" width="10.5703125" style="468"/>
    <col min="38" max="246" width="10.5703125" style="445"/>
    <col min="247" max="254" width="0" style="445" hidden="1" customWidth="1"/>
    <col min="255" max="257" width="3.7109375" style="445" customWidth="1"/>
    <col min="258" max="258" width="12.7109375" style="445" customWidth="1"/>
    <col min="259" max="259" width="47.42578125" style="445" customWidth="1"/>
    <col min="260" max="260" width="5.5703125" style="445" customWidth="1"/>
    <col min="261" max="262" width="3.7109375" style="445" customWidth="1"/>
    <col min="263" max="263" width="22" style="445" customWidth="1"/>
    <col min="264" max="264" width="5.5703125" style="445" customWidth="1"/>
    <col min="265" max="266" width="3.7109375" style="445" customWidth="1"/>
    <col min="267" max="267" width="22" style="445" customWidth="1"/>
    <col min="268" max="268" width="5.5703125" style="445" customWidth="1"/>
    <col min="269" max="270" width="3.7109375" style="445" customWidth="1"/>
    <col min="271" max="271" width="22" style="445" customWidth="1"/>
    <col min="272" max="273" width="15.7109375" style="445"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1" width="10.5703125" style="445"/>
    <col min="282" max="282" width="13.42578125" style="445" customWidth="1"/>
    <col min="283" max="502" width="10.5703125" style="445"/>
    <col min="503" max="510" width="0" style="445" hidden="1" customWidth="1"/>
    <col min="511" max="513" width="3.7109375" style="445" customWidth="1"/>
    <col min="514" max="514" width="12.7109375" style="445" customWidth="1"/>
    <col min="515" max="515" width="47.42578125" style="445" customWidth="1"/>
    <col min="516" max="516" width="5.5703125" style="445" customWidth="1"/>
    <col min="517" max="518" width="3.7109375" style="445" customWidth="1"/>
    <col min="519" max="519" width="22" style="445" customWidth="1"/>
    <col min="520" max="520" width="5.5703125" style="445" customWidth="1"/>
    <col min="521" max="522" width="3.7109375" style="445" customWidth="1"/>
    <col min="523" max="523" width="22" style="445" customWidth="1"/>
    <col min="524" max="524" width="5.5703125" style="445" customWidth="1"/>
    <col min="525" max="526" width="3.7109375" style="445" customWidth="1"/>
    <col min="527" max="527" width="22" style="445" customWidth="1"/>
    <col min="528" max="529" width="15.7109375" style="445"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7" width="10.5703125" style="445"/>
    <col min="538" max="538" width="13.42578125" style="445" customWidth="1"/>
    <col min="539" max="758" width="10.5703125" style="445"/>
    <col min="759" max="766" width="0" style="445" hidden="1" customWidth="1"/>
    <col min="767" max="769" width="3.7109375" style="445" customWidth="1"/>
    <col min="770" max="770" width="12.7109375" style="445" customWidth="1"/>
    <col min="771" max="771" width="47.42578125" style="445" customWidth="1"/>
    <col min="772" max="772" width="5.5703125" style="445" customWidth="1"/>
    <col min="773" max="774" width="3.7109375" style="445" customWidth="1"/>
    <col min="775" max="775" width="22" style="445" customWidth="1"/>
    <col min="776" max="776" width="5.5703125" style="445" customWidth="1"/>
    <col min="777" max="778" width="3.7109375" style="445" customWidth="1"/>
    <col min="779" max="779" width="22" style="445" customWidth="1"/>
    <col min="780" max="780" width="5.5703125" style="445" customWidth="1"/>
    <col min="781" max="782" width="3.7109375" style="445" customWidth="1"/>
    <col min="783" max="783" width="22" style="445" customWidth="1"/>
    <col min="784" max="785" width="15.7109375" style="445"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3" width="10.5703125" style="445"/>
    <col min="794" max="794" width="13.42578125" style="445" customWidth="1"/>
    <col min="795"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5.5703125" style="445" customWidth="1"/>
    <col min="1029" max="1030" width="3.7109375" style="445" customWidth="1"/>
    <col min="1031" max="1031" width="22" style="445" customWidth="1"/>
    <col min="1032" max="1032" width="5.5703125" style="445" customWidth="1"/>
    <col min="1033" max="1034" width="3.7109375" style="445" customWidth="1"/>
    <col min="1035" max="1035" width="22" style="445" customWidth="1"/>
    <col min="1036" max="1036" width="5.5703125" style="445" customWidth="1"/>
    <col min="1037" max="1038" width="3.7109375" style="445" customWidth="1"/>
    <col min="1039" max="1039" width="22" style="445" customWidth="1"/>
    <col min="1040" max="1041" width="15.7109375" style="445"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49" width="10.5703125" style="445"/>
    <col min="1050" max="1050" width="13.42578125" style="445" customWidth="1"/>
    <col min="1051"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5.5703125" style="445" customWidth="1"/>
    <col min="1285" max="1286" width="3.7109375" style="445" customWidth="1"/>
    <col min="1287" max="1287" width="22" style="445" customWidth="1"/>
    <col min="1288" max="1288" width="5.5703125" style="445" customWidth="1"/>
    <col min="1289" max="1290" width="3.7109375" style="445" customWidth="1"/>
    <col min="1291" max="1291" width="22" style="445" customWidth="1"/>
    <col min="1292" max="1292" width="5.5703125" style="445" customWidth="1"/>
    <col min="1293" max="1294" width="3.7109375" style="445" customWidth="1"/>
    <col min="1295" max="1295" width="22" style="445" customWidth="1"/>
    <col min="1296" max="1297" width="15.7109375" style="445"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5" width="10.5703125" style="445"/>
    <col min="1306" max="1306" width="13.42578125" style="445" customWidth="1"/>
    <col min="1307"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5.5703125" style="445" customWidth="1"/>
    <col min="1541" max="1542" width="3.7109375" style="445" customWidth="1"/>
    <col min="1543" max="1543" width="22" style="445" customWidth="1"/>
    <col min="1544" max="1544" width="5.5703125" style="445" customWidth="1"/>
    <col min="1545" max="1546" width="3.7109375" style="445" customWidth="1"/>
    <col min="1547" max="1547" width="22" style="445" customWidth="1"/>
    <col min="1548" max="1548" width="5.5703125" style="445" customWidth="1"/>
    <col min="1549" max="1550" width="3.7109375" style="445" customWidth="1"/>
    <col min="1551" max="1551" width="22" style="445" customWidth="1"/>
    <col min="1552" max="1553" width="15.7109375" style="445"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1" width="10.5703125" style="445"/>
    <col min="1562" max="1562" width="13.42578125" style="445" customWidth="1"/>
    <col min="1563"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5.5703125" style="445" customWidth="1"/>
    <col min="1797" max="1798" width="3.7109375" style="445" customWidth="1"/>
    <col min="1799" max="1799" width="22" style="445" customWidth="1"/>
    <col min="1800" max="1800" width="5.5703125" style="445" customWidth="1"/>
    <col min="1801" max="1802" width="3.7109375" style="445" customWidth="1"/>
    <col min="1803" max="1803" width="22" style="445" customWidth="1"/>
    <col min="1804" max="1804" width="5.5703125" style="445" customWidth="1"/>
    <col min="1805" max="1806" width="3.7109375" style="445" customWidth="1"/>
    <col min="1807" max="1807" width="22" style="445" customWidth="1"/>
    <col min="1808" max="1809" width="15.7109375" style="445"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7" width="10.5703125" style="445"/>
    <col min="1818" max="1818" width="13.42578125" style="445" customWidth="1"/>
    <col min="1819"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5.5703125" style="445" customWidth="1"/>
    <col min="2053" max="2054" width="3.7109375" style="445" customWidth="1"/>
    <col min="2055" max="2055" width="22" style="445" customWidth="1"/>
    <col min="2056" max="2056" width="5.5703125" style="445" customWidth="1"/>
    <col min="2057" max="2058" width="3.7109375" style="445" customWidth="1"/>
    <col min="2059" max="2059" width="22" style="445" customWidth="1"/>
    <col min="2060" max="2060" width="5.5703125" style="445" customWidth="1"/>
    <col min="2061" max="2062" width="3.7109375" style="445" customWidth="1"/>
    <col min="2063" max="2063" width="22" style="445" customWidth="1"/>
    <col min="2064" max="2065" width="15.7109375" style="445"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3" width="10.5703125" style="445"/>
    <col min="2074" max="2074" width="13.42578125" style="445" customWidth="1"/>
    <col min="2075"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5.5703125" style="445" customWidth="1"/>
    <col min="2309" max="2310" width="3.7109375" style="445" customWidth="1"/>
    <col min="2311" max="2311" width="22" style="445" customWidth="1"/>
    <col min="2312" max="2312" width="5.5703125" style="445" customWidth="1"/>
    <col min="2313" max="2314" width="3.7109375" style="445" customWidth="1"/>
    <col min="2315" max="2315" width="22" style="445" customWidth="1"/>
    <col min="2316" max="2316" width="5.5703125" style="445" customWidth="1"/>
    <col min="2317" max="2318" width="3.7109375" style="445" customWidth="1"/>
    <col min="2319" max="2319" width="22" style="445" customWidth="1"/>
    <col min="2320" max="2321" width="15.7109375" style="445"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29" width="10.5703125" style="445"/>
    <col min="2330" max="2330" width="13.42578125" style="445" customWidth="1"/>
    <col min="2331"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5.5703125" style="445" customWidth="1"/>
    <col min="2565" max="2566" width="3.7109375" style="445" customWidth="1"/>
    <col min="2567" max="2567" width="22" style="445" customWidth="1"/>
    <col min="2568" max="2568" width="5.5703125" style="445" customWidth="1"/>
    <col min="2569" max="2570" width="3.7109375" style="445" customWidth="1"/>
    <col min="2571" max="2571" width="22" style="445" customWidth="1"/>
    <col min="2572" max="2572" width="5.5703125" style="445" customWidth="1"/>
    <col min="2573" max="2574" width="3.7109375" style="445" customWidth="1"/>
    <col min="2575" max="2575" width="22" style="445" customWidth="1"/>
    <col min="2576" max="2577" width="15.7109375" style="445"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5" width="10.5703125" style="445"/>
    <col min="2586" max="2586" width="13.42578125" style="445" customWidth="1"/>
    <col min="2587"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5.5703125" style="445" customWidth="1"/>
    <col min="2821" max="2822" width="3.7109375" style="445" customWidth="1"/>
    <col min="2823" max="2823" width="22" style="445" customWidth="1"/>
    <col min="2824" max="2824" width="5.5703125" style="445" customWidth="1"/>
    <col min="2825" max="2826" width="3.7109375" style="445" customWidth="1"/>
    <col min="2827" max="2827" width="22" style="445" customWidth="1"/>
    <col min="2828" max="2828" width="5.5703125" style="445" customWidth="1"/>
    <col min="2829" max="2830" width="3.7109375" style="445" customWidth="1"/>
    <col min="2831" max="2831" width="22" style="445" customWidth="1"/>
    <col min="2832" max="2833" width="15.7109375" style="445"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1" width="10.5703125" style="445"/>
    <col min="2842" max="2842" width="13.42578125" style="445" customWidth="1"/>
    <col min="2843"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5.5703125" style="445" customWidth="1"/>
    <col min="3077" max="3078" width="3.7109375" style="445" customWidth="1"/>
    <col min="3079" max="3079" width="22" style="445" customWidth="1"/>
    <col min="3080" max="3080" width="5.5703125" style="445" customWidth="1"/>
    <col min="3081" max="3082" width="3.7109375" style="445" customWidth="1"/>
    <col min="3083" max="3083" width="22" style="445" customWidth="1"/>
    <col min="3084" max="3084" width="5.5703125" style="445" customWidth="1"/>
    <col min="3085" max="3086" width="3.7109375" style="445" customWidth="1"/>
    <col min="3087" max="3087" width="22" style="445" customWidth="1"/>
    <col min="3088" max="3089" width="15.7109375" style="445"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7" width="10.5703125" style="445"/>
    <col min="3098" max="3098" width="13.42578125" style="445" customWidth="1"/>
    <col min="3099"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5.5703125" style="445" customWidth="1"/>
    <col min="3333" max="3334" width="3.7109375" style="445" customWidth="1"/>
    <col min="3335" max="3335" width="22" style="445" customWidth="1"/>
    <col min="3336" max="3336" width="5.5703125" style="445" customWidth="1"/>
    <col min="3337" max="3338" width="3.7109375" style="445" customWidth="1"/>
    <col min="3339" max="3339" width="22" style="445" customWidth="1"/>
    <col min="3340" max="3340" width="5.5703125" style="445" customWidth="1"/>
    <col min="3341" max="3342" width="3.7109375" style="445" customWidth="1"/>
    <col min="3343" max="3343" width="22" style="445" customWidth="1"/>
    <col min="3344" max="3345" width="15.7109375" style="445"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3" width="10.5703125" style="445"/>
    <col min="3354" max="3354" width="13.42578125" style="445" customWidth="1"/>
    <col min="3355"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5.5703125" style="445" customWidth="1"/>
    <col min="3589" max="3590" width="3.7109375" style="445" customWidth="1"/>
    <col min="3591" max="3591" width="22" style="445" customWidth="1"/>
    <col min="3592" max="3592" width="5.5703125" style="445" customWidth="1"/>
    <col min="3593" max="3594" width="3.7109375" style="445" customWidth="1"/>
    <col min="3595" max="3595" width="22" style="445" customWidth="1"/>
    <col min="3596" max="3596" width="5.5703125" style="445" customWidth="1"/>
    <col min="3597" max="3598" width="3.7109375" style="445" customWidth="1"/>
    <col min="3599" max="3599" width="22" style="445" customWidth="1"/>
    <col min="3600" max="3601" width="15.7109375" style="445"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09" width="10.5703125" style="445"/>
    <col min="3610" max="3610" width="13.42578125" style="445" customWidth="1"/>
    <col min="3611"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5.5703125" style="445" customWidth="1"/>
    <col min="3845" max="3846" width="3.7109375" style="445" customWidth="1"/>
    <col min="3847" max="3847" width="22" style="445" customWidth="1"/>
    <col min="3848" max="3848" width="5.5703125" style="445" customWidth="1"/>
    <col min="3849" max="3850" width="3.7109375" style="445" customWidth="1"/>
    <col min="3851" max="3851" width="22" style="445" customWidth="1"/>
    <col min="3852" max="3852" width="5.5703125" style="445" customWidth="1"/>
    <col min="3853" max="3854" width="3.7109375" style="445" customWidth="1"/>
    <col min="3855" max="3855" width="22" style="445" customWidth="1"/>
    <col min="3856" max="3857" width="15.7109375" style="445"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5" width="10.5703125" style="445"/>
    <col min="3866" max="3866" width="13.42578125" style="445" customWidth="1"/>
    <col min="3867"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5.5703125" style="445" customWidth="1"/>
    <col min="4101" max="4102" width="3.7109375" style="445" customWidth="1"/>
    <col min="4103" max="4103" width="22" style="445" customWidth="1"/>
    <col min="4104" max="4104" width="5.5703125" style="445" customWidth="1"/>
    <col min="4105" max="4106" width="3.7109375" style="445" customWidth="1"/>
    <col min="4107" max="4107" width="22" style="445" customWidth="1"/>
    <col min="4108" max="4108" width="5.5703125" style="445" customWidth="1"/>
    <col min="4109" max="4110" width="3.7109375" style="445" customWidth="1"/>
    <col min="4111" max="4111" width="22" style="445" customWidth="1"/>
    <col min="4112" max="4113" width="15.7109375" style="445"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1" width="10.5703125" style="445"/>
    <col min="4122" max="4122" width="13.42578125" style="445" customWidth="1"/>
    <col min="4123"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5.5703125" style="445" customWidth="1"/>
    <col min="4357" max="4358" width="3.7109375" style="445" customWidth="1"/>
    <col min="4359" max="4359" width="22" style="445" customWidth="1"/>
    <col min="4360" max="4360" width="5.5703125" style="445" customWidth="1"/>
    <col min="4361" max="4362" width="3.7109375" style="445" customWidth="1"/>
    <col min="4363" max="4363" width="22" style="445" customWidth="1"/>
    <col min="4364" max="4364" width="5.5703125" style="445" customWidth="1"/>
    <col min="4365" max="4366" width="3.7109375" style="445" customWidth="1"/>
    <col min="4367" max="4367" width="22" style="445" customWidth="1"/>
    <col min="4368" max="4369" width="15.7109375" style="445"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7" width="10.5703125" style="445"/>
    <col min="4378" max="4378" width="13.42578125" style="445" customWidth="1"/>
    <col min="4379"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5.5703125" style="445" customWidth="1"/>
    <col min="4613" max="4614" width="3.7109375" style="445" customWidth="1"/>
    <col min="4615" max="4615" width="22" style="445" customWidth="1"/>
    <col min="4616" max="4616" width="5.5703125" style="445" customWidth="1"/>
    <col min="4617" max="4618" width="3.7109375" style="445" customWidth="1"/>
    <col min="4619" max="4619" width="22" style="445" customWidth="1"/>
    <col min="4620" max="4620" width="5.5703125" style="445" customWidth="1"/>
    <col min="4621" max="4622" width="3.7109375" style="445" customWidth="1"/>
    <col min="4623" max="4623" width="22" style="445" customWidth="1"/>
    <col min="4624" max="4625" width="15.7109375" style="445"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3" width="10.5703125" style="445"/>
    <col min="4634" max="4634" width="13.42578125" style="445" customWidth="1"/>
    <col min="4635"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5.5703125" style="445" customWidth="1"/>
    <col min="4869" max="4870" width="3.7109375" style="445" customWidth="1"/>
    <col min="4871" max="4871" width="22" style="445" customWidth="1"/>
    <col min="4872" max="4872" width="5.5703125" style="445" customWidth="1"/>
    <col min="4873" max="4874" width="3.7109375" style="445" customWidth="1"/>
    <col min="4875" max="4875" width="22" style="445" customWidth="1"/>
    <col min="4876" max="4876" width="5.5703125" style="445" customWidth="1"/>
    <col min="4877" max="4878" width="3.7109375" style="445" customWidth="1"/>
    <col min="4879" max="4879" width="22" style="445" customWidth="1"/>
    <col min="4880" max="4881" width="15.7109375" style="445"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89" width="10.5703125" style="445"/>
    <col min="4890" max="4890" width="13.42578125" style="445" customWidth="1"/>
    <col min="4891"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5.5703125" style="445" customWidth="1"/>
    <col min="5125" max="5126" width="3.7109375" style="445" customWidth="1"/>
    <col min="5127" max="5127" width="22" style="445" customWidth="1"/>
    <col min="5128" max="5128" width="5.5703125" style="445" customWidth="1"/>
    <col min="5129" max="5130" width="3.7109375" style="445" customWidth="1"/>
    <col min="5131" max="5131" width="22" style="445" customWidth="1"/>
    <col min="5132" max="5132" width="5.5703125" style="445" customWidth="1"/>
    <col min="5133" max="5134" width="3.7109375" style="445" customWidth="1"/>
    <col min="5135" max="5135" width="22" style="445" customWidth="1"/>
    <col min="5136" max="5137" width="15.7109375" style="445"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5" width="10.5703125" style="445"/>
    <col min="5146" max="5146" width="13.42578125" style="445" customWidth="1"/>
    <col min="5147"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5.5703125" style="445" customWidth="1"/>
    <col min="5381" max="5382" width="3.7109375" style="445" customWidth="1"/>
    <col min="5383" max="5383" width="22" style="445" customWidth="1"/>
    <col min="5384" max="5384" width="5.5703125" style="445" customWidth="1"/>
    <col min="5385" max="5386" width="3.7109375" style="445" customWidth="1"/>
    <col min="5387" max="5387" width="22" style="445" customWidth="1"/>
    <col min="5388" max="5388" width="5.5703125" style="445" customWidth="1"/>
    <col min="5389" max="5390" width="3.7109375" style="445" customWidth="1"/>
    <col min="5391" max="5391" width="22" style="445" customWidth="1"/>
    <col min="5392" max="5393" width="15.7109375" style="445"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1" width="10.5703125" style="445"/>
    <col min="5402" max="5402" width="13.42578125" style="445" customWidth="1"/>
    <col min="5403"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5.5703125" style="445" customWidth="1"/>
    <col min="5637" max="5638" width="3.7109375" style="445" customWidth="1"/>
    <col min="5639" max="5639" width="22" style="445" customWidth="1"/>
    <col min="5640" max="5640" width="5.5703125" style="445" customWidth="1"/>
    <col min="5641" max="5642" width="3.7109375" style="445" customWidth="1"/>
    <col min="5643" max="5643" width="22" style="445" customWidth="1"/>
    <col min="5644" max="5644" width="5.5703125" style="445" customWidth="1"/>
    <col min="5645" max="5646" width="3.7109375" style="445" customWidth="1"/>
    <col min="5647" max="5647" width="22" style="445" customWidth="1"/>
    <col min="5648" max="5649" width="15.7109375" style="445"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7" width="10.5703125" style="445"/>
    <col min="5658" max="5658" width="13.42578125" style="445" customWidth="1"/>
    <col min="5659"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5.5703125" style="445" customWidth="1"/>
    <col min="5893" max="5894" width="3.7109375" style="445" customWidth="1"/>
    <col min="5895" max="5895" width="22" style="445" customWidth="1"/>
    <col min="5896" max="5896" width="5.5703125" style="445" customWidth="1"/>
    <col min="5897" max="5898" width="3.7109375" style="445" customWidth="1"/>
    <col min="5899" max="5899" width="22" style="445" customWidth="1"/>
    <col min="5900" max="5900" width="5.5703125" style="445" customWidth="1"/>
    <col min="5901" max="5902" width="3.7109375" style="445" customWidth="1"/>
    <col min="5903" max="5903" width="22" style="445" customWidth="1"/>
    <col min="5904" max="5905" width="15.7109375" style="445"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3" width="10.5703125" style="445"/>
    <col min="5914" max="5914" width="13.42578125" style="445" customWidth="1"/>
    <col min="5915"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5.5703125" style="445" customWidth="1"/>
    <col min="6149" max="6150" width="3.7109375" style="445" customWidth="1"/>
    <col min="6151" max="6151" width="22" style="445" customWidth="1"/>
    <col min="6152" max="6152" width="5.5703125" style="445" customWidth="1"/>
    <col min="6153" max="6154" width="3.7109375" style="445" customWidth="1"/>
    <col min="6155" max="6155" width="22" style="445" customWidth="1"/>
    <col min="6156" max="6156" width="5.5703125" style="445" customWidth="1"/>
    <col min="6157" max="6158" width="3.7109375" style="445" customWidth="1"/>
    <col min="6159" max="6159" width="22" style="445" customWidth="1"/>
    <col min="6160" max="6161" width="15.7109375" style="445"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69" width="10.5703125" style="445"/>
    <col min="6170" max="6170" width="13.42578125" style="445" customWidth="1"/>
    <col min="6171"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5.5703125" style="445" customWidth="1"/>
    <col min="6405" max="6406" width="3.7109375" style="445" customWidth="1"/>
    <col min="6407" max="6407" width="22" style="445" customWidth="1"/>
    <col min="6408" max="6408" width="5.5703125" style="445" customWidth="1"/>
    <col min="6409" max="6410" width="3.7109375" style="445" customWidth="1"/>
    <col min="6411" max="6411" width="22" style="445" customWidth="1"/>
    <col min="6412" max="6412" width="5.5703125" style="445" customWidth="1"/>
    <col min="6413" max="6414" width="3.7109375" style="445" customWidth="1"/>
    <col min="6415" max="6415" width="22" style="445" customWidth="1"/>
    <col min="6416" max="6417" width="15.7109375" style="445"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5" width="10.5703125" style="445"/>
    <col min="6426" max="6426" width="13.42578125" style="445" customWidth="1"/>
    <col min="6427"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5.5703125" style="445" customWidth="1"/>
    <col min="6661" max="6662" width="3.7109375" style="445" customWidth="1"/>
    <col min="6663" max="6663" width="22" style="445" customWidth="1"/>
    <col min="6664" max="6664" width="5.5703125" style="445" customWidth="1"/>
    <col min="6665" max="6666" width="3.7109375" style="445" customWidth="1"/>
    <col min="6667" max="6667" width="22" style="445" customWidth="1"/>
    <col min="6668" max="6668" width="5.5703125" style="445" customWidth="1"/>
    <col min="6669" max="6670" width="3.7109375" style="445" customWidth="1"/>
    <col min="6671" max="6671" width="22" style="445" customWidth="1"/>
    <col min="6672" max="6673" width="15.7109375" style="445"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1" width="10.5703125" style="445"/>
    <col min="6682" max="6682" width="13.42578125" style="445" customWidth="1"/>
    <col min="6683"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5.5703125" style="445" customWidth="1"/>
    <col min="6917" max="6918" width="3.7109375" style="445" customWidth="1"/>
    <col min="6919" max="6919" width="22" style="445" customWidth="1"/>
    <col min="6920" max="6920" width="5.5703125" style="445" customWidth="1"/>
    <col min="6921" max="6922" width="3.7109375" style="445" customWidth="1"/>
    <col min="6923" max="6923" width="22" style="445" customWidth="1"/>
    <col min="6924" max="6924" width="5.5703125" style="445" customWidth="1"/>
    <col min="6925" max="6926" width="3.7109375" style="445" customWidth="1"/>
    <col min="6927" max="6927" width="22" style="445" customWidth="1"/>
    <col min="6928" max="6929" width="15.7109375" style="445"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7" width="10.5703125" style="445"/>
    <col min="6938" max="6938" width="13.42578125" style="445" customWidth="1"/>
    <col min="6939"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5.5703125" style="445" customWidth="1"/>
    <col min="7173" max="7174" width="3.7109375" style="445" customWidth="1"/>
    <col min="7175" max="7175" width="22" style="445" customWidth="1"/>
    <col min="7176" max="7176" width="5.5703125" style="445" customWidth="1"/>
    <col min="7177" max="7178" width="3.7109375" style="445" customWidth="1"/>
    <col min="7179" max="7179" width="22" style="445" customWidth="1"/>
    <col min="7180" max="7180" width="5.5703125" style="445" customWidth="1"/>
    <col min="7181" max="7182" width="3.7109375" style="445" customWidth="1"/>
    <col min="7183" max="7183" width="22" style="445" customWidth="1"/>
    <col min="7184" max="7185" width="15.7109375" style="445"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3" width="10.5703125" style="445"/>
    <col min="7194" max="7194" width="13.42578125" style="445" customWidth="1"/>
    <col min="7195"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5.5703125" style="445" customWidth="1"/>
    <col min="7429" max="7430" width="3.7109375" style="445" customWidth="1"/>
    <col min="7431" max="7431" width="22" style="445" customWidth="1"/>
    <col min="7432" max="7432" width="5.5703125" style="445" customWidth="1"/>
    <col min="7433" max="7434" width="3.7109375" style="445" customWidth="1"/>
    <col min="7435" max="7435" width="22" style="445" customWidth="1"/>
    <col min="7436" max="7436" width="5.5703125" style="445" customWidth="1"/>
    <col min="7437" max="7438" width="3.7109375" style="445" customWidth="1"/>
    <col min="7439" max="7439" width="22" style="445" customWidth="1"/>
    <col min="7440" max="7441" width="15.7109375" style="445"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49" width="10.5703125" style="445"/>
    <col min="7450" max="7450" width="13.42578125" style="445" customWidth="1"/>
    <col min="7451"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5.5703125" style="445" customWidth="1"/>
    <col min="7685" max="7686" width="3.7109375" style="445" customWidth="1"/>
    <col min="7687" max="7687" width="22" style="445" customWidth="1"/>
    <col min="7688" max="7688" width="5.5703125" style="445" customWidth="1"/>
    <col min="7689" max="7690" width="3.7109375" style="445" customWidth="1"/>
    <col min="7691" max="7691" width="22" style="445" customWidth="1"/>
    <col min="7692" max="7692" width="5.5703125" style="445" customWidth="1"/>
    <col min="7693" max="7694" width="3.7109375" style="445" customWidth="1"/>
    <col min="7695" max="7695" width="22" style="445" customWidth="1"/>
    <col min="7696" max="7697" width="15.7109375" style="445"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5" width="10.5703125" style="445"/>
    <col min="7706" max="7706" width="13.42578125" style="445" customWidth="1"/>
    <col min="7707"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5.5703125" style="445" customWidth="1"/>
    <col min="7941" max="7942" width="3.7109375" style="445" customWidth="1"/>
    <col min="7943" max="7943" width="22" style="445" customWidth="1"/>
    <col min="7944" max="7944" width="5.5703125" style="445" customWidth="1"/>
    <col min="7945" max="7946" width="3.7109375" style="445" customWidth="1"/>
    <col min="7947" max="7947" width="22" style="445" customWidth="1"/>
    <col min="7948" max="7948" width="5.5703125" style="445" customWidth="1"/>
    <col min="7949" max="7950" width="3.7109375" style="445" customWidth="1"/>
    <col min="7951" max="7951" width="22" style="445" customWidth="1"/>
    <col min="7952" max="7953" width="15.7109375" style="445"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1" width="10.5703125" style="445"/>
    <col min="7962" max="7962" width="13.42578125" style="445" customWidth="1"/>
    <col min="7963"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5.5703125" style="445" customWidth="1"/>
    <col min="8197" max="8198" width="3.7109375" style="445" customWidth="1"/>
    <col min="8199" max="8199" width="22" style="445" customWidth="1"/>
    <col min="8200" max="8200" width="5.5703125" style="445" customWidth="1"/>
    <col min="8201" max="8202" width="3.7109375" style="445" customWidth="1"/>
    <col min="8203" max="8203" width="22" style="445" customWidth="1"/>
    <col min="8204" max="8204" width="5.5703125" style="445" customWidth="1"/>
    <col min="8205" max="8206" width="3.7109375" style="445" customWidth="1"/>
    <col min="8207" max="8207" width="22" style="445" customWidth="1"/>
    <col min="8208" max="8209" width="15.7109375" style="445"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7" width="10.5703125" style="445"/>
    <col min="8218" max="8218" width="13.42578125" style="445" customWidth="1"/>
    <col min="8219"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5.5703125" style="445" customWidth="1"/>
    <col min="8453" max="8454" width="3.7109375" style="445" customWidth="1"/>
    <col min="8455" max="8455" width="22" style="445" customWidth="1"/>
    <col min="8456" max="8456" width="5.5703125" style="445" customWidth="1"/>
    <col min="8457" max="8458" width="3.7109375" style="445" customWidth="1"/>
    <col min="8459" max="8459" width="22" style="445" customWidth="1"/>
    <col min="8460" max="8460" width="5.5703125" style="445" customWidth="1"/>
    <col min="8461" max="8462" width="3.7109375" style="445" customWidth="1"/>
    <col min="8463" max="8463" width="22" style="445" customWidth="1"/>
    <col min="8464" max="8465" width="15.7109375" style="445"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3" width="10.5703125" style="445"/>
    <col min="8474" max="8474" width="13.42578125" style="445" customWidth="1"/>
    <col min="8475"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5.5703125" style="445" customWidth="1"/>
    <col min="8709" max="8710" width="3.7109375" style="445" customWidth="1"/>
    <col min="8711" max="8711" width="22" style="445" customWidth="1"/>
    <col min="8712" max="8712" width="5.5703125" style="445" customWidth="1"/>
    <col min="8713" max="8714" width="3.7109375" style="445" customWidth="1"/>
    <col min="8715" max="8715" width="22" style="445" customWidth="1"/>
    <col min="8716" max="8716" width="5.5703125" style="445" customWidth="1"/>
    <col min="8717" max="8718" width="3.7109375" style="445" customWidth="1"/>
    <col min="8719" max="8719" width="22" style="445" customWidth="1"/>
    <col min="8720" max="8721" width="15.7109375" style="445"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29" width="10.5703125" style="445"/>
    <col min="8730" max="8730" width="13.42578125" style="445" customWidth="1"/>
    <col min="8731"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5.5703125" style="445" customWidth="1"/>
    <col min="8965" max="8966" width="3.7109375" style="445" customWidth="1"/>
    <col min="8967" max="8967" width="22" style="445" customWidth="1"/>
    <col min="8968" max="8968" width="5.5703125" style="445" customWidth="1"/>
    <col min="8969" max="8970" width="3.7109375" style="445" customWidth="1"/>
    <col min="8971" max="8971" width="22" style="445" customWidth="1"/>
    <col min="8972" max="8972" width="5.5703125" style="445" customWidth="1"/>
    <col min="8973" max="8974" width="3.7109375" style="445" customWidth="1"/>
    <col min="8975" max="8975" width="22" style="445" customWidth="1"/>
    <col min="8976" max="8977" width="15.7109375" style="445"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5" width="10.5703125" style="445"/>
    <col min="8986" max="8986" width="13.42578125" style="445" customWidth="1"/>
    <col min="8987"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5.5703125" style="445" customWidth="1"/>
    <col min="9221" max="9222" width="3.7109375" style="445" customWidth="1"/>
    <col min="9223" max="9223" width="22" style="445" customWidth="1"/>
    <col min="9224" max="9224" width="5.5703125" style="445" customWidth="1"/>
    <col min="9225" max="9226" width="3.7109375" style="445" customWidth="1"/>
    <col min="9227" max="9227" width="22" style="445" customWidth="1"/>
    <col min="9228" max="9228" width="5.5703125" style="445" customWidth="1"/>
    <col min="9229" max="9230" width="3.7109375" style="445" customWidth="1"/>
    <col min="9231" max="9231" width="22" style="445" customWidth="1"/>
    <col min="9232" max="9233" width="15.7109375" style="445"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1" width="10.5703125" style="445"/>
    <col min="9242" max="9242" width="13.42578125" style="445" customWidth="1"/>
    <col min="9243"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5.5703125" style="445" customWidth="1"/>
    <col min="9477" max="9478" width="3.7109375" style="445" customWidth="1"/>
    <col min="9479" max="9479" width="22" style="445" customWidth="1"/>
    <col min="9480" max="9480" width="5.5703125" style="445" customWidth="1"/>
    <col min="9481" max="9482" width="3.7109375" style="445" customWidth="1"/>
    <col min="9483" max="9483" width="22" style="445" customWidth="1"/>
    <col min="9484" max="9484" width="5.5703125" style="445" customWidth="1"/>
    <col min="9485" max="9486" width="3.7109375" style="445" customWidth="1"/>
    <col min="9487" max="9487" width="22" style="445" customWidth="1"/>
    <col min="9488" max="9489" width="15.7109375" style="445"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7" width="10.5703125" style="445"/>
    <col min="9498" max="9498" width="13.42578125" style="445" customWidth="1"/>
    <col min="9499"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5.5703125" style="445" customWidth="1"/>
    <col min="9733" max="9734" width="3.7109375" style="445" customWidth="1"/>
    <col min="9735" max="9735" width="22" style="445" customWidth="1"/>
    <col min="9736" max="9736" width="5.5703125" style="445" customWidth="1"/>
    <col min="9737" max="9738" width="3.7109375" style="445" customWidth="1"/>
    <col min="9739" max="9739" width="22" style="445" customWidth="1"/>
    <col min="9740" max="9740" width="5.5703125" style="445" customWidth="1"/>
    <col min="9741" max="9742" width="3.7109375" style="445" customWidth="1"/>
    <col min="9743" max="9743" width="22" style="445" customWidth="1"/>
    <col min="9744" max="9745" width="15.7109375" style="445"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3" width="10.5703125" style="445"/>
    <col min="9754" max="9754" width="13.42578125" style="445" customWidth="1"/>
    <col min="9755"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5.5703125" style="445" customWidth="1"/>
    <col min="9989" max="9990" width="3.7109375" style="445" customWidth="1"/>
    <col min="9991" max="9991" width="22" style="445" customWidth="1"/>
    <col min="9992" max="9992" width="5.5703125" style="445" customWidth="1"/>
    <col min="9993" max="9994" width="3.7109375" style="445" customWidth="1"/>
    <col min="9995" max="9995" width="22" style="445" customWidth="1"/>
    <col min="9996" max="9996" width="5.5703125" style="445" customWidth="1"/>
    <col min="9997" max="9998" width="3.7109375" style="445" customWidth="1"/>
    <col min="9999" max="9999" width="22" style="445" customWidth="1"/>
    <col min="10000" max="10001" width="15.7109375" style="445"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09" width="10.5703125" style="445"/>
    <col min="10010" max="10010" width="13.42578125" style="445" customWidth="1"/>
    <col min="10011"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5.5703125" style="445" customWidth="1"/>
    <col min="10245" max="10246" width="3.7109375" style="445" customWidth="1"/>
    <col min="10247" max="10247" width="22" style="445" customWidth="1"/>
    <col min="10248" max="10248" width="5.5703125" style="445" customWidth="1"/>
    <col min="10249" max="10250" width="3.7109375" style="445" customWidth="1"/>
    <col min="10251" max="10251" width="22" style="445" customWidth="1"/>
    <col min="10252" max="10252" width="5.5703125" style="445" customWidth="1"/>
    <col min="10253" max="10254" width="3.7109375" style="445" customWidth="1"/>
    <col min="10255" max="10255" width="22" style="445" customWidth="1"/>
    <col min="10256" max="10257" width="15.7109375" style="445"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5" width="10.5703125" style="445"/>
    <col min="10266" max="10266" width="13.42578125" style="445" customWidth="1"/>
    <col min="10267"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5.5703125" style="445" customWidth="1"/>
    <col min="10501" max="10502" width="3.7109375" style="445" customWidth="1"/>
    <col min="10503" max="10503" width="22" style="445" customWidth="1"/>
    <col min="10504" max="10504" width="5.5703125" style="445" customWidth="1"/>
    <col min="10505" max="10506" width="3.7109375" style="445" customWidth="1"/>
    <col min="10507" max="10507" width="22" style="445" customWidth="1"/>
    <col min="10508" max="10508" width="5.5703125" style="445" customWidth="1"/>
    <col min="10509" max="10510" width="3.7109375" style="445" customWidth="1"/>
    <col min="10511" max="10511" width="22" style="445" customWidth="1"/>
    <col min="10512" max="10513" width="15.7109375" style="445"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1" width="10.5703125" style="445"/>
    <col min="10522" max="10522" width="13.42578125" style="445" customWidth="1"/>
    <col min="10523"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5.5703125" style="445" customWidth="1"/>
    <col min="10757" max="10758" width="3.7109375" style="445" customWidth="1"/>
    <col min="10759" max="10759" width="22" style="445" customWidth="1"/>
    <col min="10760" max="10760" width="5.5703125" style="445" customWidth="1"/>
    <col min="10761" max="10762" width="3.7109375" style="445" customWidth="1"/>
    <col min="10763" max="10763" width="22" style="445" customWidth="1"/>
    <col min="10764" max="10764" width="5.5703125" style="445" customWidth="1"/>
    <col min="10765" max="10766" width="3.7109375" style="445" customWidth="1"/>
    <col min="10767" max="10767" width="22" style="445" customWidth="1"/>
    <col min="10768" max="10769" width="15.7109375" style="445"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7" width="10.5703125" style="445"/>
    <col min="10778" max="10778" width="13.42578125" style="445" customWidth="1"/>
    <col min="10779"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5.5703125" style="445" customWidth="1"/>
    <col min="11013" max="11014" width="3.7109375" style="445" customWidth="1"/>
    <col min="11015" max="11015" width="22" style="445" customWidth="1"/>
    <col min="11016" max="11016" width="5.5703125" style="445" customWidth="1"/>
    <col min="11017" max="11018" width="3.7109375" style="445" customWidth="1"/>
    <col min="11019" max="11019" width="22" style="445" customWidth="1"/>
    <col min="11020" max="11020" width="5.5703125" style="445" customWidth="1"/>
    <col min="11021" max="11022" width="3.7109375" style="445" customWidth="1"/>
    <col min="11023" max="11023" width="22" style="445" customWidth="1"/>
    <col min="11024" max="11025" width="15.7109375" style="445"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3" width="10.5703125" style="445"/>
    <col min="11034" max="11034" width="13.42578125" style="445" customWidth="1"/>
    <col min="11035"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5.5703125" style="445" customWidth="1"/>
    <col min="11269" max="11270" width="3.7109375" style="445" customWidth="1"/>
    <col min="11271" max="11271" width="22" style="445" customWidth="1"/>
    <col min="11272" max="11272" width="5.5703125" style="445" customWidth="1"/>
    <col min="11273" max="11274" width="3.7109375" style="445" customWidth="1"/>
    <col min="11275" max="11275" width="22" style="445" customWidth="1"/>
    <col min="11276" max="11276" width="5.5703125" style="445" customWidth="1"/>
    <col min="11277" max="11278" width="3.7109375" style="445" customWidth="1"/>
    <col min="11279" max="11279" width="22" style="445" customWidth="1"/>
    <col min="11280" max="11281" width="15.7109375" style="445"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89" width="10.5703125" style="445"/>
    <col min="11290" max="11290" width="13.42578125" style="445" customWidth="1"/>
    <col min="11291"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5.5703125" style="445" customWidth="1"/>
    <col min="11525" max="11526" width="3.7109375" style="445" customWidth="1"/>
    <col min="11527" max="11527" width="22" style="445" customWidth="1"/>
    <col min="11528" max="11528" width="5.5703125" style="445" customWidth="1"/>
    <col min="11529" max="11530" width="3.7109375" style="445" customWidth="1"/>
    <col min="11531" max="11531" width="22" style="445" customWidth="1"/>
    <col min="11532" max="11532" width="5.5703125" style="445" customWidth="1"/>
    <col min="11533" max="11534" width="3.7109375" style="445" customWidth="1"/>
    <col min="11535" max="11535" width="22" style="445" customWidth="1"/>
    <col min="11536" max="11537" width="15.7109375" style="445"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5" width="10.5703125" style="445"/>
    <col min="11546" max="11546" width="13.42578125" style="445" customWidth="1"/>
    <col min="11547"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5.5703125" style="445" customWidth="1"/>
    <col min="11781" max="11782" width="3.7109375" style="445" customWidth="1"/>
    <col min="11783" max="11783" width="22" style="445" customWidth="1"/>
    <col min="11784" max="11784" width="5.5703125" style="445" customWidth="1"/>
    <col min="11785" max="11786" width="3.7109375" style="445" customWidth="1"/>
    <col min="11787" max="11787" width="22" style="445" customWidth="1"/>
    <col min="11788" max="11788" width="5.5703125" style="445" customWidth="1"/>
    <col min="11789" max="11790" width="3.7109375" style="445" customWidth="1"/>
    <col min="11791" max="11791" width="22" style="445" customWidth="1"/>
    <col min="11792" max="11793" width="15.7109375" style="445"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1" width="10.5703125" style="445"/>
    <col min="11802" max="11802" width="13.42578125" style="445" customWidth="1"/>
    <col min="11803"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5.5703125" style="445" customWidth="1"/>
    <col min="12037" max="12038" width="3.7109375" style="445" customWidth="1"/>
    <col min="12039" max="12039" width="22" style="445" customWidth="1"/>
    <col min="12040" max="12040" width="5.5703125" style="445" customWidth="1"/>
    <col min="12041" max="12042" width="3.7109375" style="445" customWidth="1"/>
    <col min="12043" max="12043" width="22" style="445" customWidth="1"/>
    <col min="12044" max="12044" width="5.5703125" style="445" customWidth="1"/>
    <col min="12045" max="12046" width="3.7109375" style="445" customWidth="1"/>
    <col min="12047" max="12047" width="22" style="445" customWidth="1"/>
    <col min="12048" max="12049" width="15.7109375" style="445"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7" width="10.5703125" style="445"/>
    <col min="12058" max="12058" width="13.42578125" style="445" customWidth="1"/>
    <col min="12059"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5.5703125" style="445" customWidth="1"/>
    <col min="12293" max="12294" width="3.7109375" style="445" customWidth="1"/>
    <col min="12295" max="12295" width="22" style="445" customWidth="1"/>
    <col min="12296" max="12296" width="5.5703125" style="445" customWidth="1"/>
    <col min="12297" max="12298" width="3.7109375" style="445" customWidth="1"/>
    <col min="12299" max="12299" width="22" style="445" customWidth="1"/>
    <col min="12300" max="12300" width="5.5703125" style="445" customWidth="1"/>
    <col min="12301" max="12302" width="3.7109375" style="445" customWidth="1"/>
    <col min="12303" max="12303" width="22" style="445" customWidth="1"/>
    <col min="12304" max="12305" width="15.7109375" style="445"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3" width="10.5703125" style="445"/>
    <col min="12314" max="12314" width="13.42578125" style="445" customWidth="1"/>
    <col min="12315"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5.5703125" style="445" customWidth="1"/>
    <col min="12549" max="12550" width="3.7109375" style="445" customWidth="1"/>
    <col min="12551" max="12551" width="22" style="445" customWidth="1"/>
    <col min="12552" max="12552" width="5.5703125" style="445" customWidth="1"/>
    <col min="12553" max="12554" width="3.7109375" style="445" customWidth="1"/>
    <col min="12555" max="12555" width="22" style="445" customWidth="1"/>
    <col min="12556" max="12556" width="5.5703125" style="445" customWidth="1"/>
    <col min="12557" max="12558" width="3.7109375" style="445" customWidth="1"/>
    <col min="12559" max="12559" width="22" style="445" customWidth="1"/>
    <col min="12560" max="12561" width="15.7109375" style="445"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69" width="10.5703125" style="445"/>
    <col min="12570" max="12570" width="13.42578125" style="445" customWidth="1"/>
    <col min="12571"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5.5703125" style="445" customWidth="1"/>
    <col min="12805" max="12806" width="3.7109375" style="445" customWidth="1"/>
    <col min="12807" max="12807" width="22" style="445" customWidth="1"/>
    <col min="12808" max="12808" width="5.5703125" style="445" customWidth="1"/>
    <col min="12809" max="12810" width="3.7109375" style="445" customWidth="1"/>
    <col min="12811" max="12811" width="22" style="445" customWidth="1"/>
    <col min="12812" max="12812" width="5.5703125" style="445" customWidth="1"/>
    <col min="12813" max="12814" width="3.7109375" style="445" customWidth="1"/>
    <col min="12815" max="12815" width="22" style="445" customWidth="1"/>
    <col min="12816" max="12817" width="15.7109375" style="445"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5" width="10.5703125" style="445"/>
    <col min="12826" max="12826" width="13.42578125" style="445" customWidth="1"/>
    <col min="12827"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5.5703125" style="445" customWidth="1"/>
    <col min="13061" max="13062" width="3.7109375" style="445" customWidth="1"/>
    <col min="13063" max="13063" width="22" style="445" customWidth="1"/>
    <col min="13064" max="13064" width="5.5703125" style="445" customWidth="1"/>
    <col min="13065" max="13066" width="3.7109375" style="445" customWidth="1"/>
    <col min="13067" max="13067" width="22" style="445" customWidth="1"/>
    <col min="13068" max="13068" width="5.5703125" style="445" customWidth="1"/>
    <col min="13069" max="13070" width="3.7109375" style="445" customWidth="1"/>
    <col min="13071" max="13071" width="22" style="445" customWidth="1"/>
    <col min="13072" max="13073" width="15.7109375" style="445"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1" width="10.5703125" style="445"/>
    <col min="13082" max="13082" width="13.42578125" style="445" customWidth="1"/>
    <col min="13083"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5.5703125" style="445" customWidth="1"/>
    <col min="13317" max="13318" width="3.7109375" style="445" customWidth="1"/>
    <col min="13319" max="13319" width="22" style="445" customWidth="1"/>
    <col min="13320" max="13320" width="5.5703125" style="445" customWidth="1"/>
    <col min="13321" max="13322" width="3.7109375" style="445" customWidth="1"/>
    <col min="13323" max="13323" width="22" style="445" customWidth="1"/>
    <col min="13324" max="13324" width="5.5703125" style="445" customWidth="1"/>
    <col min="13325" max="13326" width="3.7109375" style="445" customWidth="1"/>
    <col min="13327" max="13327" width="22" style="445" customWidth="1"/>
    <col min="13328" max="13329" width="15.7109375" style="445"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7" width="10.5703125" style="445"/>
    <col min="13338" max="13338" width="13.42578125" style="445" customWidth="1"/>
    <col min="13339"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5.5703125" style="445" customWidth="1"/>
    <col min="13573" max="13574" width="3.7109375" style="445" customWidth="1"/>
    <col min="13575" max="13575" width="22" style="445" customWidth="1"/>
    <col min="13576" max="13576" width="5.5703125" style="445" customWidth="1"/>
    <col min="13577" max="13578" width="3.7109375" style="445" customWidth="1"/>
    <col min="13579" max="13579" width="22" style="445" customWidth="1"/>
    <col min="13580" max="13580" width="5.5703125" style="445" customWidth="1"/>
    <col min="13581" max="13582" width="3.7109375" style="445" customWidth="1"/>
    <col min="13583" max="13583" width="22" style="445" customWidth="1"/>
    <col min="13584" max="13585" width="15.7109375" style="445"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3" width="10.5703125" style="445"/>
    <col min="13594" max="13594" width="13.42578125" style="445" customWidth="1"/>
    <col min="13595"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5.5703125" style="445" customWidth="1"/>
    <col min="13829" max="13830" width="3.7109375" style="445" customWidth="1"/>
    <col min="13831" max="13831" width="22" style="445" customWidth="1"/>
    <col min="13832" max="13832" width="5.5703125" style="445" customWidth="1"/>
    <col min="13833" max="13834" width="3.7109375" style="445" customWidth="1"/>
    <col min="13835" max="13835" width="22" style="445" customWidth="1"/>
    <col min="13836" max="13836" width="5.5703125" style="445" customWidth="1"/>
    <col min="13837" max="13838" width="3.7109375" style="445" customWidth="1"/>
    <col min="13839" max="13839" width="22" style="445" customWidth="1"/>
    <col min="13840" max="13841" width="15.7109375" style="445"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49" width="10.5703125" style="445"/>
    <col min="13850" max="13850" width="13.42578125" style="445" customWidth="1"/>
    <col min="13851"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5.5703125" style="445" customWidth="1"/>
    <col min="14085" max="14086" width="3.7109375" style="445" customWidth="1"/>
    <col min="14087" max="14087" width="22" style="445" customWidth="1"/>
    <col min="14088" max="14088" width="5.5703125" style="445" customWidth="1"/>
    <col min="14089" max="14090" width="3.7109375" style="445" customWidth="1"/>
    <col min="14091" max="14091" width="22" style="445" customWidth="1"/>
    <col min="14092" max="14092" width="5.5703125" style="445" customWidth="1"/>
    <col min="14093" max="14094" width="3.7109375" style="445" customWidth="1"/>
    <col min="14095" max="14095" width="22" style="445" customWidth="1"/>
    <col min="14096" max="14097" width="15.7109375" style="445"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5" width="10.5703125" style="445"/>
    <col min="14106" max="14106" width="13.42578125" style="445" customWidth="1"/>
    <col min="14107"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5.5703125" style="445" customWidth="1"/>
    <col min="14341" max="14342" width="3.7109375" style="445" customWidth="1"/>
    <col min="14343" max="14343" width="22" style="445" customWidth="1"/>
    <col min="14344" max="14344" width="5.5703125" style="445" customWidth="1"/>
    <col min="14345" max="14346" width="3.7109375" style="445" customWidth="1"/>
    <col min="14347" max="14347" width="22" style="445" customWidth="1"/>
    <col min="14348" max="14348" width="5.5703125" style="445" customWidth="1"/>
    <col min="14349" max="14350" width="3.7109375" style="445" customWidth="1"/>
    <col min="14351" max="14351" width="22" style="445" customWidth="1"/>
    <col min="14352" max="14353" width="15.7109375" style="445"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1" width="10.5703125" style="445"/>
    <col min="14362" max="14362" width="13.42578125" style="445" customWidth="1"/>
    <col min="14363"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5.5703125" style="445" customWidth="1"/>
    <col min="14597" max="14598" width="3.7109375" style="445" customWidth="1"/>
    <col min="14599" max="14599" width="22" style="445" customWidth="1"/>
    <col min="14600" max="14600" width="5.5703125" style="445" customWidth="1"/>
    <col min="14601" max="14602" width="3.7109375" style="445" customWidth="1"/>
    <col min="14603" max="14603" width="22" style="445" customWidth="1"/>
    <col min="14604" max="14604" width="5.5703125" style="445" customWidth="1"/>
    <col min="14605" max="14606" width="3.7109375" style="445" customWidth="1"/>
    <col min="14607" max="14607" width="22" style="445" customWidth="1"/>
    <col min="14608" max="14609" width="15.7109375" style="445"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7" width="10.5703125" style="445"/>
    <col min="14618" max="14618" width="13.42578125" style="445" customWidth="1"/>
    <col min="14619"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5.5703125" style="445" customWidth="1"/>
    <col min="14853" max="14854" width="3.7109375" style="445" customWidth="1"/>
    <col min="14855" max="14855" width="22" style="445" customWidth="1"/>
    <col min="14856" max="14856" width="5.5703125" style="445" customWidth="1"/>
    <col min="14857" max="14858" width="3.7109375" style="445" customWidth="1"/>
    <col min="14859" max="14859" width="22" style="445" customWidth="1"/>
    <col min="14860" max="14860" width="5.5703125" style="445" customWidth="1"/>
    <col min="14861" max="14862" width="3.7109375" style="445" customWidth="1"/>
    <col min="14863" max="14863" width="22" style="445" customWidth="1"/>
    <col min="14864" max="14865" width="15.7109375" style="445"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3" width="10.5703125" style="445"/>
    <col min="14874" max="14874" width="13.42578125" style="445" customWidth="1"/>
    <col min="14875"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5.5703125" style="445" customWidth="1"/>
    <col min="15109" max="15110" width="3.7109375" style="445" customWidth="1"/>
    <col min="15111" max="15111" width="22" style="445" customWidth="1"/>
    <col min="15112" max="15112" width="5.5703125" style="445" customWidth="1"/>
    <col min="15113" max="15114" width="3.7109375" style="445" customWidth="1"/>
    <col min="15115" max="15115" width="22" style="445" customWidth="1"/>
    <col min="15116" max="15116" width="5.5703125" style="445" customWidth="1"/>
    <col min="15117" max="15118" width="3.7109375" style="445" customWidth="1"/>
    <col min="15119" max="15119" width="22" style="445" customWidth="1"/>
    <col min="15120" max="15121" width="15.7109375" style="445"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29" width="10.5703125" style="445"/>
    <col min="15130" max="15130" width="13.42578125" style="445" customWidth="1"/>
    <col min="15131"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5.5703125" style="445" customWidth="1"/>
    <col min="15365" max="15366" width="3.7109375" style="445" customWidth="1"/>
    <col min="15367" max="15367" width="22" style="445" customWidth="1"/>
    <col min="15368" max="15368" width="5.5703125" style="445" customWidth="1"/>
    <col min="15369" max="15370" width="3.7109375" style="445" customWidth="1"/>
    <col min="15371" max="15371" width="22" style="445" customWidth="1"/>
    <col min="15372" max="15372" width="5.5703125" style="445" customWidth="1"/>
    <col min="15373" max="15374" width="3.7109375" style="445" customWidth="1"/>
    <col min="15375" max="15375" width="22" style="445" customWidth="1"/>
    <col min="15376" max="15377" width="15.7109375" style="445"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5" width="10.5703125" style="445"/>
    <col min="15386" max="15386" width="13.42578125" style="445" customWidth="1"/>
    <col min="15387"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5.5703125" style="445" customWidth="1"/>
    <col min="15621" max="15622" width="3.7109375" style="445" customWidth="1"/>
    <col min="15623" max="15623" width="22" style="445" customWidth="1"/>
    <col min="15624" max="15624" width="5.5703125" style="445" customWidth="1"/>
    <col min="15625" max="15626" width="3.7109375" style="445" customWidth="1"/>
    <col min="15627" max="15627" width="22" style="445" customWidth="1"/>
    <col min="15628" max="15628" width="5.5703125" style="445" customWidth="1"/>
    <col min="15629" max="15630" width="3.7109375" style="445" customWidth="1"/>
    <col min="15631" max="15631" width="22" style="445" customWidth="1"/>
    <col min="15632" max="15633" width="15.7109375" style="445"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1" width="10.5703125" style="445"/>
    <col min="15642" max="15642" width="13.42578125" style="445" customWidth="1"/>
    <col min="15643"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5.5703125" style="445" customWidth="1"/>
    <col min="15877" max="15878" width="3.7109375" style="445" customWidth="1"/>
    <col min="15879" max="15879" width="22" style="445" customWidth="1"/>
    <col min="15880" max="15880" width="5.5703125" style="445" customWidth="1"/>
    <col min="15881" max="15882" width="3.7109375" style="445" customWidth="1"/>
    <col min="15883" max="15883" width="22" style="445" customWidth="1"/>
    <col min="15884" max="15884" width="5.5703125" style="445" customWidth="1"/>
    <col min="15885" max="15886" width="3.7109375" style="445" customWidth="1"/>
    <col min="15887" max="15887" width="22" style="445" customWidth="1"/>
    <col min="15888" max="15889" width="15.7109375" style="445"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7" width="10.5703125" style="445"/>
    <col min="15898" max="15898" width="13.42578125" style="445" customWidth="1"/>
    <col min="15899"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5.5703125" style="445" customWidth="1"/>
    <col min="16133" max="16134" width="3.7109375" style="445" customWidth="1"/>
    <col min="16135" max="16135" width="22" style="445" customWidth="1"/>
    <col min="16136" max="16136" width="5.5703125" style="445" customWidth="1"/>
    <col min="16137" max="16138" width="3.7109375" style="445" customWidth="1"/>
    <col min="16139" max="16139" width="22" style="445" customWidth="1"/>
    <col min="16140" max="16140" width="5.5703125" style="445" customWidth="1"/>
    <col min="16141" max="16142" width="3.7109375" style="445" customWidth="1"/>
    <col min="16143" max="16143" width="22" style="445" customWidth="1"/>
    <col min="16144" max="16145" width="15.7109375" style="445"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3" width="10.5703125" style="445"/>
    <col min="16154" max="16154" width="13.42578125" style="445" customWidth="1"/>
    <col min="16155" max="16384" width="10.5703125" style="445"/>
  </cols>
  <sheetData>
    <row r="1" spans="1:37" hidden="1"/>
    <row r="2" spans="1:37" hidden="1"/>
    <row r="3" spans="1:37" hidden="1"/>
    <row r="4" spans="1:37" ht="3" customHeight="1">
      <c r="J4" s="450"/>
      <c r="K4" s="450"/>
      <c r="L4" s="446"/>
      <c r="M4" s="446"/>
      <c r="N4" s="446"/>
      <c r="O4" s="446"/>
      <c r="P4" s="446"/>
      <c r="Q4" s="446"/>
      <c r="R4" s="446"/>
      <c r="S4" s="446"/>
      <c r="T4" s="446"/>
      <c r="U4" s="446"/>
      <c r="V4" s="446"/>
      <c r="W4" s="446"/>
      <c r="X4" s="446"/>
      <c r="Y4" s="446"/>
      <c r="Z4" s="453"/>
      <c r="AA4" s="453"/>
      <c r="AB4" s="453"/>
      <c r="AC4" s="453"/>
      <c r="AD4" s="453"/>
      <c r="AE4" s="446"/>
    </row>
    <row r="5" spans="1:37" ht="22.5" customHeight="1">
      <c r="J5" s="450"/>
      <c r="K5" s="450"/>
      <c r="L5" s="1312" t="s">
        <v>743</v>
      </c>
      <c r="M5" s="1312"/>
      <c r="N5" s="1312"/>
      <c r="O5" s="1312"/>
      <c r="P5" s="1312"/>
      <c r="Q5" s="1312"/>
      <c r="R5" s="1312"/>
      <c r="S5" s="1312"/>
      <c r="T5" s="1312"/>
      <c r="U5" s="546"/>
      <c r="V5" s="546"/>
      <c r="W5" s="491"/>
      <c r="X5" s="491"/>
      <c r="Y5" s="552"/>
      <c r="Z5" s="552"/>
      <c r="AA5" s="552"/>
      <c r="AB5" s="552"/>
      <c r="AC5" s="552"/>
      <c r="AD5" s="552"/>
      <c r="AE5" s="465"/>
    </row>
    <row r="6" spans="1:37" ht="3" customHeight="1">
      <c r="J6" s="450"/>
      <c r="K6" s="450"/>
      <c r="L6" s="446"/>
      <c r="M6" s="446"/>
      <c r="N6" s="446"/>
      <c r="O6" s="449"/>
      <c r="P6" s="449"/>
      <c r="Q6" s="449"/>
      <c r="R6" s="449"/>
      <c r="S6" s="449"/>
      <c r="T6" s="449"/>
      <c r="U6" s="446"/>
    </row>
    <row r="7" spans="1:37" s="744" customFormat="1" ht="5.25" hidden="1">
      <c r="A7" s="1114"/>
      <c r="B7" s="1114"/>
      <c r="C7" s="1114"/>
      <c r="D7" s="1114"/>
      <c r="E7" s="1114"/>
      <c r="F7" s="1114"/>
      <c r="G7" s="1114"/>
      <c r="H7" s="1114"/>
      <c r="L7" s="1164"/>
      <c r="M7" s="1039"/>
      <c r="O7" s="1288"/>
      <c r="P7" s="1288"/>
      <c r="Q7" s="1288"/>
      <c r="R7" s="1288"/>
      <c r="S7" s="1288"/>
      <c r="T7" s="1288"/>
      <c r="U7" s="778"/>
      <c r="V7" s="778"/>
      <c r="X7" s="1114"/>
      <c r="Y7" s="1114"/>
      <c r="Z7" s="1114"/>
      <c r="AA7" s="1114"/>
      <c r="AB7" s="1114"/>
    </row>
    <row r="8" spans="1:37" s="460" customFormat="1" ht="18.75">
      <c r="A8" s="473"/>
      <c r="B8" s="473"/>
      <c r="C8" s="473"/>
      <c r="D8" s="473"/>
      <c r="E8" s="473"/>
      <c r="F8" s="473"/>
      <c r="G8" s="473"/>
      <c r="H8" s="473"/>
      <c r="L8" s="467"/>
      <c r="M8" s="1151" t="str">
        <f>"Дата подачи заявления об "&amp;IF(datePr_ch="","утверждении","изменении") &amp; " тарифов"</f>
        <v>Дата подачи заявления об изменении тарифов</v>
      </c>
      <c r="N8" s="1289" t="str">
        <f>IF(datePr_ch="",IF(datePr="","",datePr),datePr_ch)</f>
        <v>10.08.2020</v>
      </c>
      <c r="O8" s="1289"/>
      <c r="P8" s="1289"/>
      <c r="Q8" s="1289"/>
      <c r="R8" s="1289"/>
      <c r="S8" s="1289"/>
      <c r="T8" s="1289"/>
      <c r="U8" s="633"/>
      <c r="V8" s="537"/>
      <c r="W8" s="537"/>
      <c r="X8" s="537"/>
      <c r="Y8" s="537"/>
      <c r="Z8" s="537"/>
      <c r="AA8" s="537"/>
      <c r="AH8" s="473"/>
      <c r="AI8" s="473"/>
      <c r="AJ8" s="473"/>
      <c r="AK8" s="473"/>
    </row>
    <row r="9" spans="1:37" s="460" customFormat="1" ht="18.75">
      <c r="A9" s="473"/>
      <c r="B9" s="473"/>
      <c r="C9" s="473"/>
      <c r="D9" s="473"/>
      <c r="E9" s="473"/>
      <c r="F9" s="473"/>
      <c r="G9" s="473"/>
      <c r="H9" s="473"/>
      <c r="L9" s="520"/>
      <c r="M9" s="1151" t="str">
        <f>"Номер подачи заявления об "&amp;IF(numberPr_ch="","утверждении","изменении") &amp; " тарифов"</f>
        <v>Номер подачи заявления об изменении тарифов</v>
      </c>
      <c r="N9" s="1289" t="str">
        <f>IF(numberPr_ch="",IF(numberPr="","",numberPr),numberPr_ch)</f>
        <v>01-13/36204</v>
      </c>
      <c r="O9" s="1289"/>
      <c r="P9" s="1289"/>
      <c r="Q9" s="1289"/>
      <c r="R9" s="1289"/>
      <c r="S9" s="1289"/>
      <c r="T9" s="1289"/>
      <c r="U9" s="633"/>
      <c r="V9" s="537"/>
      <c r="W9" s="537"/>
      <c r="X9" s="537"/>
      <c r="Y9" s="537"/>
      <c r="Z9" s="537"/>
      <c r="AA9" s="537"/>
      <c r="AH9" s="473"/>
      <c r="AI9" s="473"/>
      <c r="AJ9" s="473"/>
      <c r="AK9" s="473"/>
    </row>
    <row r="10" spans="1:37" s="744" customFormat="1" ht="5.25" hidden="1">
      <c r="A10" s="1114"/>
      <c r="B10" s="1114"/>
      <c r="C10" s="1114"/>
      <c r="D10" s="1114"/>
      <c r="E10" s="1114"/>
      <c r="F10" s="1114"/>
      <c r="G10" s="1114"/>
      <c r="H10" s="1114"/>
      <c r="L10" s="1164"/>
      <c r="M10" s="1039"/>
      <c r="O10" s="1288"/>
      <c r="P10" s="1288"/>
      <c r="Q10" s="1288"/>
      <c r="R10" s="1288"/>
      <c r="S10" s="1288"/>
      <c r="T10" s="1288"/>
      <c r="U10" s="778"/>
      <c r="V10" s="778"/>
      <c r="X10" s="1114"/>
      <c r="Y10" s="1114"/>
      <c r="Z10" s="1114"/>
      <c r="AA10" s="1114"/>
      <c r="AB10" s="1114"/>
    </row>
    <row r="11" spans="1:37" s="733" customFormat="1" ht="18.75" hidden="1">
      <c r="A11" s="734"/>
      <c r="B11" s="734"/>
      <c r="C11" s="734"/>
      <c r="D11" s="734"/>
      <c r="E11" s="734"/>
      <c r="F11" s="734"/>
      <c r="G11" s="734"/>
      <c r="H11" s="734"/>
      <c r="L11" s="722"/>
      <c r="M11" s="711"/>
      <c r="N11" s="710"/>
      <c r="O11" s="710"/>
      <c r="P11" s="710"/>
      <c r="Q11" s="710"/>
      <c r="R11" s="710"/>
      <c r="S11" s="710"/>
      <c r="T11" s="710"/>
      <c r="U11" s="633"/>
      <c r="Z11" s="732" t="s">
        <v>634</v>
      </c>
      <c r="AA11" s="732" t="s">
        <v>635</v>
      </c>
      <c r="AH11" s="734"/>
      <c r="AI11" s="734"/>
      <c r="AJ11" s="734"/>
      <c r="AK11" s="734"/>
    </row>
    <row r="12" spans="1:37" s="460" customFormat="1" ht="11.25" hidden="1">
      <c r="A12" s="473"/>
      <c r="B12" s="473"/>
      <c r="C12" s="473"/>
      <c r="D12" s="473"/>
      <c r="E12" s="473"/>
      <c r="F12" s="473"/>
      <c r="G12" s="473"/>
      <c r="H12" s="473"/>
      <c r="L12" s="1313"/>
      <c r="M12" s="1313"/>
      <c r="N12" s="534"/>
      <c r="O12" s="1333"/>
      <c r="P12" s="1333"/>
      <c r="Q12" s="1333"/>
      <c r="R12" s="1333"/>
      <c r="S12" s="1333"/>
      <c r="T12" s="1333"/>
      <c r="U12" s="455"/>
      <c r="AE12" s="471" t="s">
        <v>370</v>
      </c>
      <c r="AH12" s="473"/>
      <c r="AI12" s="473"/>
      <c r="AJ12" s="473"/>
      <c r="AK12" s="473"/>
    </row>
    <row r="13" spans="1:37">
      <c r="J13" s="450"/>
      <c r="K13" s="450"/>
      <c r="L13" s="446"/>
      <c r="M13" s="446"/>
      <c r="N13" s="446"/>
      <c r="O13" s="1330"/>
      <c r="P13" s="1330"/>
      <c r="Q13" s="1330"/>
      <c r="R13" s="1330"/>
      <c r="S13" s="1330"/>
      <c r="T13" s="1330"/>
      <c r="U13" s="566"/>
      <c r="Z13" s="1330"/>
      <c r="AA13" s="1330"/>
      <c r="AB13" s="1330"/>
      <c r="AC13" s="1330"/>
      <c r="AD13" s="1330"/>
      <c r="AE13" s="1330"/>
    </row>
    <row r="14" spans="1:37">
      <c r="J14" s="450"/>
      <c r="K14" s="450"/>
      <c r="L14" s="1237" t="s">
        <v>444</v>
      </c>
      <c r="M14" s="1237"/>
      <c r="N14" s="1237"/>
      <c r="O14" s="1237"/>
      <c r="P14" s="1237"/>
      <c r="Q14" s="1237"/>
      <c r="R14" s="1237"/>
      <c r="S14" s="1237"/>
      <c r="T14" s="1237"/>
      <c r="U14" s="1237"/>
      <c r="V14" s="1237"/>
      <c r="W14" s="1237"/>
      <c r="X14" s="1237"/>
      <c r="Y14" s="1237"/>
      <c r="Z14" s="1237"/>
      <c r="AA14" s="1237"/>
      <c r="AB14" s="1237"/>
      <c r="AC14" s="1237"/>
      <c r="AD14" s="1237"/>
      <c r="AE14" s="1237"/>
      <c r="AF14" s="1237"/>
      <c r="AG14" s="1237" t="s">
        <v>445</v>
      </c>
    </row>
    <row r="15" spans="1:37" ht="14.25" customHeight="1">
      <c r="J15" s="450"/>
      <c r="K15" s="450"/>
      <c r="L15" s="1296" t="s">
        <v>90</v>
      </c>
      <c r="M15" s="1296" t="s">
        <v>617</v>
      </c>
      <c r="N15" s="1347" t="s">
        <v>596</v>
      </c>
      <c r="O15" s="1347"/>
      <c r="P15" s="1347"/>
      <c r="Q15" s="1347"/>
      <c r="R15" s="1347" t="s">
        <v>597</v>
      </c>
      <c r="S15" s="1347"/>
      <c r="T15" s="1347"/>
      <c r="U15" s="1347"/>
      <c r="V15" s="1347" t="s">
        <v>598</v>
      </c>
      <c r="W15" s="1347"/>
      <c r="X15" s="1347"/>
      <c r="Y15" s="1347"/>
      <c r="Z15" s="1296" t="s">
        <v>603</v>
      </c>
      <c r="AA15" s="1296"/>
      <c r="AB15" s="1296"/>
      <c r="AC15" s="1296"/>
      <c r="AD15" s="1296"/>
      <c r="AE15" s="1296" t="s">
        <v>338</v>
      </c>
      <c r="AF15" s="1329" t="s">
        <v>273</v>
      </c>
      <c r="AG15" s="1237"/>
    </row>
    <row r="16" spans="1:37" s="491" customFormat="1" ht="27.75" customHeight="1">
      <c r="A16" s="552"/>
      <c r="B16" s="552"/>
      <c r="C16" s="552"/>
      <c r="D16" s="552"/>
      <c r="E16" s="552"/>
      <c r="F16" s="552"/>
      <c r="G16" s="558"/>
      <c r="H16" s="558"/>
      <c r="I16" s="499"/>
      <c r="J16" s="497"/>
      <c r="K16" s="497"/>
      <c r="L16" s="1296"/>
      <c r="M16" s="1296"/>
      <c r="N16" s="1347"/>
      <c r="O16" s="1347"/>
      <c r="P16" s="1347"/>
      <c r="Q16" s="1347"/>
      <c r="R16" s="1347"/>
      <c r="S16" s="1347"/>
      <c r="T16" s="1347"/>
      <c r="U16" s="1347"/>
      <c r="V16" s="1347"/>
      <c r="W16" s="1347"/>
      <c r="X16" s="1347"/>
      <c r="Y16" s="1347"/>
      <c r="Z16" s="1237" t="s">
        <v>620</v>
      </c>
      <c r="AA16" s="1237"/>
      <c r="AB16" s="1237" t="s">
        <v>614</v>
      </c>
      <c r="AC16" s="1237"/>
      <c r="AD16" s="1237"/>
      <c r="AE16" s="1296"/>
      <c r="AF16" s="1329"/>
      <c r="AG16" s="1237"/>
      <c r="AH16" s="552"/>
      <c r="AI16" s="552"/>
      <c r="AJ16" s="552"/>
      <c r="AK16" s="552"/>
    </row>
    <row r="17" spans="1:37" ht="14.25" customHeight="1">
      <c r="J17" s="450"/>
      <c r="K17" s="450"/>
      <c r="L17" s="1296"/>
      <c r="M17" s="1296"/>
      <c r="N17" s="1347"/>
      <c r="O17" s="1347"/>
      <c r="P17" s="1347"/>
      <c r="Q17" s="1347"/>
      <c r="R17" s="1347"/>
      <c r="S17" s="1347"/>
      <c r="T17" s="1347"/>
      <c r="U17" s="1347"/>
      <c r="V17" s="1347"/>
      <c r="W17" s="1347"/>
      <c r="X17" s="1347"/>
      <c r="Y17" s="1347"/>
      <c r="Z17" s="502" t="s">
        <v>618</v>
      </c>
      <c r="AA17" s="502" t="s">
        <v>619</v>
      </c>
      <c r="AB17" s="504" t="s">
        <v>272</v>
      </c>
      <c r="AC17" s="1338" t="s">
        <v>271</v>
      </c>
      <c r="AD17" s="1338"/>
      <c r="AE17" s="1296"/>
      <c r="AF17" s="1329"/>
      <c r="AG17" s="1237"/>
    </row>
    <row r="18" spans="1:37">
      <c r="J18" s="450"/>
      <c r="K18" s="458">
        <v>1</v>
      </c>
      <c r="L18" s="447" t="s">
        <v>91</v>
      </c>
      <c r="M18" s="447" t="s">
        <v>47</v>
      </c>
      <c r="N18" s="1348">
        <f ca="1">OFFSET(N18,0,-1)+1</f>
        <v>3</v>
      </c>
      <c r="O18" s="1348"/>
      <c r="P18" s="1348"/>
      <c r="Q18" s="1348"/>
      <c r="R18" s="1348">
        <f ca="1">OFFSET(N18,0,0)+1</f>
        <v>4</v>
      </c>
      <c r="S18" s="1348"/>
      <c r="T18" s="1348"/>
      <c r="U18" s="1348"/>
      <c r="V18" s="638"/>
      <c r="W18" s="638"/>
      <c r="X18" s="638"/>
      <c r="Y18" s="639">
        <f ca="1">OFFSET(R18,0,0)+1</f>
        <v>5</v>
      </c>
      <c r="Z18" s="456">
        <f ca="1">OFFSET(Z18,0,-1)+1</f>
        <v>6</v>
      </c>
      <c r="AA18" s="456">
        <f ca="1">OFFSET(AA18,0,-1)+1</f>
        <v>7</v>
      </c>
      <c r="AB18" s="456">
        <f ca="1">OFFSET(AB18,0,-1)+1</f>
        <v>8</v>
      </c>
      <c r="AC18" s="1348">
        <f ca="1">OFFSET(AC18,0,-1)+1</f>
        <v>9</v>
      </c>
      <c r="AD18" s="1348"/>
      <c r="AE18" s="456">
        <f ca="1">OFFSET(AE18,0,-2)+1</f>
        <v>10</v>
      </c>
      <c r="AF18" s="491"/>
      <c r="AG18" s="456">
        <f ca="1">OFFSET(AG18,0,-2)+1</f>
        <v>11</v>
      </c>
    </row>
    <row r="19" spans="1:37" ht="22.5">
      <c r="A19" s="1315">
        <v>1</v>
      </c>
      <c r="B19" s="961"/>
      <c r="C19" s="961"/>
      <c r="D19" s="961"/>
      <c r="E19" s="961"/>
      <c r="F19" s="954"/>
      <c r="G19" s="960"/>
      <c r="H19" s="960"/>
      <c r="I19" s="942"/>
      <c r="J19" s="941"/>
      <c r="K19" s="941"/>
      <c r="L19" s="560">
        <f>mergeValue(A19)</f>
        <v>1</v>
      </c>
      <c r="M19" s="608" t="s">
        <v>19</v>
      </c>
      <c r="N19" s="1349"/>
      <c r="O19" s="1349"/>
      <c r="P19" s="1349"/>
      <c r="Q19" s="1349"/>
      <c r="R19" s="1349"/>
      <c r="S19" s="1349"/>
      <c r="T19" s="1349"/>
      <c r="U19" s="1349"/>
      <c r="V19" s="1349"/>
      <c r="W19" s="1349"/>
      <c r="X19" s="1349"/>
      <c r="Y19" s="1349"/>
      <c r="Z19" s="1349"/>
      <c r="AA19" s="1349"/>
      <c r="AB19" s="1349"/>
      <c r="AC19" s="1349"/>
      <c r="AD19" s="1349"/>
      <c r="AE19" s="1349"/>
      <c r="AF19" s="1349"/>
      <c r="AG19" s="548" t="s">
        <v>717</v>
      </c>
    </row>
    <row r="20" spans="1:37" ht="22.5">
      <c r="A20" s="1315"/>
      <c r="B20" s="1315">
        <v>1</v>
      </c>
      <c r="C20" s="961"/>
      <c r="D20" s="961"/>
      <c r="E20" s="961"/>
      <c r="F20" s="954"/>
      <c r="G20" s="963"/>
      <c r="H20" s="964"/>
      <c r="I20" s="943"/>
      <c r="J20" s="938"/>
      <c r="K20" s="936"/>
      <c r="L20" s="560" t="str">
        <f>mergeValue(A20) &amp;"."&amp; mergeValue(B20)</f>
        <v>1.1</v>
      </c>
      <c r="M20" s="514" t="s">
        <v>15</v>
      </c>
      <c r="N20" s="1350"/>
      <c r="O20" s="1350"/>
      <c r="P20" s="1350"/>
      <c r="Q20" s="1350"/>
      <c r="R20" s="1350"/>
      <c r="S20" s="1350"/>
      <c r="T20" s="1350"/>
      <c r="U20" s="1350"/>
      <c r="V20" s="1350"/>
      <c r="W20" s="1350"/>
      <c r="X20" s="1350"/>
      <c r="Y20" s="1350"/>
      <c r="Z20" s="1350"/>
      <c r="AA20" s="1350"/>
      <c r="AB20" s="1350"/>
      <c r="AC20" s="1350"/>
      <c r="AD20" s="1350"/>
      <c r="AE20" s="1350"/>
      <c r="AF20" s="1350"/>
      <c r="AG20" s="548" t="s">
        <v>458</v>
      </c>
    </row>
    <row r="21" spans="1:37" ht="22.5">
      <c r="A21" s="1315"/>
      <c r="B21" s="1315"/>
      <c r="C21" s="1315">
        <v>1</v>
      </c>
      <c r="D21" s="961"/>
      <c r="E21" s="961"/>
      <c r="F21" s="954"/>
      <c r="G21" s="963"/>
      <c r="H21" s="964"/>
      <c r="I21" s="943"/>
      <c r="J21" s="938"/>
      <c r="K21" s="936"/>
      <c r="L21" s="560" t="str">
        <f>mergeValue(A21) &amp;"."&amp; mergeValue(B21)&amp;"."&amp; mergeValue(C21)</f>
        <v>1.1.1</v>
      </c>
      <c r="M21" s="515" t="s">
        <v>7</v>
      </c>
      <c r="N21" s="1350"/>
      <c r="O21" s="1350"/>
      <c r="P21" s="1350"/>
      <c r="Q21" s="1350"/>
      <c r="R21" s="1350"/>
      <c r="S21" s="1350"/>
      <c r="T21" s="1350"/>
      <c r="U21" s="1350"/>
      <c r="V21" s="1350"/>
      <c r="W21" s="1350"/>
      <c r="X21" s="1350"/>
      <c r="Y21" s="1350"/>
      <c r="Z21" s="1350"/>
      <c r="AA21" s="1350"/>
      <c r="AB21" s="1350"/>
      <c r="AC21" s="1350"/>
      <c r="AD21" s="1350"/>
      <c r="AE21" s="1350"/>
      <c r="AF21" s="1350"/>
      <c r="AG21" s="548" t="s">
        <v>599</v>
      </c>
    </row>
    <row r="22" spans="1:37" ht="15" customHeight="1">
      <c r="A22" s="1315"/>
      <c r="B22" s="1315"/>
      <c r="C22" s="1315"/>
      <c r="D22" s="1315">
        <v>1</v>
      </c>
      <c r="E22" s="961"/>
      <c r="F22" s="954"/>
      <c r="G22" s="963"/>
      <c r="H22" s="964"/>
      <c r="I22" s="943"/>
      <c r="J22" s="938"/>
      <c r="K22" s="936"/>
      <c r="L22" s="560" t="str">
        <f>mergeValue(A22) &amp;"."&amp; mergeValue(B22)&amp;"."&amp; mergeValue(C22)&amp;"."&amp; mergeValue(D22)</f>
        <v>1.1.1.1</v>
      </c>
      <c r="M22" s="516" t="s">
        <v>21</v>
      </c>
      <c r="N22" s="1350"/>
      <c r="O22" s="1350"/>
      <c r="P22" s="1350"/>
      <c r="Q22" s="1350"/>
      <c r="R22" s="1350"/>
      <c r="S22" s="1350"/>
      <c r="T22" s="1350"/>
      <c r="U22" s="1350"/>
      <c r="V22" s="1350"/>
      <c r="W22" s="1350"/>
      <c r="X22" s="1350"/>
      <c r="Y22" s="1350"/>
      <c r="Z22" s="1350"/>
      <c r="AA22" s="1350"/>
      <c r="AB22" s="1350"/>
      <c r="AC22" s="1350"/>
      <c r="AD22" s="1350"/>
      <c r="AE22" s="1350"/>
      <c r="AF22" s="1350"/>
      <c r="AG22" s="548" t="s">
        <v>622</v>
      </c>
    </row>
    <row r="23" spans="1:37" ht="20.100000000000001" customHeight="1">
      <c r="A23" s="1315"/>
      <c r="B23" s="1315"/>
      <c r="C23" s="1315"/>
      <c r="D23" s="1315"/>
      <c r="E23" s="1315">
        <v>1</v>
      </c>
      <c r="F23" s="954"/>
      <c r="G23" s="963"/>
      <c r="H23" s="964"/>
      <c r="I23" s="965"/>
      <c r="J23" s="955"/>
      <c r="K23" s="1241"/>
      <c r="L23" s="1351" t="str">
        <f>mergeValue(A23) &amp;"."&amp; mergeValue(B23)&amp;"."&amp; mergeValue(C23)&amp;"."&amp; mergeValue(D23)&amp;"."&amp; mergeValue(E23)</f>
        <v>1.1.1.1.1</v>
      </c>
      <c r="M23" s="1352"/>
      <c r="N23" s="1311" t="s">
        <v>83</v>
      </c>
      <c r="O23" s="1346"/>
      <c r="P23" s="1342">
        <v>1</v>
      </c>
      <c r="Q23" s="1343"/>
      <c r="R23" s="1311" t="s">
        <v>83</v>
      </c>
      <c r="S23" s="1346"/>
      <c r="T23" s="1342">
        <v>1</v>
      </c>
      <c r="U23" s="1343"/>
      <c r="V23" s="1311" t="s">
        <v>83</v>
      </c>
      <c r="W23" s="529"/>
      <c r="X23" s="507">
        <v>1</v>
      </c>
      <c r="Y23" s="1035"/>
      <c r="Z23" s="636"/>
      <c r="AA23" s="636"/>
      <c r="AB23" s="1321"/>
      <c r="AC23" s="1311" t="s">
        <v>82</v>
      </c>
      <c r="AD23" s="1321"/>
      <c r="AE23" s="1311" t="s">
        <v>83</v>
      </c>
      <c r="AF23" s="545"/>
      <c r="AG23" s="1339" t="s">
        <v>621</v>
      </c>
      <c r="AH23" s="468" t="str">
        <f>strCheckDate(Z24:AF24)</f>
        <v/>
      </c>
      <c r="AI23" s="472" t="str">
        <f>IF(AND(COUNTIF(AJ18:AJ27,AJ23)&gt;1,AJ23&lt;&gt;""),"ErrUnique:HasDoubleConn","")</f>
        <v/>
      </c>
      <c r="AJ23" s="472"/>
      <c r="AK23" s="472"/>
    </row>
    <row r="24" spans="1:37" ht="20.100000000000001" customHeight="1">
      <c r="A24" s="1315"/>
      <c r="B24" s="1315"/>
      <c r="C24" s="1315"/>
      <c r="D24" s="1315"/>
      <c r="E24" s="1315"/>
      <c r="F24" s="954"/>
      <c r="G24" s="963"/>
      <c r="H24" s="964"/>
      <c r="I24" s="965"/>
      <c r="J24" s="955"/>
      <c r="K24" s="1241"/>
      <c r="L24" s="1351"/>
      <c r="M24" s="1352"/>
      <c r="N24" s="1311"/>
      <c r="O24" s="1346"/>
      <c r="P24" s="1342"/>
      <c r="Q24" s="1344"/>
      <c r="R24" s="1311"/>
      <c r="S24" s="1346"/>
      <c r="T24" s="1342"/>
      <c r="U24" s="1345"/>
      <c r="V24" s="1311"/>
      <c r="W24" s="568"/>
      <c r="X24" s="533"/>
      <c r="Y24" s="533"/>
      <c r="Z24" s="539"/>
      <c r="AA24" s="570" t="str">
        <f>AB23 &amp; "-" &amp; AD23</f>
        <v>-</v>
      </c>
      <c r="AB24" s="1310"/>
      <c r="AC24" s="1311"/>
      <c r="AD24" s="1310"/>
      <c r="AE24" s="1311"/>
      <c r="AF24" s="637"/>
      <c r="AG24" s="1340"/>
      <c r="AI24" s="472"/>
      <c r="AJ24" s="472"/>
      <c r="AK24" s="472"/>
    </row>
    <row r="25" spans="1:37" ht="20.100000000000001" customHeight="1">
      <c r="A25" s="1315"/>
      <c r="B25" s="1315"/>
      <c r="C25" s="1315"/>
      <c r="D25" s="1315"/>
      <c r="E25" s="1315"/>
      <c r="F25" s="954"/>
      <c r="G25" s="963"/>
      <c r="H25" s="964"/>
      <c r="I25" s="965"/>
      <c r="J25" s="955"/>
      <c r="K25" s="1241"/>
      <c r="L25" s="1351"/>
      <c r="M25" s="1352"/>
      <c r="N25" s="1311"/>
      <c r="O25" s="1346"/>
      <c r="P25" s="1342"/>
      <c r="Q25" s="1345"/>
      <c r="R25" s="1311"/>
      <c r="S25" s="569"/>
      <c r="T25" s="526"/>
      <c r="U25" s="533"/>
      <c r="V25" s="538"/>
      <c r="W25" s="538"/>
      <c r="X25" s="538"/>
      <c r="Y25" s="538"/>
      <c r="Z25" s="539"/>
      <c r="AA25" s="539"/>
      <c r="AB25" s="540"/>
      <c r="AC25" s="532"/>
      <c r="AD25" s="532"/>
      <c r="AE25" s="540"/>
      <c r="AF25" s="532"/>
      <c r="AG25" s="1340"/>
      <c r="AI25" s="472"/>
      <c r="AJ25" s="472"/>
      <c r="AK25" s="472"/>
    </row>
    <row r="26" spans="1:37" ht="20.100000000000001" customHeight="1">
      <c r="A26" s="1315"/>
      <c r="B26" s="1315"/>
      <c r="C26" s="1315"/>
      <c r="D26" s="1315"/>
      <c r="E26" s="1315"/>
      <c r="F26" s="954"/>
      <c r="G26" s="963"/>
      <c r="H26" s="964"/>
      <c r="I26" s="965"/>
      <c r="J26" s="955"/>
      <c r="K26" s="1241"/>
      <c r="L26" s="1351"/>
      <c r="M26" s="1352"/>
      <c r="N26" s="1311"/>
      <c r="O26" s="541"/>
      <c r="P26" s="543"/>
      <c r="Q26" s="542"/>
      <c r="R26" s="538"/>
      <c r="S26" s="538"/>
      <c r="T26" s="538"/>
      <c r="U26" s="538"/>
      <c r="V26" s="538"/>
      <c r="W26" s="538"/>
      <c r="X26" s="538"/>
      <c r="Y26" s="538"/>
      <c r="Z26" s="539"/>
      <c r="AA26" s="539"/>
      <c r="AB26" s="540"/>
      <c r="AC26" s="532"/>
      <c r="AD26" s="532"/>
      <c r="AE26" s="540"/>
      <c r="AF26" s="532"/>
      <c r="AG26" s="1340"/>
      <c r="AI26" s="472"/>
      <c r="AJ26" s="472"/>
      <c r="AK26" s="472"/>
    </row>
    <row r="27" spans="1:37" s="444" customFormat="1" ht="15" customHeight="1">
      <c r="A27" s="1315"/>
      <c r="B27" s="1315"/>
      <c r="C27" s="1315"/>
      <c r="D27" s="1315"/>
      <c r="E27" s="962"/>
      <c r="F27" s="956"/>
      <c r="G27" s="958"/>
      <c r="H27" s="956"/>
      <c r="I27" s="965"/>
      <c r="J27" s="955"/>
      <c r="K27" s="949"/>
      <c r="L27" s="506"/>
      <c r="M27" s="519" t="s">
        <v>5</v>
      </c>
      <c r="N27" s="519"/>
      <c r="O27" s="519"/>
      <c r="P27" s="519"/>
      <c r="Q27" s="519"/>
      <c r="R27" s="519"/>
      <c r="S27" s="519"/>
      <c r="T27" s="519"/>
      <c r="U27" s="519"/>
      <c r="V27" s="519"/>
      <c r="W27" s="519"/>
      <c r="X27" s="519"/>
      <c r="Y27" s="519"/>
      <c r="Z27" s="519"/>
      <c r="AA27" s="519"/>
      <c r="AB27" s="519"/>
      <c r="AC27" s="519"/>
      <c r="AD27" s="519"/>
      <c r="AE27" s="519"/>
      <c r="AF27" s="519"/>
      <c r="AG27" s="1341"/>
      <c r="AH27" s="469"/>
      <c r="AI27" s="469"/>
      <c r="AJ27" s="205"/>
      <c r="AK27" s="205"/>
    </row>
    <row r="28" spans="1:37" s="444" customFormat="1" ht="15" customHeight="1">
      <c r="A28" s="1315"/>
      <c r="B28" s="1315"/>
      <c r="C28" s="1315"/>
      <c r="D28" s="962"/>
      <c r="E28" s="962"/>
      <c r="F28" s="956"/>
      <c r="G28" s="963"/>
      <c r="H28" s="956"/>
      <c r="I28" s="949"/>
      <c r="J28" s="940"/>
      <c r="K28" s="949"/>
      <c r="L28" s="506"/>
      <c r="M28" s="518" t="s">
        <v>16</v>
      </c>
      <c r="N28" s="518"/>
      <c r="O28" s="518"/>
      <c r="P28" s="518"/>
      <c r="Q28" s="518"/>
      <c r="R28" s="518"/>
      <c r="S28" s="518"/>
      <c r="T28" s="518"/>
      <c r="U28" s="518"/>
      <c r="V28" s="518"/>
      <c r="W28" s="518"/>
      <c r="X28" s="518"/>
      <c r="Y28" s="518"/>
      <c r="Z28" s="518"/>
      <c r="AA28" s="518"/>
      <c r="AB28" s="518"/>
      <c r="AC28" s="518"/>
      <c r="AD28" s="518"/>
      <c r="AE28" s="518"/>
      <c r="AF28" s="532"/>
      <c r="AG28" s="528"/>
      <c r="AH28" s="469"/>
      <c r="AI28" s="469"/>
      <c r="AJ28" s="205"/>
      <c r="AK28" s="205"/>
    </row>
    <row r="29" spans="1:37" s="444" customFormat="1" ht="15" customHeight="1">
      <c r="A29" s="1315"/>
      <c r="B29" s="1315"/>
      <c r="C29" s="962"/>
      <c r="D29" s="962"/>
      <c r="E29" s="962"/>
      <c r="F29" s="956"/>
      <c r="G29" s="963"/>
      <c r="H29" s="956"/>
      <c r="I29" s="949"/>
      <c r="J29" s="940"/>
      <c r="K29" s="949"/>
      <c r="L29" s="506"/>
      <c r="M29" s="517" t="s">
        <v>17</v>
      </c>
      <c r="N29" s="517"/>
      <c r="O29" s="517"/>
      <c r="P29" s="517"/>
      <c r="Q29" s="517"/>
      <c r="R29" s="517"/>
      <c r="S29" s="517"/>
      <c r="T29" s="517"/>
      <c r="U29" s="517"/>
      <c r="V29" s="517"/>
      <c r="W29" s="517"/>
      <c r="X29" s="517"/>
      <c r="Y29" s="517"/>
      <c r="Z29" s="513"/>
      <c r="AA29" s="513"/>
      <c r="AB29" s="540"/>
      <c r="AC29" s="532"/>
      <c r="AD29" s="531"/>
      <c r="AE29" s="517"/>
      <c r="AF29" s="532"/>
      <c r="AG29" s="528"/>
      <c r="AH29" s="469"/>
      <c r="AI29" s="469"/>
      <c r="AJ29" s="469"/>
      <c r="AK29" s="469"/>
    </row>
    <row r="30" spans="1:37" s="444" customFormat="1" ht="15" customHeight="1">
      <c r="A30" s="1315"/>
      <c r="B30" s="962"/>
      <c r="C30" s="962"/>
      <c r="D30" s="962"/>
      <c r="E30" s="962"/>
      <c r="F30" s="956"/>
      <c r="G30" s="963"/>
      <c r="H30" s="956"/>
      <c r="I30" s="949"/>
      <c r="J30" s="940"/>
      <c r="K30" s="949"/>
      <c r="L30" s="506"/>
      <c r="M30" s="526" t="s">
        <v>18</v>
      </c>
      <c r="N30" s="526"/>
      <c r="O30" s="526"/>
      <c r="P30" s="526"/>
      <c r="Q30" s="526"/>
      <c r="R30" s="526"/>
      <c r="S30" s="526"/>
      <c r="T30" s="526"/>
      <c r="U30" s="526"/>
      <c r="V30" s="526"/>
      <c r="W30" s="526"/>
      <c r="X30" s="526"/>
      <c r="Y30" s="526"/>
      <c r="Z30" s="513"/>
      <c r="AA30" s="513"/>
      <c r="AB30" s="540"/>
      <c r="AC30" s="532"/>
      <c r="AD30" s="531"/>
      <c r="AE30" s="517"/>
      <c r="AF30" s="532"/>
      <c r="AG30" s="528"/>
      <c r="AH30" s="469"/>
      <c r="AI30" s="469"/>
      <c r="AJ30" s="469"/>
      <c r="AK30" s="469"/>
    </row>
    <row r="31" spans="1:37" s="444" customFormat="1" ht="15" customHeight="1">
      <c r="A31" s="935"/>
      <c r="B31" s="935"/>
      <c r="C31" s="935"/>
      <c r="D31" s="935"/>
      <c r="E31" s="935"/>
      <c r="F31" s="935"/>
      <c r="G31" s="948"/>
      <c r="H31" s="949"/>
      <c r="I31" s="939"/>
      <c r="J31" s="940"/>
      <c r="K31" s="935"/>
      <c r="L31" s="506"/>
      <c r="M31" s="533" t="s">
        <v>307</v>
      </c>
      <c r="N31" s="533"/>
      <c r="O31" s="533"/>
      <c r="P31" s="533"/>
      <c r="Q31" s="533"/>
      <c r="R31" s="533"/>
      <c r="S31" s="533"/>
      <c r="T31" s="533"/>
      <c r="U31" s="533"/>
      <c r="V31" s="533"/>
      <c r="W31" s="533"/>
      <c r="X31" s="533"/>
      <c r="Y31" s="533"/>
      <c r="Z31" s="513"/>
      <c r="AA31" s="513"/>
      <c r="AB31" s="540"/>
      <c r="AC31" s="532"/>
      <c r="AD31" s="531"/>
      <c r="AE31" s="517"/>
      <c r="AF31" s="532"/>
      <c r="AG31" s="528"/>
      <c r="AH31" s="469"/>
      <c r="AI31" s="469"/>
      <c r="AJ31" s="469"/>
      <c r="AK31" s="469"/>
    </row>
    <row r="33" spans="12:37" ht="102" customHeight="1">
      <c r="L33" s="1">
        <v>1</v>
      </c>
      <c r="M33" s="1278" t="s">
        <v>745</v>
      </c>
      <c r="N33" s="1278"/>
      <c r="O33" s="1278"/>
      <c r="P33" s="1278"/>
      <c r="Q33" s="1278"/>
      <c r="R33" s="1278"/>
      <c r="S33" s="1278"/>
      <c r="T33" s="1278"/>
      <c r="U33" s="1278"/>
      <c r="V33" s="1278"/>
      <c r="W33" s="1278"/>
      <c r="X33" s="1278"/>
      <c r="Y33" s="1278"/>
      <c r="Z33" s="1278"/>
      <c r="AA33" s="1278"/>
      <c r="AB33" s="1278"/>
      <c r="AC33" s="1278"/>
      <c r="AD33" s="1278"/>
      <c r="AE33" s="1278"/>
      <c r="AF33" s="1278"/>
      <c r="AG33" s="1278"/>
      <c r="AH33" s="474"/>
      <c r="AI33" s="474"/>
      <c r="AJ33" s="474"/>
      <c r="AK33" s="474"/>
    </row>
    <row r="34" spans="12:37" ht="14.25" customHeight="1">
      <c r="L34" s="481"/>
      <c r="M34" s="482"/>
      <c r="N34" s="482"/>
      <c r="O34" s="482"/>
      <c r="P34" s="482"/>
      <c r="Q34" s="482"/>
      <c r="R34" s="482"/>
      <c r="S34" s="482"/>
      <c r="T34" s="482"/>
      <c r="U34" s="482"/>
      <c r="V34" s="482"/>
      <c r="W34" s="482"/>
      <c r="X34" s="482"/>
      <c r="Y34" s="482"/>
      <c r="Z34" s="485"/>
      <c r="AA34" s="485"/>
      <c r="AB34" s="485"/>
      <c r="AC34" s="485"/>
      <c r="AD34" s="485"/>
      <c r="AE34" s="485"/>
      <c r="AF34" s="485"/>
      <c r="AG34" s="485"/>
      <c r="AH34" s="486"/>
      <c r="AI34" s="486"/>
      <c r="AJ34" s="486"/>
      <c r="AK34" s="486"/>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29"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206</v>
      </c>
    </row>
    <row r="2" spans="1:20" ht="22.5">
      <c r="F2" s="1279" t="s">
        <v>469</v>
      </c>
      <c r="G2" s="1280"/>
      <c r="H2" s="1281"/>
      <c r="I2" s="406"/>
    </row>
    <row r="3" spans="1:20" ht="3" customHeight="1"/>
    <row r="4" spans="1:20" s="182" customFormat="1" ht="11.25">
      <c r="A4" s="206"/>
      <c r="B4" s="206"/>
      <c r="C4" s="206"/>
      <c r="D4" s="206"/>
      <c r="F4" s="1237" t="s">
        <v>444</v>
      </c>
      <c r="G4" s="1237"/>
      <c r="H4" s="1237"/>
      <c r="I4" s="1282" t="s">
        <v>445</v>
      </c>
      <c r="J4" s="206"/>
      <c r="K4" s="206"/>
      <c r="L4" s="206"/>
      <c r="M4" s="206"/>
      <c r="N4" s="206"/>
      <c r="O4" s="206"/>
      <c r="P4" s="206"/>
      <c r="Q4" s="206"/>
      <c r="R4" s="206"/>
      <c r="S4" s="206"/>
      <c r="T4" s="206"/>
    </row>
    <row r="5" spans="1:20" s="182" customFormat="1" ht="11.25" customHeight="1">
      <c r="A5" s="206"/>
      <c r="B5" s="206"/>
      <c r="C5" s="206"/>
      <c r="D5" s="206"/>
      <c r="F5" s="299" t="s">
        <v>90</v>
      </c>
      <c r="G5" s="313" t="s">
        <v>447</v>
      </c>
      <c r="H5" s="298" t="s">
        <v>438</v>
      </c>
      <c r="I5" s="1282"/>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470</v>
      </c>
      <c r="H7" s="297" t="str">
        <f>IF(dateCh="","",dateCh)</f>
        <v>10.08.2020</v>
      </c>
      <c r="I7" s="188" t="s">
        <v>471</v>
      </c>
      <c r="J7" s="311"/>
      <c r="K7" s="206"/>
      <c r="L7" s="206"/>
      <c r="M7" s="206"/>
      <c r="N7" s="206"/>
      <c r="O7" s="206"/>
      <c r="P7" s="206"/>
      <c r="Q7" s="206"/>
      <c r="R7" s="206"/>
      <c r="S7" s="206"/>
      <c r="T7" s="206"/>
    </row>
    <row r="8" spans="1:20" s="182" customFormat="1" ht="45">
      <c r="A8" s="1283">
        <v>1</v>
      </c>
      <c r="B8" s="206"/>
      <c r="C8" s="206"/>
      <c r="D8" s="206"/>
      <c r="F8" s="312" t="str">
        <f>"2." &amp;mergeValue(A8)</f>
        <v>2.1</v>
      </c>
      <c r="G8" s="388" t="s">
        <v>472</v>
      </c>
      <c r="H8" s="297"/>
      <c r="I8" s="188" t="s">
        <v>567</v>
      </c>
      <c r="J8" s="311"/>
      <c r="K8" s="206"/>
      <c r="L8" s="206"/>
      <c r="M8" s="206"/>
      <c r="N8" s="206"/>
      <c r="O8" s="206"/>
      <c r="P8" s="206"/>
      <c r="Q8" s="206"/>
      <c r="R8" s="206"/>
      <c r="S8" s="206"/>
      <c r="T8" s="206"/>
    </row>
    <row r="9" spans="1:20" s="182" customFormat="1" ht="22.5">
      <c r="A9" s="1283"/>
      <c r="B9" s="206"/>
      <c r="C9" s="206"/>
      <c r="D9" s="206"/>
      <c r="F9" s="312" t="str">
        <f>"3." &amp;mergeValue(A9)</f>
        <v>3.1</v>
      </c>
      <c r="G9" s="388" t="s">
        <v>473</v>
      </c>
      <c r="H9" s="297"/>
      <c r="I9" s="188" t="s">
        <v>565</v>
      </c>
      <c r="J9" s="311"/>
      <c r="K9" s="206"/>
      <c r="L9" s="206"/>
      <c r="M9" s="206"/>
      <c r="N9" s="206"/>
      <c r="O9" s="206"/>
      <c r="P9" s="206"/>
      <c r="Q9" s="206"/>
      <c r="R9" s="206"/>
      <c r="S9" s="206"/>
      <c r="T9" s="206"/>
    </row>
    <row r="10" spans="1:20" s="182" customFormat="1" ht="22.5">
      <c r="A10" s="1283"/>
      <c r="B10" s="206"/>
      <c r="C10" s="206"/>
      <c r="D10" s="206"/>
      <c r="F10" s="312" t="str">
        <f>"4."&amp;mergeValue(A10)</f>
        <v>4.1</v>
      </c>
      <c r="G10" s="388" t="s">
        <v>474</v>
      </c>
      <c r="H10" s="298" t="s">
        <v>448</v>
      </c>
      <c r="I10" s="188"/>
      <c r="J10" s="311"/>
      <c r="K10" s="206"/>
      <c r="L10" s="206"/>
      <c r="M10" s="206"/>
      <c r="N10" s="206"/>
      <c r="O10" s="206"/>
      <c r="P10" s="206"/>
      <c r="Q10" s="206"/>
      <c r="R10" s="206"/>
      <c r="S10" s="206"/>
      <c r="T10" s="206"/>
    </row>
    <row r="11" spans="1:20" s="182" customFormat="1" ht="18.75">
      <c r="A11" s="1283"/>
      <c r="B11" s="1283">
        <v>1</v>
      </c>
      <c r="C11" s="320"/>
      <c r="D11" s="320"/>
      <c r="F11" s="312" t="str">
        <f>"4."&amp;mergeValue(A11) &amp;"."&amp;mergeValue(B11)</f>
        <v>4.1.1</v>
      </c>
      <c r="G11" s="304" t="s">
        <v>569</v>
      </c>
      <c r="H11" s="297" t="str">
        <f>IF(region_name="","",region_name)</f>
        <v>г.Санкт-Петербург</v>
      </c>
      <c r="I11" s="188" t="s">
        <v>477</v>
      </c>
      <c r="J11" s="311"/>
      <c r="K11" s="206"/>
      <c r="L11" s="206"/>
      <c r="M11" s="206"/>
      <c r="N11" s="206"/>
      <c r="O11" s="206"/>
      <c r="P11" s="206"/>
      <c r="Q11" s="206"/>
      <c r="R11" s="206"/>
      <c r="S11" s="206"/>
      <c r="T11" s="206"/>
    </row>
    <row r="12" spans="1:20" s="182" customFormat="1" ht="22.5">
      <c r="A12" s="1283"/>
      <c r="B12" s="1283"/>
      <c r="C12" s="1283">
        <v>1</v>
      </c>
      <c r="D12" s="320"/>
      <c r="F12" s="312" t="str">
        <f>"4."&amp;mergeValue(A12) &amp;"."&amp;mergeValue(B12)&amp;"."&amp;mergeValue(C12)</f>
        <v>4.1.1.1</v>
      </c>
      <c r="G12" s="317" t="s">
        <v>475</v>
      </c>
      <c r="H12" s="297"/>
      <c r="I12" s="188" t="s">
        <v>478</v>
      </c>
      <c r="J12" s="311"/>
      <c r="K12" s="206"/>
      <c r="L12" s="206"/>
      <c r="M12" s="206"/>
      <c r="N12" s="206"/>
      <c r="O12" s="206"/>
      <c r="P12" s="206"/>
      <c r="Q12" s="206"/>
      <c r="R12" s="206"/>
      <c r="S12" s="206"/>
      <c r="T12" s="206"/>
    </row>
    <row r="13" spans="1:20" s="182" customFormat="1" ht="39" customHeight="1">
      <c r="A13" s="1283"/>
      <c r="B13" s="1283"/>
      <c r="C13" s="1283"/>
      <c r="D13" s="320">
        <v>1</v>
      </c>
      <c r="F13" s="312" t="str">
        <f>"4."&amp;mergeValue(A13) &amp;"."&amp;mergeValue(B13)&amp;"."&amp;mergeValue(C13)&amp;"."&amp;mergeValue(D13)</f>
        <v>4.1.1.1.1</v>
      </c>
      <c r="G13" s="391" t="s">
        <v>476</v>
      </c>
      <c r="H13" s="297"/>
      <c r="I13" s="1284" t="s">
        <v>568</v>
      </c>
      <c r="J13" s="311"/>
      <c r="K13" s="206"/>
      <c r="L13" s="206"/>
      <c r="M13" s="206"/>
      <c r="N13" s="206"/>
      <c r="O13" s="206"/>
      <c r="P13" s="206"/>
      <c r="Q13" s="206"/>
      <c r="R13" s="206"/>
      <c r="S13" s="206"/>
      <c r="T13" s="206"/>
    </row>
    <row r="14" spans="1:20" s="182" customFormat="1" ht="18.75">
      <c r="A14" s="1283"/>
      <c r="B14" s="1283"/>
      <c r="C14" s="1283"/>
      <c r="D14" s="320"/>
      <c r="F14" s="314"/>
      <c r="G14" s="143" t="s">
        <v>4</v>
      </c>
      <c r="H14" s="319"/>
      <c r="I14" s="1284"/>
      <c r="J14" s="311"/>
      <c r="K14" s="206"/>
      <c r="L14" s="206"/>
      <c r="M14" s="206"/>
      <c r="N14" s="206"/>
      <c r="O14" s="206"/>
      <c r="P14" s="206"/>
      <c r="Q14" s="206"/>
      <c r="R14" s="206"/>
      <c r="S14" s="206"/>
      <c r="T14" s="206"/>
    </row>
    <row r="15" spans="1:20" s="182" customFormat="1" ht="18.75">
      <c r="A15" s="1283"/>
      <c r="B15" s="1283"/>
      <c r="C15" s="320"/>
      <c r="D15" s="320"/>
      <c r="F15" s="392"/>
      <c r="G15" s="187" t="s">
        <v>400</v>
      </c>
      <c r="H15" s="393"/>
      <c r="I15" s="394"/>
      <c r="J15" s="311"/>
      <c r="K15" s="206"/>
      <c r="L15" s="206"/>
      <c r="M15" s="206"/>
      <c r="N15" s="206"/>
      <c r="O15" s="206"/>
      <c r="P15" s="206"/>
      <c r="Q15" s="206"/>
      <c r="R15" s="206"/>
      <c r="S15" s="206"/>
      <c r="T15" s="206"/>
    </row>
    <row r="16" spans="1:20" s="182" customFormat="1" ht="18.75">
      <c r="A16" s="1283"/>
      <c r="B16" s="206"/>
      <c r="C16" s="206"/>
      <c r="D16" s="206"/>
      <c r="F16" s="314"/>
      <c r="G16" s="148" t="s">
        <v>482</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481</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8" t="s">
        <v>570</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68</v>
      </c>
      <c r="B1" s="110" t="s">
        <v>69</v>
      </c>
      <c r="C1" s="110" t="s">
        <v>70</v>
      </c>
      <c r="D1" s="10"/>
    </row>
    <row r="2" spans="1:4">
      <c r="A2" s="1195">
        <v>43989.966666666667</v>
      </c>
      <c r="B2" s="12" t="s">
        <v>755</v>
      </c>
      <c r="C2" s="12" t="s">
        <v>438</v>
      </c>
    </row>
    <row r="3" spans="1:4">
      <c r="A3" s="1195">
        <v>43989.966678240744</v>
      </c>
      <c r="B3" s="12" t="s">
        <v>756</v>
      </c>
      <c r="C3" s="12" t="s">
        <v>438</v>
      </c>
    </row>
    <row r="4" spans="1:4" ht="67.5">
      <c r="A4" s="1195">
        <v>43989.966678240744</v>
      </c>
      <c r="B4" s="12" t="s">
        <v>757</v>
      </c>
      <c r="C4" s="12" t="s">
        <v>438</v>
      </c>
    </row>
    <row r="5" spans="1:4">
      <c r="A5" s="1195">
        <v>43989.966678240744</v>
      </c>
      <c r="B5" s="12" t="s">
        <v>758</v>
      </c>
      <c r="C5" s="12" t="s">
        <v>438</v>
      </c>
    </row>
    <row r="6" spans="1:4">
      <c r="A6" s="1195">
        <v>43989.96670138889</v>
      </c>
      <c r="B6" s="12" t="s">
        <v>759</v>
      </c>
      <c r="C6" s="12" t="s">
        <v>438</v>
      </c>
    </row>
    <row r="7" spans="1:4" ht="33.75">
      <c r="A7" s="1195">
        <v>43989.966747685183</v>
      </c>
      <c r="B7" s="12" t="s">
        <v>760</v>
      </c>
      <c r="C7" s="12" t="s">
        <v>438</v>
      </c>
    </row>
    <row r="8" spans="1:4" ht="33.75">
      <c r="A8" s="1195">
        <v>43989.966782407406</v>
      </c>
      <c r="B8" s="12" t="s">
        <v>761</v>
      </c>
      <c r="C8" s="12" t="s">
        <v>438</v>
      </c>
    </row>
    <row r="9" spans="1:4">
      <c r="A9" s="1195">
        <v>43989.966782407406</v>
      </c>
      <c r="B9" s="12" t="s">
        <v>762</v>
      </c>
      <c r="C9" s="12" t="s">
        <v>438</v>
      </c>
    </row>
    <row r="10" spans="1:4" ht="33.75">
      <c r="A10" s="1195">
        <v>43989.966828703706</v>
      </c>
      <c r="B10" s="12" t="s">
        <v>763</v>
      </c>
      <c r="C10" s="12" t="s">
        <v>438</v>
      </c>
    </row>
    <row r="11" spans="1:4" ht="33.75">
      <c r="A11" s="1195">
        <v>43989.966886574075</v>
      </c>
      <c r="B11" s="12" t="s">
        <v>767</v>
      </c>
      <c r="C11" s="12" t="s">
        <v>438</v>
      </c>
    </row>
    <row r="12" spans="1:4">
      <c r="A12" s="1195">
        <v>43989.967280092591</v>
      </c>
      <c r="B12" s="12" t="s">
        <v>755</v>
      </c>
      <c r="C12" s="12" t="s">
        <v>438</v>
      </c>
    </row>
    <row r="13" spans="1:4">
      <c r="A13" s="1195">
        <v>43989.967291666668</v>
      </c>
      <c r="B13" s="12" t="s">
        <v>1007</v>
      </c>
      <c r="C13" s="12" t="s">
        <v>438</v>
      </c>
    </row>
    <row r="14" spans="1:4">
      <c r="A14" s="1195">
        <v>43989.96875</v>
      </c>
      <c r="B14" s="12" t="s">
        <v>755</v>
      </c>
      <c r="C14" s="12" t="s">
        <v>438</v>
      </c>
    </row>
    <row r="15" spans="1:4">
      <c r="A15" s="1195">
        <v>43989.968761574077</v>
      </c>
      <c r="B15" s="12" t="s">
        <v>1007</v>
      </c>
      <c r="C15" s="12" t="s">
        <v>438</v>
      </c>
    </row>
    <row r="16" spans="1:4">
      <c r="A16" s="1195">
        <v>43991.402546296296</v>
      </c>
      <c r="B16" s="12" t="s">
        <v>755</v>
      </c>
      <c r="C16" s="12" t="s">
        <v>438</v>
      </c>
    </row>
    <row r="17" spans="1:3">
      <c r="A17" s="1195">
        <v>43991.402557870373</v>
      </c>
      <c r="B17" s="12" t="s">
        <v>1007</v>
      </c>
      <c r="C17" s="12" t="s">
        <v>438</v>
      </c>
    </row>
    <row r="18" spans="1:3">
      <c r="A18" s="1195">
        <v>43991.497870370367</v>
      </c>
      <c r="B18" s="12" t="s">
        <v>755</v>
      </c>
      <c r="C18" s="12" t="s">
        <v>438</v>
      </c>
    </row>
    <row r="19" spans="1:3">
      <c r="A19" s="1195">
        <v>43991.497881944444</v>
      </c>
      <c r="B19" s="12" t="s">
        <v>1007</v>
      </c>
      <c r="C19" s="12" t="s">
        <v>438</v>
      </c>
    </row>
    <row r="20" spans="1:3">
      <c r="A20" s="1195">
        <v>44059.894328703704</v>
      </c>
      <c r="B20" s="12" t="s">
        <v>755</v>
      </c>
      <c r="C20" s="12" t="s">
        <v>438</v>
      </c>
    </row>
    <row r="21" spans="1:3">
      <c r="A21" s="1195">
        <v>44059.89434027778</v>
      </c>
      <c r="B21" s="12" t="s">
        <v>1007</v>
      </c>
      <c r="C21" s="12" t="s">
        <v>438</v>
      </c>
    </row>
  </sheetData>
  <sheetProtection password="FA9C" sheet="1" objects="1" scenarios="1" formatColumns="0" formatRows="0" autoFilter="0"/>
  <phoneticPr fontId="7"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8" hidden="1" customWidth="1"/>
    <col min="7" max="8" width="9.140625" style="474" hidden="1" customWidth="1"/>
    <col min="9" max="9" width="3.7109375" style="452" customWidth="1"/>
    <col min="10" max="11" width="3.7109375" style="451" customWidth="1"/>
    <col min="12" max="12" width="12.7109375" style="445" customWidth="1"/>
    <col min="13" max="13" width="47.42578125" style="445" customWidth="1"/>
    <col min="14" max="14" width="2.7109375" style="445" hidden="1" customWidth="1"/>
    <col min="15" max="18" width="23.7109375" style="445" customWidth="1"/>
    <col min="19" max="19" width="11.7109375" style="445" customWidth="1"/>
    <col min="20" max="20" width="3.7109375" style="445" customWidth="1"/>
    <col min="21" max="21" width="11.7109375" style="445" customWidth="1"/>
    <col min="22" max="22" width="8.5703125" style="445" hidden="1" customWidth="1"/>
    <col min="23" max="23" width="4.7109375" style="445" customWidth="1"/>
    <col min="24" max="24" width="115.7109375" style="445" customWidth="1"/>
    <col min="25" max="25" width="10.5703125" style="954"/>
    <col min="26" max="29" width="10.5703125" style="468"/>
    <col min="30" max="246" width="10.5703125" style="445"/>
    <col min="247" max="254" width="0" style="445" hidden="1" customWidth="1"/>
    <col min="255" max="257" width="3.7109375" style="445" customWidth="1"/>
    <col min="258" max="258" width="12.7109375" style="445" customWidth="1"/>
    <col min="259" max="259" width="47.42578125" style="445" customWidth="1"/>
    <col min="260" max="260" width="0" style="445" hidden="1" customWidth="1"/>
    <col min="261" max="261" width="24.7109375" style="445" customWidth="1"/>
    <col min="262" max="262" width="14.7109375" style="445" customWidth="1"/>
    <col min="263" max="264" width="15.7109375" style="445" customWidth="1"/>
    <col min="265" max="265" width="11.7109375" style="445" customWidth="1"/>
    <col min="266" max="266" width="6.42578125" style="445" bestFit="1" customWidth="1"/>
    <col min="267" max="267" width="11.7109375" style="445" customWidth="1"/>
    <col min="268" max="268" width="0" style="445" hidden="1" customWidth="1"/>
    <col min="269" max="269" width="3.7109375" style="445" customWidth="1"/>
    <col min="270" max="270" width="11.140625" style="445" bestFit="1" customWidth="1"/>
    <col min="271" max="502" width="10.5703125" style="445"/>
    <col min="503" max="510" width="0" style="445" hidden="1" customWidth="1"/>
    <col min="511" max="513" width="3.7109375" style="445" customWidth="1"/>
    <col min="514" max="514" width="12.7109375" style="445" customWidth="1"/>
    <col min="515" max="515" width="47.42578125" style="445" customWidth="1"/>
    <col min="516" max="516" width="0" style="445" hidden="1" customWidth="1"/>
    <col min="517" max="517" width="24.7109375" style="445" customWidth="1"/>
    <col min="518" max="518" width="14.7109375" style="445" customWidth="1"/>
    <col min="519" max="520" width="15.7109375" style="445" customWidth="1"/>
    <col min="521" max="521" width="11.7109375" style="445" customWidth="1"/>
    <col min="522" max="522" width="6.42578125" style="445" bestFit="1" customWidth="1"/>
    <col min="523" max="523" width="11.7109375" style="445" customWidth="1"/>
    <col min="524" max="524" width="0" style="445" hidden="1" customWidth="1"/>
    <col min="525" max="525" width="3.7109375" style="445" customWidth="1"/>
    <col min="526" max="526" width="11.140625" style="445" bestFit="1" customWidth="1"/>
    <col min="527" max="758" width="10.5703125" style="445"/>
    <col min="759" max="766" width="0" style="445" hidden="1" customWidth="1"/>
    <col min="767" max="769" width="3.7109375" style="445" customWidth="1"/>
    <col min="770" max="770" width="12.7109375" style="445" customWidth="1"/>
    <col min="771" max="771" width="47.42578125" style="445" customWidth="1"/>
    <col min="772" max="772" width="0" style="445" hidden="1" customWidth="1"/>
    <col min="773" max="773" width="24.7109375" style="445" customWidth="1"/>
    <col min="774" max="774" width="14.7109375" style="445" customWidth="1"/>
    <col min="775" max="776" width="15.7109375" style="445" customWidth="1"/>
    <col min="777" max="777" width="11.7109375" style="445" customWidth="1"/>
    <col min="778" max="778" width="6.42578125" style="445" bestFit="1" customWidth="1"/>
    <col min="779" max="779" width="11.7109375" style="445" customWidth="1"/>
    <col min="780" max="780" width="0" style="445" hidden="1" customWidth="1"/>
    <col min="781" max="781" width="3.7109375" style="445" customWidth="1"/>
    <col min="782" max="782" width="11.140625" style="445" bestFit="1" customWidth="1"/>
    <col min="783"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0" style="445" hidden="1" customWidth="1"/>
    <col min="1029" max="1029" width="24.7109375" style="445" customWidth="1"/>
    <col min="1030" max="1030" width="14.7109375" style="445" customWidth="1"/>
    <col min="1031" max="1032" width="15.7109375" style="445" customWidth="1"/>
    <col min="1033" max="1033" width="11.7109375" style="445" customWidth="1"/>
    <col min="1034" max="1034" width="6.42578125" style="445" bestFit="1" customWidth="1"/>
    <col min="1035" max="1035" width="11.7109375" style="445" customWidth="1"/>
    <col min="1036" max="1036" width="0" style="445" hidden="1" customWidth="1"/>
    <col min="1037" max="1037" width="3.7109375" style="445" customWidth="1"/>
    <col min="1038" max="1038" width="11.140625" style="445" bestFit="1" customWidth="1"/>
    <col min="1039"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0" style="445" hidden="1" customWidth="1"/>
    <col min="1285" max="1285" width="24.7109375" style="445" customWidth="1"/>
    <col min="1286" max="1286" width="14.7109375" style="445" customWidth="1"/>
    <col min="1287" max="1288" width="15.7109375" style="445" customWidth="1"/>
    <col min="1289" max="1289" width="11.7109375" style="445" customWidth="1"/>
    <col min="1290" max="1290" width="6.42578125" style="445" bestFit="1" customWidth="1"/>
    <col min="1291" max="1291" width="11.7109375" style="445" customWidth="1"/>
    <col min="1292" max="1292" width="0" style="445" hidden="1" customWidth="1"/>
    <col min="1293" max="1293" width="3.7109375" style="445" customWidth="1"/>
    <col min="1294" max="1294" width="11.140625" style="445" bestFit="1" customWidth="1"/>
    <col min="1295"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0" style="445" hidden="1" customWidth="1"/>
    <col min="1541" max="1541" width="24.7109375" style="445" customWidth="1"/>
    <col min="1542" max="1542" width="14.7109375" style="445" customWidth="1"/>
    <col min="1543" max="1544" width="15.7109375" style="445" customWidth="1"/>
    <col min="1545" max="1545" width="11.7109375" style="445" customWidth="1"/>
    <col min="1546" max="1546" width="6.42578125" style="445" bestFit="1" customWidth="1"/>
    <col min="1547" max="1547" width="11.7109375" style="445" customWidth="1"/>
    <col min="1548" max="1548" width="0" style="445" hidden="1" customWidth="1"/>
    <col min="1549" max="1549" width="3.7109375" style="445" customWidth="1"/>
    <col min="1550" max="1550" width="11.140625" style="445" bestFit="1" customWidth="1"/>
    <col min="1551"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0" style="445" hidden="1" customWidth="1"/>
    <col min="1797" max="1797" width="24.7109375" style="445" customWidth="1"/>
    <col min="1798" max="1798" width="14.7109375" style="445" customWidth="1"/>
    <col min="1799" max="1800" width="15.7109375" style="445" customWidth="1"/>
    <col min="1801" max="1801" width="11.7109375" style="445" customWidth="1"/>
    <col min="1802" max="1802" width="6.42578125" style="445" bestFit="1" customWidth="1"/>
    <col min="1803" max="1803" width="11.7109375" style="445" customWidth="1"/>
    <col min="1804" max="1804" width="0" style="445" hidden="1" customWidth="1"/>
    <col min="1805" max="1805" width="3.7109375" style="445" customWidth="1"/>
    <col min="1806" max="1806" width="11.140625" style="445" bestFit="1" customWidth="1"/>
    <col min="1807"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0" style="445" hidden="1" customWidth="1"/>
    <col min="2053" max="2053" width="24.7109375" style="445" customWidth="1"/>
    <col min="2054" max="2054" width="14.7109375" style="445" customWidth="1"/>
    <col min="2055" max="2056" width="15.7109375" style="445" customWidth="1"/>
    <col min="2057" max="2057" width="11.7109375" style="445" customWidth="1"/>
    <col min="2058" max="2058" width="6.42578125" style="445" bestFit="1" customWidth="1"/>
    <col min="2059" max="2059" width="11.7109375" style="445" customWidth="1"/>
    <col min="2060" max="2060" width="0" style="445" hidden="1" customWidth="1"/>
    <col min="2061" max="2061" width="3.7109375" style="445" customWidth="1"/>
    <col min="2062" max="2062" width="11.140625" style="445" bestFit="1" customWidth="1"/>
    <col min="2063"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0" style="445" hidden="1" customWidth="1"/>
    <col min="2309" max="2309" width="24.7109375" style="445" customWidth="1"/>
    <col min="2310" max="2310" width="14.7109375" style="445" customWidth="1"/>
    <col min="2311" max="2312" width="15.7109375" style="445" customWidth="1"/>
    <col min="2313" max="2313" width="11.7109375" style="445" customWidth="1"/>
    <col min="2314" max="2314" width="6.42578125" style="445" bestFit="1" customWidth="1"/>
    <col min="2315" max="2315" width="11.7109375" style="445" customWidth="1"/>
    <col min="2316" max="2316" width="0" style="445" hidden="1" customWidth="1"/>
    <col min="2317" max="2317" width="3.7109375" style="445" customWidth="1"/>
    <col min="2318" max="2318" width="11.140625" style="445" bestFit="1" customWidth="1"/>
    <col min="2319"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0" style="445" hidden="1" customWidth="1"/>
    <col min="2565" max="2565" width="24.7109375" style="445" customWidth="1"/>
    <col min="2566" max="2566" width="14.7109375" style="445" customWidth="1"/>
    <col min="2567" max="2568" width="15.7109375" style="445" customWidth="1"/>
    <col min="2569" max="2569" width="11.7109375" style="445" customWidth="1"/>
    <col min="2570" max="2570" width="6.42578125" style="445" bestFit="1" customWidth="1"/>
    <col min="2571" max="2571" width="11.7109375" style="445" customWidth="1"/>
    <col min="2572" max="2572" width="0" style="445" hidden="1" customWidth="1"/>
    <col min="2573" max="2573" width="3.7109375" style="445" customWidth="1"/>
    <col min="2574" max="2574" width="11.140625" style="445" bestFit="1" customWidth="1"/>
    <col min="2575"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0" style="445" hidden="1" customWidth="1"/>
    <col min="2821" max="2821" width="24.7109375" style="445" customWidth="1"/>
    <col min="2822" max="2822" width="14.7109375" style="445" customWidth="1"/>
    <col min="2823" max="2824" width="15.7109375" style="445" customWidth="1"/>
    <col min="2825" max="2825" width="11.7109375" style="445" customWidth="1"/>
    <col min="2826" max="2826" width="6.42578125" style="445" bestFit="1" customWidth="1"/>
    <col min="2827" max="2827" width="11.7109375" style="445" customWidth="1"/>
    <col min="2828" max="2828" width="0" style="445" hidden="1" customWidth="1"/>
    <col min="2829" max="2829" width="3.7109375" style="445" customWidth="1"/>
    <col min="2830" max="2830" width="11.140625" style="445" bestFit="1" customWidth="1"/>
    <col min="2831"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0" style="445" hidden="1" customWidth="1"/>
    <col min="3077" max="3077" width="24.7109375" style="445" customWidth="1"/>
    <col min="3078" max="3078" width="14.7109375" style="445" customWidth="1"/>
    <col min="3079" max="3080" width="15.7109375" style="445" customWidth="1"/>
    <col min="3081" max="3081" width="11.7109375" style="445" customWidth="1"/>
    <col min="3082" max="3082" width="6.42578125" style="445" bestFit="1" customWidth="1"/>
    <col min="3083" max="3083" width="11.7109375" style="445" customWidth="1"/>
    <col min="3084" max="3084" width="0" style="445" hidden="1" customWidth="1"/>
    <col min="3085" max="3085" width="3.7109375" style="445" customWidth="1"/>
    <col min="3086" max="3086" width="11.140625" style="445" bestFit="1" customWidth="1"/>
    <col min="3087"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0" style="445" hidden="1" customWidth="1"/>
    <col min="3333" max="3333" width="24.7109375" style="445" customWidth="1"/>
    <col min="3334" max="3334" width="14.7109375" style="445" customWidth="1"/>
    <col min="3335" max="3336" width="15.7109375" style="445" customWidth="1"/>
    <col min="3337" max="3337" width="11.7109375" style="445" customWidth="1"/>
    <col min="3338" max="3338" width="6.42578125" style="445" bestFit="1" customWidth="1"/>
    <col min="3339" max="3339" width="11.7109375" style="445" customWidth="1"/>
    <col min="3340" max="3340" width="0" style="445" hidden="1" customWidth="1"/>
    <col min="3341" max="3341" width="3.7109375" style="445" customWidth="1"/>
    <col min="3342" max="3342" width="11.140625" style="445" bestFit="1" customWidth="1"/>
    <col min="3343"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0" style="445" hidden="1" customWidth="1"/>
    <col min="3589" max="3589" width="24.7109375" style="445" customWidth="1"/>
    <col min="3590" max="3590" width="14.7109375" style="445" customWidth="1"/>
    <col min="3591" max="3592" width="15.7109375" style="445" customWidth="1"/>
    <col min="3593" max="3593" width="11.7109375" style="445" customWidth="1"/>
    <col min="3594" max="3594" width="6.42578125" style="445" bestFit="1" customWidth="1"/>
    <col min="3595" max="3595" width="11.7109375" style="445" customWidth="1"/>
    <col min="3596" max="3596" width="0" style="445" hidden="1" customWidth="1"/>
    <col min="3597" max="3597" width="3.7109375" style="445" customWidth="1"/>
    <col min="3598" max="3598" width="11.140625" style="445" bestFit="1" customWidth="1"/>
    <col min="3599"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0" style="445" hidden="1" customWidth="1"/>
    <col min="3845" max="3845" width="24.7109375" style="445" customWidth="1"/>
    <col min="3846" max="3846" width="14.7109375" style="445" customWidth="1"/>
    <col min="3847" max="3848" width="15.7109375" style="445" customWidth="1"/>
    <col min="3849" max="3849" width="11.7109375" style="445" customWidth="1"/>
    <col min="3850" max="3850" width="6.42578125" style="445" bestFit="1" customWidth="1"/>
    <col min="3851" max="3851" width="11.7109375" style="445" customWidth="1"/>
    <col min="3852" max="3852" width="0" style="445" hidden="1" customWidth="1"/>
    <col min="3853" max="3853" width="3.7109375" style="445" customWidth="1"/>
    <col min="3854" max="3854" width="11.140625" style="445" bestFit="1" customWidth="1"/>
    <col min="3855"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0" style="445" hidden="1" customWidth="1"/>
    <col min="4101" max="4101" width="24.7109375" style="445" customWidth="1"/>
    <col min="4102" max="4102" width="14.7109375" style="445" customWidth="1"/>
    <col min="4103" max="4104" width="15.7109375" style="445" customWidth="1"/>
    <col min="4105" max="4105" width="11.7109375" style="445" customWidth="1"/>
    <col min="4106" max="4106" width="6.42578125" style="445" bestFit="1" customWidth="1"/>
    <col min="4107" max="4107" width="11.7109375" style="445" customWidth="1"/>
    <col min="4108" max="4108" width="0" style="445" hidden="1" customWidth="1"/>
    <col min="4109" max="4109" width="3.7109375" style="445" customWidth="1"/>
    <col min="4110" max="4110" width="11.140625" style="445" bestFit="1" customWidth="1"/>
    <col min="4111"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0" style="445" hidden="1" customWidth="1"/>
    <col min="4357" max="4357" width="24.7109375" style="445" customWidth="1"/>
    <col min="4358" max="4358" width="14.7109375" style="445" customWidth="1"/>
    <col min="4359" max="4360" width="15.7109375" style="445" customWidth="1"/>
    <col min="4361" max="4361" width="11.7109375" style="445" customWidth="1"/>
    <col min="4362" max="4362" width="6.42578125" style="445" bestFit="1" customWidth="1"/>
    <col min="4363" max="4363" width="11.7109375" style="445" customWidth="1"/>
    <col min="4364" max="4364" width="0" style="445" hidden="1" customWidth="1"/>
    <col min="4365" max="4365" width="3.7109375" style="445" customWidth="1"/>
    <col min="4366" max="4366" width="11.140625" style="445" bestFit="1" customWidth="1"/>
    <col min="4367"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0" style="445" hidden="1" customWidth="1"/>
    <col min="4613" max="4613" width="24.7109375" style="445" customWidth="1"/>
    <col min="4614" max="4614" width="14.7109375" style="445" customWidth="1"/>
    <col min="4615" max="4616" width="15.7109375" style="445" customWidth="1"/>
    <col min="4617" max="4617" width="11.7109375" style="445" customWidth="1"/>
    <col min="4618" max="4618" width="6.42578125" style="445" bestFit="1" customWidth="1"/>
    <col min="4619" max="4619" width="11.7109375" style="445" customWidth="1"/>
    <col min="4620" max="4620" width="0" style="445" hidden="1" customWidth="1"/>
    <col min="4621" max="4621" width="3.7109375" style="445" customWidth="1"/>
    <col min="4622" max="4622" width="11.140625" style="445" bestFit="1" customWidth="1"/>
    <col min="4623"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0" style="445" hidden="1" customWidth="1"/>
    <col min="4869" max="4869" width="24.7109375" style="445" customWidth="1"/>
    <col min="4870" max="4870" width="14.7109375" style="445" customWidth="1"/>
    <col min="4871" max="4872" width="15.7109375" style="445" customWidth="1"/>
    <col min="4873" max="4873" width="11.7109375" style="445" customWidth="1"/>
    <col min="4874" max="4874" width="6.42578125" style="445" bestFit="1" customWidth="1"/>
    <col min="4875" max="4875" width="11.7109375" style="445" customWidth="1"/>
    <col min="4876" max="4876" width="0" style="445" hidden="1" customWidth="1"/>
    <col min="4877" max="4877" width="3.7109375" style="445" customWidth="1"/>
    <col min="4878" max="4878" width="11.140625" style="445" bestFit="1" customWidth="1"/>
    <col min="4879"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0" style="445" hidden="1" customWidth="1"/>
    <col min="5125" max="5125" width="24.7109375" style="445" customWidth="1"/>
    <col min="5126" max="5126" width="14.7109375" style="445" customWidth="1"/>
    <col min="5127" max="5128" width="15.7109375" style="445" customWidth="1"/>
    <col min="5129" max="5129" width="11.7109375" style="445" customWidth="1"/>
    <col min="5130" max="5130" width="6.42578125" style="445" bestFit="1" customWidth="1"/>
    <col min="5131" max="5131" width="11.7109375" style="445" customWidth="1"/>
    <col min="5132" max="5132" width="0" style="445" hidden="1" customWidth="1"/>
    <col min="5133" max="5133" width="3.7109375" style="445" customWidth="1"/>
    <col min="5134" max="5134" width="11.140625" style="445" bestFit="1" customWidth="1"/>
    <col min="5135"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0" style="445" hidden="1" customWidth="1"/>
    <col min="5381" max="5381" width="24.7109375" style="445" customWidth="1"/>
    <col min="5382" max="5382" width="14.7109375" style="445" customWidth="1"/>
    <col min="5383" max="5384" width="15.7109375" style="445" customWidth="1"/>
    <col min="5385" max="5385" width="11.7109375" style="445" customWidth="1"/>
    <col min="5386" max="5386" width="6.42578125" style="445" bestFit="1" customWidth="1"/>
    <col min="5387" max="5387" width="11.7109375" style="445" customWidth="1"/>
    <col min="5388" max="5388" width="0" style="445" hidden="1" customWidth="1"/>
    <col min="5389" max="5389" width="3.7109375" style="445" customWidth="1"/>
    <col min="5390" max="5390" width="11.140625" style="445" bestFit="1" customWidth="1"/>
    <col min="5391"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0" style="445" hidden="1" customWidth="1"/>
    <col min="5637" max="5637" width="24.7109375" style="445" customWidth="1"/>
    <col min="5638" max="5638" width="14.7109375" style="445" customWidth="1"/>
    <col min="5639" max="5640" width="15.7109375" style="445" customWidth="1"/>
    <col min="5641" max="5641" width="11.7109375" style="445" customWidth="1"/>
    <col min="5642" max="5642" width="6.42578125" style="445" bestFit="1" customWidth="1"/>
    <col min="5643" max="5643" width="11.7109375" style="445" customWidth="1"/>
    <col min="5644" max="5644" width="0" style="445" hidden="1" customWidth="1"/>
    <col min="5645" max="5645" width="3.7109375" style="445" customWidth="1"/>
    <col min="5646" max="5646" width="11.140625" style="445" bestFit="1" customWidth="1"/>
    <col min="5647"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0" style="445" hidden="1" customWidth="1"/>
    <col min="5893" max="5893" width="24.7109375" style="445" customWidth="1"/>
    <col min="5894" max="5894" width="14.7109375" style="445" customWidth="1"/>
    <col min="5895" max="5896" width="15.7109375" style="445" customWidth="1"/>
    <col min="5897" max="5897" width="11.7109375" style="445" customWidth="1"/>
    <col min="5898" max="5898" width="6.42578125" style="445" bestFit="1" customWidth="1"/>
    <col min="5899" max="5899" width="11.7109375" style="445" customWidth="1"/>
    <col min="5900" max="5900" width="0" style="445" hidden="1" customWidth="1"/>
    <col min="5901" max="5901" width="3.7109375" style="445" customWidth="1"/>
    <col min="5902" max="5902" width="11.140625" style="445" bestFit="1" customWidth="1"/>
    <col min="5903"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0" style="445" hidden="1" customWidth="1"/>
    <col min="6149" max="6149" width="24.7109375" style="445" customWidth="1"/>
    <col min="6150" max="6150" width="14.7109375" style="445" customWidth="1"/>
    <col min="6151" max="6152" width="15.7109375" style="445" customWidth="1"/>
    <col min="6153" max="6153" width="11.7109375" style="445" customWidth="1"/>
    <col min="6154" max="6154" width="6.42578125" style="445" bestFit="1" customWidth="1"/>
    <col min="6155" max="6155" width="11.7109375" style="445" customWidth="1"/>
    <col min="6156" max="6156" width="0" style="445" hidden="1" customWidth="1"/>
    <col min="6157" max="6157" width="3.7109375" style="445" customWidth="1"/>
    <col min="6158" max="6158" width="11.140625" style="445" bestFit="1" customWidth="1"/>
    <col min="6159"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0" style="445" hidden="1" customWidth="1"/>
    <col min="6405" max="6405" width="24.7109375" style="445" customWidth="1"/>
    <col min="6406" max="6406" width="14.7109375" style="445" customWidth="1"/>
    <col min="6407" max="6408" width="15.7109375" style="445" customWidth="1"/>
    <col min="6409" max="6409" width="11.7109375" style="445" customWidth="1"/>
    <col min="6410" max="6410" width="6.42578125" style="445" bestFit="1" customWidth="1"/>
    <col min="6411" max="6411" width="11.7109375" style="445" customWidth="1"/>
    <col min="6412" max="6412" width="0" style="445" hidden="1" customWidth="1"/>
    <col min="6413" max="6413" width="3.7109375" style="445" customWidth="1"/>
    <col min="6414" max="6414" width="11.140625" style="445" bestFit="1" customWidth="1"/>
    <col min="6415"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0" style="445" hidden="1" customWidth="1"/>
    <col min="6661" max="6661" width="24.7109375" style="445" customWidth="1"/>
    <col min="6662" max="6662" width="14.7109375" style="445" customWidth="1"/>
    <col min="6663" max="6664" width="15.7109375" style="445" customWidth="1"/>
    <col min="6665" max="6665" width="11.7109375" style="445" customWidth="1"/>
    <col min="6666" max="6666" width="6.42578125" style="445" bestFit="1" customWidth="1"/>
    <col min="6667" max="6667" width="11.7109375" style="445" customWidth="1"/>
    <col min="6668" max="6668" width="0" style="445" hidden="1" customWidth="1"/>
    <col min="6669" max="6669" width="3.7109375" style="445" customWidth="1"/>
    <col min="6670" max="6670" width="11.140625" style="445" bestFit="1" customWidth="1"/>
    <col min="6671"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0" style="445" hidden="1" customWidth="1"/>
    <col min="6917" max="6917" width="24.7109375" style="445" customWidth="1"/>
    <col min="6918" max="6918" width="14.7109375" style="445" customWidth="1"/>
    <col min="6919" max="6920" width="15.7109375" style="445" customWidth="1"/>
    <col min="6921" max="6921" width="11.7109375" style="445" customWidth="1"/>
    <col min="6922" max="6922" width="6.42578125" style="445" bestFit="1" customWidth="1"/>
    <col min="6923" max="6923" width="11.7109375" style="445" customWidth="1"/>
    <col min="6924" max="6924" width="0" style="445" hidden="1" customWidth="1"/>
    <col min="6925" max="6925" width="3.7109375" style="445" customWidth="1"/>
    <col min="6926" max="6926" width="11.140625" style="445" bestFit="1" customWidth="1"/>
    <col min="6927"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0" style="445" hidden="1" customWidth="1"/>
    <col min="7173" max="7173" width="24.7109375" style="445" customWidth="1"/>
    <col min="7174" max="7174" width="14.7109375" style="445" customWidth="1"/>
    <col min="7175" max="7176" width="15.7109375" style="445" customWidth="1"/>
    <col min="7177" max="7177" width="11.7109375" style="445" customWidth="1"/>
    <col min="7178" max="7178" width="6.42578125" style="445" bestFit="1" customWidth="1"/>
    <col min="7179" max="7179" width="11.7109375" style="445" customWidth="1"/>
    <col min="7180" max="7180" width="0" style="445" hidden="1" customWidth="1"/>
    <col min="7181" max="7181" width="3.7109375" style="445" customWidth="1"/>
    <col min="7182" max="7182" width="11.140625" style="445" bestFit="1" customWidth="1"/>
    <col min="7183"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0" style="445" hidden="1" customWidth="1"/>
    <col min="7429" max="7429" width="24.7109375" style="445" customWidth="1"/>
    <col min="7430" max="7430" width="14.7109375" style="445" customWidth="1"/>
    <col min="7431" max="7432" width="15.7109375" style="445" customWidth="1"/>
    <col min="7433" max="7433" width="11.7109375" style="445" customWidth="1"/>
    <col min="7434" max="7434" width="6.42578125" style="445" bestFit="1" customWidth="1"/>
    <col min="7435" max="7435" width="11.7109375" style="445" customWidth="1"/>
    <col min="7436" max="7436" width="0" style="445" hidden="1" customWidth="1"/>
    <col min="7437" max="7437" width="3.7109375" style="445" customWidth="1"/>
    <col min="7438" max="7438" width="11.140625" style="445" bestFit="1" customWidth="1"/>
    <col min="7439"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0" style="445" hidden="1" customWidth="1"/>
    <col min="7685" max="7685" width="24.7109375" style="445" customWidth="1"/>
    <col min="7686" max="7686" width="14.7109375" style="445" customWidth="1"/>
    <col min="7687" max="7688" width="15.7109375" style="445" customWidth="1"/>
    <col min="7689" max="7689" width="11.7109375" style="445" customWidth="1"/>
    <col min="7690" max="7690" width="6.42578125" style="445" bestFit="1" customWidth="1"/>
    <col min="7691" max="7691" width="11.7109375" style="445" customWidth="1"/>
    <col min="7692" max="7692" width="0" style="445" hidden="1" customWidth="1"/>
    <col min="7693" max="7693" width="3.7109375" style="445" customWidth="1"/>
    <col min="7694" max="7694" width="11.140625" style="445" bestFit="1" customWidth="1"/>
    <col min="7695"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0" style="445" hidden="1" customWidth="1"/>
    <col min="7941" max="7941" width="24.7109375" style="445" customWidth="1"/>
    <col min="7942" max="7942" width="14.7109375" style="445" customWidth="1"/>
    <col min="7943" max="7944" width="15.7109375" style="445" customWidth="1"/>
    <col min="7945" max="7945" width="11.7109375" style="445" customWidth="1"/>
    <col min="7946" max="7946" width="6.42578125" style="445" bestFit="1" customWidth="1"/>
    <col min="7947" max="7947" width="11.7109375" style="445" customWidth="1"/>
    <col min="7948" max="7948" width="0" style="445" hidden="1" customWidth="1"/>
    <col min="7949" max="7949" width="3.7109375" style="445" customWidth="1"/>
    <col min="7950" max="7950" width="11.140625" style="445" bestFit="1" customWidth="1"/>
    <col min="7951"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0" style="445" hidden="1" customWidth="1"/>
    <col min="8197" max="8197" width="24.7109375" style="445" customWidth="1"/>
    <col min="8198" max="8198" width="14.7109375" style="445" customWidth="1"/>
    <col min="8199" max="8200" width="15.7109375" style="445" customWidth="1"/>
    <col min="8201" max="8201" width="11.7109375" style="445" customWidth="1"/>
    <col min="8202" max="8202" width="6.42578125" style="445" bestFit="1" customWidth="1"/>
    <col min="8203" max="8203" width="11.7109375" style="445" customWidth="1"/>
    <col min="8204" max="8204" width="0" style="445" hidden="1" customWidth="1"/>
    <col min="8205" max="8205" width="3.7109375" style="445" customWidth="1"/>
    <col min="8206" max="8206" width="11.140625" style="445" bestFit="1" customWidth="1"/>
    <col min="8207"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0" style="445" hidden="1" customWidth="1"/>
    <col min="8453" max="8453" width="24.7109375" style="445" customWidth="1"/>
    <col min="8454" max="8454" width="14.7109375" style="445" customWidth="1"/>
    <col min="8455" max="8456" width="15.7109375" style="445" customWidth="1"/>
    <col min="8457" max="8457" width="11.7109375" style="445" customWidth="1"/>
    <col min="8458" max="8458" width="6.42578125" style="445" bestFit="1" customWidth="1"/>
    <col min="8459" max="8459" width="11.7109375" style="445" customWidth="1"/>
    <col min="8460" max="8460" width="0" style="445" hidden="1" customWidth="1"/>
    <col min="8461" max="8461" width="3.7109375" style="445" customWidth="1"/>
    <col min="8462" max="8462" width="11.140625" style="445" bestFit="1" customWidth="1"/>
    <col min="8463"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0" style="445" hidden="1" customWidth="1"/>
    <col min="8709" max="8709" width="24.7109375" style="445" customWidth="1"/>
    <col min="8710" max="8710" width="14.7109375" style="445" customWidth="1"/>
    <col min="8711" max="8712" width="15.7109375" style="445" customWidth="1"/>
    <col min="8713" max="8713" width="11.7109375" style="445" customWidth="1"/>
    <col min="8714" max="8714" width="6.42578125" style="445" bestFit="1" customWidth="1"/>
    <col min="8715" max="8715" width="11.7109375" style="445" customWidth="1"/>
    <col min="8716" max="8716" width="0" style="445" hidden="1" customWidth="1"/>
    <col min="8717" max="8717" width="3.7109375" style="445" customWidth="1"/>
    <col min="8718" max="8718" width="11.140625" style="445" bestFit="1" customWidth="1"/>
    <col min="8719"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0" style="445" hidden="1" customWidth="1"/>
    <col min="8965" max="8965" width="24.7109375" style="445" customWidth="1"/>
    <col min="8966" max="8966" width="14.7109375" style="445" customWidth="1"/>
    <col min="8967" max="8968" width="15.7109375" style="445" customWidth="1"/>
    <col min="8969" max="8969" width="11.7109375" style="445" customWidth="1"/>
    <col min="8970" max="8970" width="6.42578125" style="445" bestFit="1" customWidth="1"/>
    <col min="8971" max="8971" width="11.7109375" style="445" customWidth="1"/>
    <col min="8972" max="8972" width="0" style="445" hidden="1" customWidth="1"/>
    <col min="8973" max="8973" width="3.7109375" style="445" customWidth="1"/>
    <col min="8974" max="8974" width="11.140625" style="445" bestFit="1" customWidth="1"/>
    <col min="8975"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0" style="445" hidden="1" customWidth="1"/>
    <col min="9221" max="9221" width="24.7109375" style="445" customWidth="1"/>
    <col min="9222" max="9222" width="14.7109375" style="445" customWidth="1"/>
    <col min="9223" max="9224" width="15.7109375" style="445" customWidth="1"/>
    <col min="9225" max="9225" width="11.7109375" style="445" customWidth="1"/>
    <col min="9226" max="9226" width="6.42578125" style="445" bestFit="1" customWidth="1"/>
    <col min="9227" max="9227" width="11.7109375" style="445" customWidth="1"/>
    <col min="9228" max="9228" width="0" style="445" hidden="1" customWidth="1"/>
    <col min="9229" max="9229" width="3.7109375" style="445" customWidth="1"/>
    <col min="9230" max="9230" width="11.140625" style="445" bestFit="1" customWidth="1"/>
    <col min="9231"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0" style="445" hidden="1" customWidth="1"/>
    <col min="9477" max="9477" width="24.7109375" style="445" customWidth="1"/>
    <col min="9478" max="9478" width="14.7109375" style="445" customWidth="1"/>
    <col min="9479" max="9480" width="15.7109375" style="445" customWidth="1"/>
    <col min="9481" max="9481" width="11.7109375" style="445" customWidth="1"/>
    <col min="9482" max="9482" width="6.42578125" style="445" bestFit="1" customWidth="1"/>
    <col min="9483" max="9483" width="11.7109375" style="445" customWidth="1"/>
    <col min="9484" max="9484" width="0" style="445" hidden="1" customWidth="1"/>
    <col min="9485" max="9485" width="3.7109375" style="445" customWidth="1"/>
    <col min="9486" max="9486" width="11.140625" style="445" bestFit="1" customWidth="1"/>
    <col min="9487"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0" style="445" hidden="1" customWidth="1"/>
    <col min="9733" max="9733" width="24.7109375" style="445" customWidth="1"/>
    <col min="9734" max="9734" width="14.7109375" style="445" customWidth="1"/>
    <col min="9735" max="9736" width="15.7109375" style="445" customWidth="1"/>
    <col min="9737" max="9737" width="11.7109375" style="445" customWidth="1"/>
    <col min="9738" max="9738" width="6.42578125" style="445" bestFit="1" customWidth="1"/>
    <col min="9739" max="9739" width="11.7109375" style="445" customWidth="1"/>
    <col min="9740" max="9740" width="0" style="445" hidden="1" customWidth="1"/>
    <col min="9741" max="9741" width="3.7109375" style="445" customWidth="1"/>
    <col min="9742" max="9742" width="11.140625" style="445" bestFit="1" customWidth="1"/>
    <col min="9743"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0" style="445" hidden="1" customWidth="1"/>
    <col min="9989" max="9989" width="24.7109375" style="445" customWidth="1"/>
    <col min="9990" max="9990" width="14.7109375" style="445" customWidth="1"/>
    <col min="9991" max="9992" width="15.7109375" style="445" customWidth="1"/>
    <col min="9993" max="9993" width="11.7109375" style="445" customWidth="1"/>
    <col min="9994" max="9994" width="6.42578125" style="445" bestFit="1" customWidth="1"/>
    <col min="9995" max="9995" width="11.7109375" style="445" customWidth="1"/>
    <col min="9996" max="9996" width="0" style="445" hidden="1" customWidth="1"/>
    <col min="9997" max="9997" width="3.7109375" style="445" customWidth="1"/>
    <col min="9998" max="9998" width="11.140625" style="445" bestFit="1" customWidth="1"/>
    <col min="9999"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0" style="445" hidden="1" customWidth="1"/>
    <col min="10245" max="10245" width="24.7109375" style="445" customWidth="1"/>
    <col min="10246" max="10246" width="14.7109375" style="445" customWidth="1"/>
    <col min="10247" max="10248" width="15.7109375" style="445" customWidth="1"/>
    <col min="10249" max="10249" width="11.7109375" style="445" customWidth="1"/>
    <col min="10250" max="10250" width="6.42578125" style="445" bestFit="1" customWidth="1"/>
    <col min="10251" max="10251" width="11.7109375" style="445" customWidth="1"/>
    <col min="10252" max="10252" width="0" style="445" hidden="1" customWidth="1"/>
    <col min="10253" max="10253" width="3.7109375" style="445" customWidth="1"/>
    <col min="10254" max="10254" width="11.140625" style="445" bestFit="1" customWidth="1"/>
    <col min="10255"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0" style="445" hidden="1" customWidth="1"/>
    <col min="10501" max="10501" width="24.7109375" style="445" customWidth="1"/>
    <col min="10502" max="10502" width="14.7109375" style="445" customWidth="1"/>
    <col min="10503" max="10504" width="15.7109375" style="445" customWidth="1"/>
    <col min="10505" max="10505" width="11.7109375" style="445" customWidth="1"/>
    <col min="10506" max="10506" width="6.42578125" style="445" bestFit="1" customWidth="1"/>
    <col min="10507" max="10507" width="11.7109375" style="445" customWidth="1"/>
    <col min="10508" max="10508" width="0" style="445" hidden="1" customWidth="1"/>
    <col min="10509" max="10509" width="3.7109375" style="445" customWidth="1"/>
    <col min="10510" max="10510" width="11.140625" style="445" bestFit="1" customWidth="1"/>
    <col min="10511"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0" style="445" hidden="1" customWidth="1"/>
    <col min="10757" max="10757" width="24.7109375" style="445" customWidth="1"/>
    <col min="10758" max="10758" width="14.7109375" style="445" customWidth="1"/>
    <col min="10759" max="10760" width="15.7109375" style="445" customWidth="1"/>
    <col min="10761" max="10761" width="11.7109375" style="445" customWidth="1"/>
    <col min="10762" max="10762" width="6.42578125" style="445" bestFit="1" customWidth="1"/>
    <col min="10763" max="10763" width="11.7109375" style="445" customWidth="1"/>
    <col min="10764" max="10764" width="0" style="445" hidden="1" customWidth="1"/>
    <col min="10765" max="10765" width="3.7109375" style="445" customWidth="1"/>
    <col min="10766" max="10766" width="11.140625" style="445" bestFit="1" customWidth="1"/>
    <col min="10767"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0" style="445" hidden="1" customWidth="1"/>
    <col min="11013" max="11013" width="24.7109375" style="445" customWidth="1"/>
    <col min="11014" max="11014" width="14.7109375" style="445" customWidth="1"/>
    <col min="11015" max="11016" width="15.7109375" style="445" customWidth="1"/>
    <col min="11017" max="11017" width="11.7109375" style="445" customWidth="1"/>
    <col min="11018" max="11018" width="6.42578125" style="445" bestFit="1" customWidth="1"/>
    <col min="11019" max="11019" width="11.7109375" style="445" customWidth="1"/>
    <col min="11020" max="11020" width="0" style="445" hidden="1" customWidth="1"/>
    <col min="11021" max="11021" width="3.7109375" style="445" customWidth="1"/>
    <col min="11022" max="11022" width="11.140625" style="445" bestFit="1" customWidth="1"/>
    <col min="11023"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0" style="445" hidden="1" customWidth="1"/>
    <col min="11269" max="11269" width="24.7109375" style="445" customWidth="1"/>
    <col min="11270" max="11270" width="14.7109375" style="445" customWidth="1"/>
    <col min="11271" max="11272" width="15.7109375" style="445" customWidth="1"/>
    <col min="11273" max="11273" width="11.7109375" style="445" customWidth="1"/>
    <col min="11274" max="11274" width="6.42578125" style="445" bestFit="1" customWidth="1"/>
    <col min="11275" max="11275" width="11.7109375" style="445" customWidth="1"/>
    <col min="11276" max="11276" width="0" style="445" hidden="1" customWidth="1"/>
    <col min="11277" max="11277" width="3.7109375" style="445" customWidth="1"/>
    <col min="11278" max="11278" width="11.140625" style="445" bestFit="1" customWidth="1"/>
    <col min="11279"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0" style="445" hidden="1" customWidth="1"/>
    <col min="11525" max="11525" width="24.7109375" style="445" customWidth="1"/>
    <col min="11526" max="11526" width="14.7109375" style="445" customWidth="1"/>
    <col min="11527" max="11528" width="15.7109375" style="445" customWidth="1"/>
    <col min="11529" max="11529" width="11.7109375" style="445" customWidth="1"/>
    <col min="11530" max="11530" width="6.42578125" style="445" bestFit="1" customWidth="1"/>
    <col min="11531" max="11531" width="11.7109375" style="445" customWidth="1"/>
    <col min="11532" max="11532" width="0" style="445" hidden="1" customWidth="1"/>
    <col min="11533" max="11533" width="3.7109375" style="445" customWidth="1"/>
    <col min="11534" max="11534" width="11.140625" style="445" bestFit="1" customWidth="1"/>
    <col min="11535"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0" style="445" hidden="1" customWidth="1"/>
    <col min="11781" max="11781" width="24.7109375" style="445" customWidth="1"/>
    <col min="11782" max="11782" width="14.7109375" style="445" customWidth="1"/>
    <col min="11783" max="11784" width="15.7109375" style="445" customWidth="1"/>
    <col min="11785" max="11785" width="11.7109375" style="445" customWidth="1"/>
    <col min="11786" max="11786" width="6.42578125" style="445" bestFit="1" customWidth="1"/>
    <col min="11787" max="11787" width="11.7109375" style="445" customWidth="1"/>
    <col min="11788" max="11788" width="0" style="445" hidden="1" customWidth="1"/>
    <col min="11789" max="11789" width="3.7109375" style="445" customWidth="1"/>
    <col min="11790" max="11790" width="11.140625" style="445" bestFit="1" customWidth="1"/>
    <col min="11791"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0" style="445" hidden="1" customWidth="1"/>
    <col min="12037" max="12037" width="24.7109375" style="445" customWidth="1"/>
    <col min="12038" max="12038" width="14.7109375" style="445" customWidth="1"/>
    <col min="12039" max="12040" width="15.7109375" style="445" customWidth="1"/>
    <col min="12041" max="12041" width="11.7109375" style="445" customWidth="1"/>
    <col min="12042" max="12042" width="6.42578125" style="445" bestFit="1" customWidth="1"/>
    <col min="12043" max="12043" width="11.7109375" style="445" customWidth="1"/>
    <col min="12044" max="12044" width="0" style="445" hidden="1" customWidth="1"/>
    <col min="12045" max="12045" width="3.7109375" style="445" customWidth="1"/>
    <col min="12046" max="12046" width="11.140625" style="445" bestFit="1" customWidth="1"/>
    <col min="12047"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0" style="445" hidden="1" customWidth="1"/>
    <col min="12293" max="12293" width="24.7109375" style="445" customWidth="1"/>
    <col min="12294" max="12294" width="14.7109375" style="445" customWidth="1"/>
    <col min="12295" max="12296" width="15.7109375" style="445" customWidth="1"/>
    <col min="12297" max="12297" width="11.7109375" style="445" customWidth="1"/>
    <col min="12298" max="12298" width="6.42578125" style="445" bestFit="1" customWidth="1"/>
    <col min="12299" max="12299" width="11.7109375" style="445" customWidth="1"/>
    <col min="12300" max="12300" width="0" style="445" hidden="1" customWidth="1"/>
    <col min="12301" max="12301" width="3.7109375" style="445" customWidth="1"/>
    <col min="12302" max="12302" width="11.140625" style="445" bestFit="1" customWidth="1"/>
    <col min="12303"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0" style="445" hidden="1" customWidth="1"/>
    <col min="12549" max="12549" width="24.7109375" style="445" customWidth="1"/>
    <col min="12550" max="12550" width="14.7109375" style="445" customWidth="1"/>
    <col min="12551" max="12552" width="15.7109375" style="445" customWidth="1"/>
    <col min="12553" max="12553" width="11.7109375" style="445" customWidth="1"/>
    <col min="12554" max="12554" width="6.42578125" style="445" bestFit="1" customWidth="1"/>
    <col min="12555" max="12555" width="11.7109375" style="445" customWidth="1"/>
    <col min="12556" max="12556" width="0" style="445" hidden="1" customWidth="1"/>
    <col min="12557" max="12557" width="3.7109375" style="445" customWidth="1"/>
    <col min="12558" max="12558" width="11.140625" style="445" bestFit="1" customWidth="1"/>
    <col min="12559"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0" style="445" hidden="1" customWidth="1"/>
    <col min="12805" max="12805" width="24.7109375" style="445" customWidth="1"/>
    <col min="12806" max="12806" width="14.7109375" style="445" customWidth="1"/>
    <col min="12807" max="12808" width="15.7109375" style="445" customWidth="1"/>
    <col min="12809" max="12809" width="11.7109375" style="445" customWidth="1"/>
    <col min="12810" max="12810" width="6.42578125" style="445" bestFit="1" customWidth="1"/>
    <col min="12811" max="12811" width="11.7109375" style="445" customWidth="1"/>
    <col min="12812" max="12812" width="0" style="445" hidden="1" customWidth="1"/>
    <col min="12813" max="12813" width="3.7109375" style="445" customWidth="1"/>
    <col min="12814" max="12814" width="11.140625" style="445" bestFit="1" customWidth="1"/>
    <col min="12815"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0" style="445" hidden="1" customWidth="1"/>
    <col min="13061" max="13061" width="24.7109375" style="445" customWidth="1"/>
    <col min="13062" max="13062" width="14.7109375" style="445" customWidth="1"/>
    <col min="13063" max="13064" width="15.7109375" style="445" customWidth="1"/>
    <col min="13065" max="13065" width="11.7109375" style="445" customWidth="1"/>
    <col min="13066" max="13066" width="6.42578125" style="445" bestFit="1" customWidth="1"/>
    <col min="13067" max="13067" width="11.7109375" style="445" customWidth="1"/>
    <col min="13068" max="13068" width="0" style="445" hidden="1" customWidth="1"/>
    <col min="13069" max="13069" width="3.7109375" style="445" customWidth="1"/>
    <col min="13070" max="13070" width="11.140625" style="445" bestFit="1" customWidth="1"/>
    <col min="13071"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0" style="445" hidden="1" customWidth="1"/>
    <col min="13317" max="13317" width="24.7109375" style="445" customWidth="1"/>
    <col min="13318" max="13318" width="14.7109375" style="445" customWidth="1"/>
    <col min="13319" max="13320" width="15.7109375" style="445" customWidth="1"/>
    <col min="13321" max="13321" width="11.7109375" style="445" customWidth="1"/>
    <col min="13322" max="13322" width="6.42578125" style="445" bestFit="1" customWidth="1"/>
    <col min="13323" max="13323" width="11.7109375" style="445" customWidth="1"/>
    <col min="13324" max="13324" width="0" style="445" hidden="1" customWidth="1"/>
    <col min="13325" max="13325" width="3.7109375" style="445" customWidth="1"/>
    <col min="13326" max="13326" width="11.140625" style="445" bestFit="1" customWidth="1"/>
    <col min="13327"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0" style="445" hidden="1" customWidth="1"/>
    <col min="13573" max="13573" width="24.7109375" style="445" customWidth="1"/>
    <col min="13574" max="13574" width="14.7109375" style="445" customWidth="1"/>
    <col min="13575" max="13576" width="15.7109375" style="445" customWidth="1"/>
    <col min="13577" max="13577" width="11.7109375" style="445" customWidth="1"/>
    <col min="13578" max="13578" width="6.42578125" style="445" bestFit="1" customWidth="1"/>
    <col min="13579" max="13579" width="11.7109375" style="445" customWidth="1"/>
    <col min="13580" max="13580" width="0" style="445" hidden="1" customWidth="1"/>
    <col min="13581" max="13581" width="3.7109375" style="445" customWidth="1"/>
    <col min="13582" max="13582" width="11.140625" style="445" bestFit="1" customWidth="1"/>
    <col min="13583"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0" style="445" hidden="1" customWidth="1"/>
    <col min="13829" max="13829" width="24.7109375" style="445" customWidth="1"/>
    <col min="13830" max="13830" width="14.7109375" style="445" customWidth="1"/>
    <col min="13831" max="13832" width="15.7109375" style="445" customWidth="1"/>
    <col min="13833" max="13833" width="11.7109375" style="445" customWidth="1"/>
    <col min="13834" max="13834" width="6.42578125" style="445" bestFit="1" customWidth="1"/>
    <col min="13835" max="13835" width="11.7109375" style="445" customWidth="1"/>
    <col min="13836" max="13836" width="0" style="445" hidden="1" customWidth="1"/>
    <col min="13837" max="13837" width="3.7109375" style="445" customWidth="1"/>
    <col min="13838" max="13838" width="11.140625" style="445" bestFit="1" customWidth="1"/>
    <col min="13839"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0" style="445" hidden="1" customWidth="1"/>
    <col min="14085" max="14085" width="24.7109375" style="445" customWidth="1"/>
    <col min="14086" max="14086" width="14.7109375" style="445" customWidth="1"/>
    <col min="14087" max="14088" width="15.7109375" style="445" customWidth="1"/>
    <col min="14089" max="14089" width="11.7109375" style="445" customWidth="1"/>
    <col min="14090" max="14090" width="6.42578125" style="445" bestFit="1" customWidth="1"/>
    <col min="14091" max="14091" width="11.7109375" style="445" customWidth="1"/>
    <col min="14092" max="14092" width="0" style="445" hidden="1" customWidth="1"/>
    <col min="14093" max="14093" width="3.7109375" style="445" customWidth="1"/>
    <col min="14094" max="14094" width="11.140625" style="445" bestFit="1" customWidth="1"/>
    <col min="14095"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0" style="445" hidden="1" customWidth="1"/>
    <col min="14341" max="14341" width="24.7109375" style="445" customWidth="1"/>
    <col min="14342" max="14342" width="14.7109375" style="445" customWidth="1"/>
    <col min="14343" max="14344" width="15.7109375" style="445" customWidth="1"/>
    <col min="14345" max="14345" width="11.7109375" style="445" customWidth="1"/>
    <col min="14346" max="14346" width="6.42578125" style="445" bestFit="1" customWidth="1"/>
    <col min="14347" max="14347" width="11.7109375" style="445" customWidth="1"/>
    <col min="14348" max="14348" width="0" style="445" hidden="1" customWidth="1"/>
    <col min="14349" max="14349" width="3.7109375" style="445" customWidth="1"/>
    <col min="14350" max="14350" width="11.140625" style="445" bestFit="1" customWidth="1"/>
    <col min="14351"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0" style="445" hidden="1" customWidth="1"/>
    <col min="14597" max="14597" width="24.7109375" style="445" customWidth="1"/>
    <col min="14598" max="14598" width="14.7109375" style="445" customWidth="1"/>
    <col min="14599" max="14600" width="15.7109375" style="445" customWidth="1"/>
    <col min="14601" max="14601" width="11.7109375" style="445" customWidth="1"/>
    <col min="14602" max="14602" width="6.42578125" style="445" bestFit="1" customWidth="1"/>
    <col min="14603" max="14603" width="11.7109375" style="445" customWidth="1"/>
    <col min="14604" max="14604" width="0" style="445" hidden="1" customWidth="1"/>
    <col min="14605" max="14605" width="3.7109375" style="445" customWidth="1"/>
    <col min="14606" max="14606" width="11.140625" style="445" bestFit="1" customWidth="1"/>
    <col min="14607"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0" style="445" hidden="1" customWidth="1"/>
    <col min="14853" max="14853" width="24.7109375" style="445" customWidth="1"/>
    <col min="14854" max="14854" width="14.7109375" style="445" customWidth="1"/>
    <col min="14855" max="14856" width="15.7109375" style="445" customWidth="1"/>
    <col min="14857" max="14857" width="11.7109375" style="445" customWidth="1"/>
    <col min="14858" max="14858" width="6.42578125" style="445" bestFit="1" customWidth="1"/>
    <col min="14859" max="14859" width="11.7109375" style="445" customWidth="1"/>
    <col min="14860" max="14860" width="0" style="445" hidden="1" customWidth="1"/>
    <col min="14861" max="14861" width="3.7109375" style="445" customWidth="1"/>
    <col min="14862" max="14862" width="11.140625" style="445" bestFit="1" customWidth="1"/>
    <col min="14863"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0" style="445" hidden="1" customWidth="1"/>
    <col min="15109" max="15109" width="24.7109375" style="445" customWidth="1"/>
    <col min="15110" max="15110" width="14.7109375" style="445" customWidth="1"/>
    <col min="15111" max="15112" width="15.7109375" style="445" customWidth="1"/>
    <col min="15113" max="15113" width="11.7109375" style="445" customWidth="1"/>
    <col min="15114" max="15114" width="6.42578125" style="445" bestFit="1" customWidth="1"/>
    <col min="15115" max="15115" width="11.7109375" style="445" customWidth="1"/>
    <col min="15116" max="15116" width="0" style="445" hidden="1" customWidth="1"/>
    <col min="15117" max="15117" width="3.7109375" style="445" customWidth="1"/>
    <col min="15118" max="15118" width="11.140625" style="445" bestFit="1" customWidth="1"/>
    <col min="15119"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0" style="445" hidden="1" customWidth="1"/>
    <col min="15365" max="15365" width="24.7109375" style="445" customWidth="1"/>
    <col min="15366" max="15366" width="14.7109375" style="445" customWidth="1"/>
    <col min="15367" max="15368" width="15.7109375" style="445" customWidth="1"/>
    <col min="15369" max="15369" width="11.7109375" style="445" customWidth="1"/>
    <col min="15370" max="15370" width="6.42578125" style="445" bestFit="1" customWidth="1"/>
    <col min="15371" max="15371" width="11.7109375" style="445" customWidth="1"/>
    <col min="15372" max="15372" width="0" style="445" hidden="1" customWidth="1"/>
    <col min="15373" max="15373" width="3.7109375" style="445" customWidth="1"/>
    <col min="15374" max="15374" width="11.140625" style="445" bestFit="1" customWidth="1"/>
    <col min="15375"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0" style="445" hidden="1" customWidth="1"/>
    <col min="15621" max="15621" width="24.7109375" style="445" customWidth="1"/>
    <col min="15622" max="15622" width="14.7109375" style="445" customWidth="1"/>
    <col min="15623" max="15624" width="15.7109375" style="445" customWidth="1"/>
    <col min="15625" max="15625" width="11.7109375" style="445" customWidth="1"/>
    <col min="15626" max="15626" width="6.42578125" style="445" bestFit="1" customWidth="1"/>
    <col min="15627" max="15627" width="11.7109375" style="445" customWidth="1"/>
    <col min="15628" max="15628" width="0" style="445" hidden="1" customWidth="1"/>
    <col min="15629" max="15629" width="3.7109375" style="445" customWidth="1"/>
    <col min="15630" max="15630" width="11.140625" style="445" bestFit="1" customWidth="1"/>
    <col min="15631"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0" style="445" hidden="1" customWidth="1"/>
    <col min="15877" max="15877" width="24.7109375" style="445" customWidth="1"/>
    <col min="15878" max="15878" width="14.7109375" style="445" customWidth="1"/>
    <col min="15879" max="15880" width="15.7109375" style="445" customWidth="1"/>
    <col min="15881" max="15881" width="11.7109375" style="445" customWidth="1"/>
    <col min="15882" max="15882" width="6.42578125" style="445" bestFit="1" customWidth="1"/>
    <col min="15883" max="15883" width="11.7109375" style="445" customWidth="1"/>
    <col min="15884" max="15884" width="0" style="445" hidden="1" customWidth="1"/>
    <col min="15885" max="15885" width="3.7109375" style="445" customWidth="1"/>
    <col min="15886" max="15886" width="11.140625" style="445" bestFit="1" customWidth="1"/>
    <col min="15887"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0" style="445" hidden="1" customWidth="1"/>
    <col min="16133" max="16133" width="24.7109375" style="445" customWidth="1"/>
    <col min="16134" max="16134" width="14.7109375" style="445" customWidth="1"/>
    <col min="16135" max="16136" width="15.7109375" style="445" customWidth="1"/>
    <col min="16137" max="16137" width="11.7109375" style="445" customWidth="1"/>
    <col min="16138" max="16138" width="6.42578125" style="445" bestFit="1" customWidth="1"/>
    <col min="16139" max="16139" width="11.7109375" style="445" customWidth="1"/>
    <col min="16140" max="16140" width="0" style="445" hidden="1" customWidth="1"/>
    <col min="16141" max="16141" width="3.7109375" style="445" customWidth="1"/>
    <col min="16142" max="16142" width="11.140625" style="445" bestFit="1" customWidth="1"/>
    <col min="16143" max="16384" width="10.5703125" style="445"/>
  </cols>
  <sheetData>
    <row r="1" spans="1:29" hidden="1"/>
    <row r="2" spans="1:29" hidden="1"/>
    <row r="3" spans="1:29" hidden="1"/>
    <row r="4" spans="1:29" ht="3" customHeight="1">
      <c r="J4" s="450"/>
      <c r="K4" s="450"/>
      <c r="L4" s="446"/>
      <c r="M4" s="446"/>
      <c r="N4" s="446"/>
      <c r="O4" s="453"/>
      <c r="P4" s="453"/>
      <c r="Q4" s="453"/>
      <c r="R4" s="453"/>
      <c r="S4" s="453"/>
      <c r="T4" s="453"/>
      <c r="U4" s="453"/>
      <c r="V4" s="446"/>
    </row>
    <row r="5" spans="1:29" ht="22.5" customHeight="1">
      <c r="J5" s="450"/>
      <c r="K5" s="450"/>
      <c r="L5" s="1312" t="s">
        <v>742</v>
      </c>
      <c r="M5" s="1312"/>
      <c r="N5" s="1312"/>
      <c r="O5" s="1312"/>
      <c r="P5" s="1312"/>
      <c r="Q5" s="1312"/>
      <c r="R5" s="1312"/>
      <c r="S5" s="1312"/>
      <c r="T5" s="1312"/>
      <c r="U5" s="546"/>
      <c r="V5" s="465"/>
    </row>
    <row r="6" spans="1:29" ht="3" customHeight="1">
      <c r="J6" s="450"/>
      <c r="K6" s="450"/>
      <c r="L6" s="446"/>
      <c r="M6" s="446"/>
      <c r="N6" s="446"/>
      <c r="O6" s="449"/>
      <c r="P6" s="449"/>
      <c r="Q6" s="449"/>
      <c r="R6" s="449"/>
      <c r="S6" s="449"/>
      <c r="T6" s="449"/>
      <c r="U6" s="446"/>
    </row>
    <row r="7" spans="1:29" s="744" customFormat="1" ht="5.25" hidden="1">
      <c r="A7" s="1114"/>
      <c r="B7" s="1114"/>
      <c r="C7" s="1114"/>
      <c r="D7" s="1114"/>
      <c r="E7" s="1114"/>
      <c r="F7" s="1114"/>
      <c r="G7" s="1114"/>
      <c r="H7" s="1114"/>
      <c r="L7" s="1164"/>
      <c r="M7" s="1039"/>
      <c r="O7" s="1288"/>
      <c r="P7" s="1288"/>
      <c r="Q7" s="1288"/>
      <c r="R7" s="1288"/>
      <c r="S7" s="1288"/>
      <c r="T7" s="1288"/>
      <c r="U7" s="778"/>
      <c r="V7" s="778"/>
      <c r="X7" s="1114"/>
      <c r="Y7" s="1114"/>
      <c r="Z7" s="1114"/>
      <c r="AA7" s="1114"/>
      <c r="AB7" s="1114"/>
    </row>
    <row r="8" spans="1:29"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18"/>
      <c r="O8" s="1289" t="str">
        <f>IF(datePr_ch="",IF(datePr="","",datePr),datePr_ch)</f>
        <v>10.08.2020</v>
      </c>
      <c r="P8" s="1289"/>
      <c r="Q8" s="1289"/>
      <c r="R8" s="1289"/>
      <c r="S8" s="1289"/>
      <c r="T8" s="1289"/>
      <c r="U8" s="633"/>
      <c r="Y8" s="959"/>
      <c r="Z8" s="557"/>
      <c r="AA8" s="557"/>
      <c r="AB8" s="557"/>
      <c r="AC8" s="557"/>
    </row>
    <row r="9" spans="1:29" s="460" customFormat="1" ht="18.75">
      <c r="A9" s="473"/>
      <c r="B9" s="473"/>
      <c r="C9" s="473"/>
      <c r="D9" s="473"/>
      <c r="E9" s="473"/>
      <c r="F9" s="473"/>
      <c r="G9" s="473"/>
      <c r="H9" s="473"/>
      <c r="L9" s="520"/>
      <c r="M9" s="584" t="str">
        <f>"Номер подачи заявления об "&amp;IF(numberPr_ch="","утверждении","изменении") &amp; " тарифов"</f>
        <v>Номер подачи заявления об изменении тарифов</v>
      </c>
      <c r="N9" s="1118"/>
      <c r="O9" s="1289" t="str">
        <f>IF(numberPr_ch="",IF(numberPr="","",numberPr),numberPr_ch)</f>
        <v>01-13/36204</v>
      </c>
      <c r="P9" s="1289"/>
      <c r="Q9" s="1289"/>
      <c r="R9" s="1289"/>
      <c r="S9" s="1289"/>
      <c r="T9" s="1289"/>
      <c r="U9" s="633"/>
      <c r="Y9" s="959"/>
      <c r="Z9" s="473"/>
      <c r="AA9" s="473"/>
      <c r="AB9" s="473"/>
      <c r="AC9" s="473"/>
    </row>
    <row r="10" spans="1:29" s="744" customFormat="1" ht="5.25" hidden="1">
      <c r="A10" s="1114"/>
      <c r="B10" s="1114"/>
      <c r="C10" s="1114"/>
      <c r="D10" s="1114"/>
      <c r="E10" s="1114"/>
      <c r="F10" s="1114"/>
      <c r="G10" s="1114"/>
      <c r="H10" s="1114"/>
      <c r="L10" s="1164"/>
      <c r="M10" s="1039"/>
      <c r="O10" s="1288"/>
      <c r="P10" s="1288"/>
      <c r="Q10" s="1288"/>
      <c r="R10" s="1288"/>
      <c r="S10" s="1288"/>
      <c r="T10" s="1288"/>
      <c r="U10" s="778"/>
      <c r="V10" s="778"/>
      <c r="X10" s="1114"/>
      <c r="Y10" s="1114"/>
      <c r="Z10" s="1114"/>
      <c r="AA10" s="1114"/>
      <c r="AB10" s="1114"/>
    </row>
    <row r="11" spans="1:29" s="580" customFormat="1" ht="18.75" hidden="1">
      <c r="A11" s="581"/>
      <c r="B11" s="581"/>
      <c r="C11" s="581"/>
      <c r="D11" s="581"/>
      <c r="E11" s="581"/>
      <c r="F11" s="581"/>
      <c r="G11" s="581"/>
      <c r="H11" s="581"/>
      <c r="L11" s="713"/>
      <c r="M11" s="711"/>
      <c r="O11" s="710"/>
      <c r="P11" s="710"/>
      <c r="Q11" s="732" t="s">
        <v>634</v>
      </c>
      <c r="R11" s="732" t="s">
        <v>635</v>
      </c>
      <c r="S11" s="710"/>
      <c r="T11" s="710"/>
      <c r="U11" s="633"/>
      <c r="Y11" s="734"/>
      <c r="Z11" s="581"/>
      <c r="AA11" s="581"/>
      <c r="AB11" s="581"/>
      <c r="AC11" s="581"/>
    </row>
    <row r="12" spans="1:29" s="460" customFormat="1" ht="11.25" hidden="1">
      <c r="A12" s="473"/>
      <c r="B12" s="473"/>
      <c r="C12" s="473"/>
      <c r="D12" s="473"/>
      <c r="E12" s="473"/>
      <c r="F12" s="473"/>
      <c r="G12" s="473"/>
      <c r="H12" s="473"/>
      <c r="L12" s="1313"/>
      <c r="M12" s="1313"/>
      <c r="N12" s="457"/>
      <c r="O12" s="728"/>
      <c r="P12" s="728"/>
      <c r="Q12" s="728"/>
      <c r="R12" s="728"/>
      <c r="S12" s="728"/>
      <c r="T12" s="728"/>
      <c r="U12" s="455"/>
      <c r="V12" s="471" t="s">
        <v>370</v>
      </c>
      <c r="Y12" s="959"/>
      <c r="Z12" s="473"/>
      <c r="AA12" s="473"/>
      <c r="AB12" s="473"/>
      <c r="AC12" s="473"/>
    </row>
    <row r="13" spans="1:29" ht="15" customHeight="1">
      <c r="J13" s="450"/>
      <c r="K13" s="450"/>
      <c r="L13" s="446"/>
      <c r="M13" s="446"/>
      <c r="N13" s="446"/>
      <c r="O13" s="566"/>
      <c r="P13" s="566"/>
      <c r="Q13" s="1330"/>
      <c r="R13" s="1330"/>
      <c r="S13" s="1330"/>
      <c r="T13" s="1330"/>
      <c r="U13" s="1330"/>
      <c r="V13" s="1330"/>
    </row>
    <row r="14" spans="1:29">
      <c r="J14" s="450"/>
      <c r="K14" s="450"/>
      <c r="L14" s="1237" t="s">
        <v>444</v>
      </c>
      <c r="M14" s="1237"/>
      <c r="N14" s="1237"/>
      <c r="O14" s="1237"/>
      <c r="P14" s="1237"/>
      <c r="Q14" s="1237"/>
      <c r="R14" s="1237"/>
      <c r="S14" s="1237"/>
      <c r="T14" s="1237"/>
      <c r="U14" s="1237"/>
      <c r="V14" s="1237"/>
      <c r="W14" s="1237"/>
      <c r="X14" s="1237" t="s">
        <v>445</v>
      </c>
    </row>
    <row r="15" spans="1:29" ht="14.25" customHeight="1">
      <c r="J15" s="450"/>
      <c r="K15" s="450"/>
      <c r="L15" s="1296" t="s">
        <v>90</v>
      </c>
      <c r="M15" s="1296" t="s">
        <v>594</v>
      </c>
      <c r="N15" s="502"/>
      <c r="O15" s="1296" t="s">
        <v>595</v>
      </c>
      <c r="P15" s="1347" t="s">
        <v>596</v>
      </c>
      <c r="Q15" s="1347" t="s">
        <v>603</v>
      </c>
      <c r="R15" s="1347"/>
      <c r="S15" s="1347"/>
      <c r="T15" s="1347"/>
      <c r="U15" s="1347"/>
      <c r="V15" s="1296" t="s">
        <v>338</v>
      </c>
      <c r="W15" s="1329" t="s">
        <v>273</v>
      </c>
      <c r="X15" s="1237"/>
    </row>
    <row r="16" spans="1:29" s="491" customFormat="1" ht="25.5" customHeight="1">
      <c r="A16" s="552"/>
      <c r="B16" s="552"/>
      <c r="C16" s="552"/>
      <c r="D16" s="552"/>
      <c r="E16" s="552"/>
      <c r="F16" s="552"/>
      <c r="G16" s="558"/>
      <c r="H16" s="558"/>
      <c r="I16" s="499"/>
      <c r="J16" s="497"/>
      <c r="K16" s="497"/>
      <c r="L16" s="1296"/>
      <c r="M16" s="1296"/>
      <c r="N16" s="502"/>
      <c r="O16" s="1296"/>
      <c r="P16" s="1347"/>
      <c r="Q16" s="1347" t="s">
        <v>620</v>
      </c>
      <c r="R16" s="1347"/>
      <c r="S16" s="1337" t="s">
        <v>614</v>
      </c>
      <c r="T16" s="1337"/>
      <c r="U16" s="1337"/>
      <c r="V16" s="1296"/>
      <c r="W16" s="1329"/>
      <c r="X16" s="1237"/>
      <c r="Y16" s="954"/>
      <c r="Z16" s="552"/>
      <c r="AA16" s="552"/>
      <c r="AB16" s="552"/>
      <c r="AC16" s="552"/>
    </row>
    <row r="17" spans="1:29" ht="14.25" customHeight="1">
      <c r="J17" s="450"/>
      <c r="K17" s="450"/>
      <c r="L17" s="1296"/>
      <c r="M17" s="1296"/>
      <c r="N17" s="502"/>
      <c r="O17" s="1296"/>
      <c r="P17" s="1347"/>
      <c r="Q17" s="502" t="s">
        <v>618</v>
      </c>
      <c r="R17" s="502" t="s">
        <v>619</v>
      </c>
      <c r="S17" s="504" t="s">
        <v>272</v>
      </c>
      <c r="T17" s="1338" t="s">
        <v>271</v>
      </c>
      <c r="U17" s="1338"/>
      <c r="V17" s="1296"/>
      <c r="W17" s="1329"/>
      <c r="X17" s="1237"/>
    </row>
    <row r="18" spans="1:29">
      <c r="J18" s="450"/>
      <c r="K18" s="458">
        <v>1</v>
      </c>
      <c r="L18" s="447" t="s">
        <v>91</v>
      </c>
      <c r="M18" s="447" t="s">
        <v>47</v>
      </c>
      <c r="N18" s="464" t="s">
        <v>47</v>
      </c>
      <c r="O18" s="456">
        <f t="shared" ref="O18:T18" ca="1" si="0">OFFSET(O18,0,-1)+1</f>
        <v>3</v>
      </c>
      <c r="P18" s="456">
        <f t="shared" ca="1" si="0"/>
        <v>4</v>
      </c>
      <c r="Q18" s="456">
        <f t="shared" ca="1" si="0"/>
        <v>5</v>
      </c>
      <c r="R18" s="456">
        <f t="shared" ca="1" si="0"/>
        <v>6</v>
      </c>
      <c r="S18" s="456">
        <f t="shared" ca="1" si="0"/>
        <v>7</v>
      </c>
      <c r="T18" s="1348">
        <f t="shared" ca="1" si="0"/>
        <v>8</v>
      </c>
      <c r="U18" s="1348"/>
      <c r="V18" s="456">
        <f ca="1">OFFSET(V18,0,-2)+1</f>
        <v>9</v>
      </c>
      <c r="W18" s="491"/>
      <c r="X18" s="456">
        <f ca="1">OFFSET(X18,0,-2)+1</f>
        <v>10</v>
      </c>
    </row>
    <row r="19" spans="1:29" ht="22.5">
      <c r="A19" s="1315">
        <v>1</v>
      </c>
      <c r="B19" s="926"/>
      <c r="C19" s="926"/>
      <c r="D19" s="926"/>
      <c r="E19" s="926"/>
      <c r="F19" s="926"/>
      <c r="G19" s="927"/>
      <c r="H19" s="927"/>
      <c r="I19" s="929"/>
      <c r="J19" s="921"/>
      <c r="K19" s="921"/>
      <c r="L19" s="560">
        <f>mergeValue(A19)</f>
        <v>1</v>
      </c>
      <c r="M19" s="608" t="s">
        <v>19</v>
      </c>
      <c r="N19" s="547"/>
      <c r="O19" s="1328"/>
      <c r="P19" s="1328"/>
      <c r="Q19" s="1328"/>
      <c r="R19" s="1328"/>
      <c r="S19" s="1328"/>
      <c r="T19" s="1328"/>
      <c r="U19" s="1328"/>
      <c r="V19" s="1328"/>
      <c r="W19" s="1328"/>
      <c r="X19" s="548" t="s">
        <v>717</v>
      </c>
    </row>
    <row r="20" spans="1:29" ht="22.5">
      <c r="A20" s="1315"/>
      <c r="B20" s="1315">
        <v>1</v>
      </c>
      <c r="C20" s="926"/>
      <c r="D20" s="926"/>
      <c r="E20" s="926"/>
      <c r="F20" s="926"/>
      <c r="G20" s="931"/>
      <c r="H20" s="928"/>
      <c r="I20" s="933"/>
      <c r="J20" s="918"/>
      <c r="K20" s="917"/>
      <c r="L20" s="560" t="str">
        <f>mergeValue(A20) &amp;"."&amp; mergeValue(B20)</f>
        <v>1.1</v>
      </c>
      <c r="M20" s="514" t="s">
        <v>15</v>
      </c>
      <c r="N20" s="547"/>
      <c r="O20" s="1328"/>
      <c r="P20" s="1328"/>
      <c r="Q20" s="1328"/>
      <c r="R20" s="1328"/>
      <c r="S20" s="1328"/>
      <c r="T20" s="1328"/>
      <c r="U20" s="1328"/>
      <c r="V20" s="1328"/>
      <c r="W20" s="1328"/>
      <c r="X20" s="548" t="s">
        <v>458</v>
      </c>
    </row>
    <row r="21" spans="1:29" ht="22.5">
      <c r="A21" s="1315"/>
      <c r="B21" s="1315"/>
      <c r="C21" s="1315">
        <v>1</v>
      </c>
      <c r="D21" s="926"/>
      <c r="E21" s="926"/>
      <c r="F21" s="926"/>
      <c r="G21" s="931"/>
      <c r="H21" s="928"/>
      <c r="I21" s="934"/>
      <c r="J21" s="918"/>
      <c r="K21" s="917"/>
      <c r="L21" s="560" t="str">
        <f>mergeValue(A21) &amp;"."&amp; mergeValue(B21)&amp;"."&amp; mergeValue(C21)</f>
        <v>1.1.1</v>
      </c>
      <c r="M21" s="515" t="s">
        <v>7</v>
      </c>
      <c r="N21" s="547"/>
      <c r="O21" s="1328"/>
      <c r="P21" s="1328"/>
      <c r="Q21" s="1328"/>
      <c r="R21" s="1328"/>
      <c r="S21" s="1328"/>
      <c r="T21" s="1328"/>
      <c r="U21" s="1328"/>
      <c r="V21" s="1328"/>
      <c r="W21" s="1328"/>
      <c r="X21" s="548" t="s">
        <v>599</v>
      </c>
    </row>
    <row r="22" spans="1:29">
      <c r="A22" s="1315"/>
      <c r="B22" s="1315"/>
      <c r="C22" s="1315"/>
      <c r="D22" s="1315">
        <v>1</v>
      </c>
      <c r="E22" s="926"/>
      <c r="F22" s="926"/>
      <c r="G22" s="931"/>
      <c r="H22" s="928"/>
      <c r="I22" s="934"/>
      <c r="J22" s="932"/>
      <c r="K22" s="917"/>
      <c r="L22" s="560" t="str">
        <f>mergeValue(A22) &amp;"."&amp; mergeValue(B22)&amp;"."&amp; mergeValue(C22)&amp;"."&amp; mergeValue(D22)</f>
        <v>1.1.1.1</v>
      </c>
      <c r="M22" s="516" t="s">
        <v>21</v>
      </c>
      <c r="N22" s="547"/>
      <c r="O22" s="1328"/>
      <c r="P22" s="1328"/>
      <c r="Q22" s="1328"/>
      <c r="R22" s="1328"/>
      <c r="S22" s="1328"/>
      <c r="T22" s="1328"/>
      <c r="U22" s="1328"/>
      <c r="V22" s="1328"/>
      <c r="W22" s="1328"/>
      <c r="X22" s="966" t="s">
        <v>622</v>
      </c>
    </row>
    <row r="23" spans="1:29" ht="42.95" customHeight="1">
      <c r="A23" s="1315"/>
      <c r="B23" s="1315"/>
      <c r="C23" s="1315"/>
      <c r="D23" s="1315"/>
      <c r="E23" s="926">
        <v>1</v>
      </c>
      <c r="F23" s="926"/>
      <c r="G23" s="931"/>
      <c r="H23" s="928"/>
      <c r="I23" s="934"/>
      <c r="J23" s="932"/>
      <c r="K23" s="922"/>
      <c r="L23" s="560" t="str">
        <f>mergeValue(A23) &amp;"."&amp; mergeValue(B23)&amp;"."&amp; mergeValue(C23)&amp;"."&amp; mergeValue(D23)&amp;"."&amp; mergeValue(E23)</f>
        <v>1.1.1.1.1</v>
      </c>
      <c r="M23" s="1012"/>
      <c r="N23" s="510"/>
      <c r="O23" s="1014"/>
      <c r="P23" s="1015"/>
      <c r="Q23" s="1170"/>
      <c r="R23" s="1170"/>
      <c r="S23" s="1168"/>
      <c r="T23" s="617" t="s">
        <v>82</v>
      </c>
      <c r="U23" s="1168"/>
      <c r="V23" s="735" t="s">
        <v>83</v>
      </c>
      <c r="W23" s="785"/>
      <c r="X23" s="1285" t="s">
        <v>746</v>
      </c>
      <c r="Y23" s="954" t="str">
        <f>strCheckDateTwo(N23:W23)</f>
        <v/>
      </c>
    </row>
    <row r="24" spans="1:29" hidden="1">
      <c r="A24" s="1315"/>
      <c r="B24" s="1315"/>
      <c r="C24" s="1315"/>
      <c r="D24" s="1315"/>
      <c r="E24" s="926"/>
      <c r="F24" s="926"/>
      <c r="G24" s="931"/>
      <c r="H24" s="928"/>
      <c r="I24" s="934"/>
      <c r="J24" s="932"/>
      <c r="K24" s="922"/>
      <c r="L24" s="598"/>
      <c r="M24" s="529"/>
      <c r="N24" s="613"/>
      <c r="O24" s="613"/>
      <c r="P24" s="613"/>
      <c r="Q24" s="613"/>
      <c r="R24" s="551" t="str">
        <f>S23 &amp; "-" &amp; U23</f>
        <v>-</v>
      </c>
      <c r="S24" s="480"/>
      <c r="T24" s="553"/>
      <c r="U24" s="480"/>
      <c r="V24" s="613"/>
      <c r="W24" s="784"/>
      <c r="X24" s="1286"/>
    </row>
    <row r="25" spans="1:29" ht="15" customHeight="1">
      <c r="A25" s="1315"/>
      <c r="B25" s="1315"/>
      <c r="C25" s="1315"/>
      <c r="D25" s="1315"/>
      <c r="E25" s="926"/>
      <c r="F25" s="926"/>
      <c r="G25" s="931"/>
      <c r="H25" s="928"/>
      <c r="I25" s="934"/>
      <c r="J25" s="932"/>
      <c r="K25" s="922"/>
      <c r="L25" s="506"/>
      <c r="M25" s="519" t="s">
        <v>5</v>
      </c>
      <c r="N25" s="517"/>
      <c r="O25" s="513"/>
      <c r="P25" s="513"/>
      <c r="Q25" s="513"/>
      <c r="R25" s="513"/>
      <c r="S25" s="540"/>
      <c r="T25" s="532"/>
      <c r="U25" s="531"/>
      <c r="V25" s="517"/>
      <c r="W25" s="517"/>
      <c r="X25" s="1287"/>
    </row>
    <row r="26" spans="1:29" s="444" customFormat="1" ht="15" customHeight="1">
      <c r="A26" s="1315"/>
      <c r="B26" s="1315"/>
      <c r="C26" s="1315"/>
      <c r="D26" s="930"/>
      <c r="E26" s="930"/>
      <c r="F26" s="930"/>
      <c r="G26" s="931"/>
      <c r="H26" s="930"/>
      <c r="I26" s="934"/>
      <c r="J26" s="920"/>
      <c r="K26" s="924"/>
      <c r="L26" s="506"/>
      <c r="M26" s="518" t="s">
        <v>16</v>
      </c>
      <c r="N26" s="517"/>
      <c r="O26" s="513"/>
      <c r="P26" s="513"/>
      <c r="Q26" s="513"/>
      <c r="R26" s="513"/>
      <c r="S26" s="540"/>
      <c r="T26" s="532"/>
      <c r="U26" s="531"/>
      <c r="V26" s="517"/>
      <c r="W26" s="532"/>
      <c r="X26" s="950"/>
      <c r="Y26" s="1017"/>
      <c r="Z26" s="469"/>
      <c r="AA26" s="469"/>
      <c r="AB26" s="469"/>
      <c r="AC26" s="469"/>
    </row>
    <row r="27" spans="1:29" s="444" customFormat="1" ht="15" customHeight="1">
      <c r="A27" s="1315"/>
      <c r="B27" s="1315"/>
      <c r="C27" s="930"/>
      <c r="D27" s="930"/>
      <c r="E27" s="930"/>
      <c r="F27" s="930"/>
      <c r="G27" s="931"/>
      <c r="H27" s="930"/>
      <c r="I27" s="925"/>
      <c r="J27" s="920"/>
      <c r="K27" s="924"/>
      <c r="L27" s="506"/>
      <c r="M27" s="517" t="s">
        <v>17</v>
      </c>
      <c r="N27" s="517"/>
      <c r="O27" s="513"/>
      <c r="P27" s="513"/>
      <c r="Q27" s="513"/>
      <c r="R27" s="513"/>
      <c r="S27" s="540"/>
      <c r="T27" s="532"/>
      <c r="U27" s="531"/>
      <c r="V27" s="517"/>
      <c r="W27" s="532"/>
      <c r="X27" s="528"/>
      <c r="Y27" s="1017"/>
      <c r="Z27" s="469"/>
      <c r="AA27" s="469"/>
      <c r="AB27" s="469"/>
      <c r="AC27" s="469"/>
    </row>
    <row r="28" spans="1:29" s="444" customFormat="1" ht="15" customHeight="1">
      <c r="A28" s="1315"/>
      <c r="B28" s="930"/>
      <c r="C28" s="930"/>
      <c r="D28" s="930"/>
      <c r="E28" s="930"/>
      <c r="F28" s="930"/>
      <c r="G28" s="931"/>
      <c r="H28" s="930"/>
      <c r="I28" s="925"/>
      <c r="J28" s="920"/>
      <c r="K28" s="924"/>
      <c r="L28" s="506"/>
      <c r="M28" s="526" t="s">
        <v>18</v>
      </c>
      <c r="N28" s="517"/>
      <c r="O28" s="513"/>
      <c r="P28" s="513"/>
      <c r="Q28" s="513"/>
      <c r="R28" s="513"/>
      <c r="S28" s="540"/>
      <c r="T28" s="532"/>
      <c r="U28" s="531"/>
      <c r="V28" s="517"/>
      <c r="W28" s="532"/>
      <c r="X28" s="528"/>
      <c r="Y28" s="1017"/>
      <c r="Z28" s="469"/>
      <c r="AA28" s="469"/>
      <c r="AB28" s="469"/>
      <c r="AC28" s="469"/>
    </row>
    <row r="29" spans="1:29" s="444" customFormat="1" ht="15" customHeight="1">
      <c r="A29" s="916"/>
      <c r="B29" s="916"/>
      <c r="C29" s="916"/>
      <c r="D29" s="916"/>
      <c r="E29" s="916"/>
      <c r="F29" s="916"/>
      <c r="G29" s="923"/>
      <c r="H29" s="924"/>
      <c r="I29" s="919"/>
      <c r="J29" s="920"/>
      <c r="K29" s="916"/>
      <c r="L29" s="506"/>
      <c r="M29" s="533" t="s">
        <v>307</v>
      </c>
      <c r="N29" s="517"/>
      <c r="O29" s="513"/>
      <c r="P29" s="513"/>
      <c r="Q29" s="513"/>
      <c r="R29" s="513"/>
      <c r="S29" s="540"/>
      <c r="T29" s="532"/>
      <c r="U29" s="531"/>
      <c r="V29" s="517"/>
      <c r="W29" s="532"/>
      <c r="X29" s="528"/>
      <c r="Y29" s="1017"/>
      <c r="Z29" s="469"/>
      <c r="AA29" s="469"/>
      <c r="AB29" s="469"/>
      <c r="AC29" s="469"/>
    </row>
    <row r="30" spans="1:29" ht="3" customHeight="1"/>
    <row r="31" spans="1:29" ht="96" customHeight="1">
      <c r="L31" s="1">
        <v>1</v>
      </c>
      <c r="M31" s="1278" t="s">
        <v>747</v>
      </c>
      <c r="N31" s="1278"/>
      <c r="O31" s="1278"/>
      <c r="P31" s="1278"/>
      <c r="Q31" s="1278"/>
      <c r="R31" s="1278"/>
      <c r="S31" s="1278"/>
      <c r="T31" s="1278"/>
      <c r="U31" s="1278"/>
      <c r="V31" s="1278"/>
      <c r="W31" s="1278"/>
      <c r="X31" s="1278"/>
      <c r="Y31" s="1037"/>
      <c r="Z31" s="484"/>
      <c r="AA31" s="484"/>
      <c r="AB31" s="484"/>
      <c r="AC31" s="484"/>
    </row>
    <row r="32" spans="1:29">
      <c r="M32" s="483"/>
      <c r="N32" s="483"/>
      <c r="O32" s="483"/>
      <c r="P32" s="483"/>
      <c r="Q32" s="483"/>
      <c r="R32" s="483"/>
      <c r="S32" s="483"/>
      <c r="T32" s="483"/>
      <c r="U32" s="483"/>
      <c r="V32" s="483"/>
      <c r="W32" s="483"/>
      <c r="X32" s="483"/>
      <c r="Y32" s="960"/>
      <c r="Z32" s="474"/>
      <c r="AA32" s="474"/>
      <c r="AB32" s="474"/>
      <c r="AC32" s="474"/>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37"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33"/>
  <sheetViews>
    <sheetView showGridLines="0" topLeftCell="E1" zoomScaleNormal="100" workbookViewId="0">
      <selection activeCell="G35" sqref="G35"/>
    </sheetView>
  </sheetViews>
  <sheetFormatPr defaultColWidth="10.5703125" defaultRowHeight="14.25"/>
  <cols>
    <col min="1" max="1" width="3.7109375" style="1095" hidden="1" customWidth="1"/>
    <col min="2" max="4" width="3.7109375" style="1092" hidden="1" customWidth="1"/>
    <col min="5" max="5" width="3.7109375" style="1074" customWidth="1"/>
    <col min="6" max="6" width="9.7109375" style="1067" customWidth="1"/>
    <col min="7" max="7" width="37.7109375" style="1067" customWidth="1"/>
    <col min="8" max="8" width="66.85546875" style="1067" customWidth="1"/>
    <col min="9" max="9" width="115.7109375" style="1067" customWidth="1"/>
    <col min="10" max="11" width="10.5703125" style="1092"/>
    <col min="12" max="12" width="11.140625" style="1092" customWidth="1"/>
    <col min="13" max="20" width="10.5703125" style="1092"/>
    <col min="21" max="16384" width="10.5703125" style="1067"/>
  </cols>
  <sheetData>
    <row r="1" spans="1:20" ht="3" customHeight="1">
      <c r="A1" s="1095" t="s">
        <v>208</v>
      </c>
    </row>
    <row r="2" spans="1:20" ht="22.5">
      <c r="F2" s="1279" t="s">
        <v>469</v>
      </c>
      <c r="G2" s="1280"/>
      <c r="H2" s="1281"/>
      <c r="I2" s="1129"/>
    </row>
    <row r="3" spans="1:20" ht="3" customHeight="1"/>
    <row r="4" spans="1:20" s="1089" customFormat="1" ht="11.25">
      <c r="A4" s="1094"/>
      <c r="B4" s="1094"/>
      <c r="C4" s="1094"/>
      <c r="D4" s="1094"/>
      <c r="F4" s="1237" t="s">
        <v>444</v>
      </c>
      <c r="G4" s="1237"/>
      <c r="H4" s="1237"/>
      <c r="I4" s="1282" t="s">
        <v>445</v>
      </c>
      <c r="J4" s="1094"/>
      <c r="K4" s="1094"/>
      <c r="L4" s="1094"/>
      <c r="M4" s="1094"/>
      <c r="N4" s="1094"/>
      <c r="O4" s="1094"/>
      <c r="P4" s="1094"/>
      <c r="Q4" s="1094"/>
      <c r="R4" s="1094"/>
      <c r="S4" s="1094"/>
      <c r="T4" s="1094"/>
    </row>
    <row r="5" spans="1:20" s="1089" customFormat="1" ht="11.25" customHeight="1">
      <c r="A5" s="1094"/>
      <c r="B5" s="1094"/>
      <c r="C5" s="1094"/>
      <c r="D5" s="1094"/>
      <c r="F5" s="1106" t="s">
        <v>90</v>
      </c>
      <c r="G5" s="1119" t="s">
        <v>447</v>
      </c>
      <c r="H5" s="1105" t="s">
        <v>438</v>
      </c>
      <c r="I5" s="1282"/>
      <c r="J5" s="1094"/>
      <c r="K5" s="1094"/>
      <c r="L5" s="1094"/>
      <c r="M5" s="1094"/>
      <c r="N5" s="1094"/>
      <c r="O5" s="1094"/>
      <c r="P5" s="1094"/>
      <c r="Q5" s="1094"/>
      <c r="R5" s="1094"/>
      <c r="S5" s="1094"/>
      <c r="T5" s="1094"/>
    </row>
    <row r="6" spans="1:20" s="1089" customFormat="1" ht="12" customHeight="1">
      <c r="A6" s="1094"/>
      <c r="B6" s="1094"/>
      <c r="C6" s="1094"/>
      <c r="D6" s="1094"/>
      <c r="F6" s="1107" t="s">
        <v>91</v>
      </c>
      <c r="G6" s="1109">
        <v>2</v>
      </c>
      <c r="H6" s="1110">
        <v>3</v>
      </c>
      <c r="I6" s="1108">
        <v>4</v>
      </c>
      <c r="J6" s="1094">
        <v>4</v>
      </c>
      <c r="K6" s="1094"/>
      <c r="L6" s="1094"/>
      <c r="M6" s="1094"/>
      <c r="N6" s="1094"/>
      <c r="O6" s="1094"/>
      <c r="P6" s="1094"/>
      <c r="Q6" s="1094"/>
      <c r="R6" s="1094"/>
      <c r="S6" s="1094"/>
      <c r="T6" s="1094"/>
    </row>
    <row r="7" spans="1:20" s="1089" customFormat="1" ht="18.75">
      <c r="A7" s="1094"/>
      <c r="B7" s="1094"/>
      <c r="C7" s="1094"/>
      <c r="D7" s="1094"/>
      <c r="F7" s="1116">
        <v>1</v>
      </c>
      <c r="G7" s="1125" t="s">
        <v>470</v>
      </c>
      <c r="H7" s="1104" t="str">
        <f>IF(dateCh="","",dateCh)</f>
        <v>10.08.2020</v>
      </c>
      <c r="I7" s="1090" t="s">
        <v>471</v>
      </c>
      <c r="J7" s="1115"/>
      <c r="K7" s="1094"/>
      <c r="L7" s="1094"/>
      <c r="M7" s="1094"/>
      <c r="N7" s="1094"/>
      <c r="O7" s="1094"/>
      <c r="P7" s="1094"/>
      <c r="Q7" s="1094"/>
      <c r="R7" s="1094"/>
      <c r="S7" s="1094"/>
      <c r="T7" s="1094"/>
    </row>
    <row r="8" spans="1:20" s="1089" customFormat="1" ht="45">
      <c r="A8" s="1283">
        <v>1</v>
      </c>
      <c r="B8" s="1094"/>
      <c r="C8" s="1094"/>
      <c r="D8" s="1094"/>
      <c r="F8" s="1116" t="str">
        <f>"2." &amp;mergeValue(A8)</f>
        <v>2.1</v>
      </c>
      <c r="G8" s="1125" t="s">
        <v>472</v>
      </c>
      <c r="H8" s="1104" t="str">
        <f>IF('Перечень тарифов'!R21="","наименование отсутствует","" &amp; 'Перечень тарифов'!R21 &amp; "")</f>
        <v>наименование отсутствует</v>
      </c>
      <c r="I8" s="1090" t="s">
        <v>567</v>
      </c>
      <c r="J8" s="1115"/>
      <c r="K8" s="1094"/>
      <c r="L8" s="1094"/>
      <c r="M8" s="1094"/>
      <c r="N8" s="1094"/>
      <c r="O8" s="1094"/>
      <c r="P8" s="1094"/>
      <c r="Q8" s="1094"/>
      <c r="R8" s="1094"/>
      <c r="S8" s="1094"/>
      <c r="T8" s="1094"/>
    </row>
    <row r="9" spans="1:20" s="1089" customFormat="1" ht="33.75">
      <c r="A9" s="1283"/>
      <c r="B9" s="1094"/>
      <c r="C9" s="1094"/>
      <c r="D9" s="1094"/>
      <c r="F9" s="1116" t="str">
        <f>"3." &amp;mergeValue(A9)</f>
        <v>3.1</v>
      </c>
      <c r="G9" s="1125" t="s">
        <v>473</v>
      </c>
      <c r="H9" s="1104"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0" t="s">
        <v>565</v>
      </c>
      <c r="J9" s="1115"/>
      <c r="K9" s="1094"/>
      <c r="L9" s="1094"/>
      <c r="M9" s="1094"/>
      <c r="N9" s="1094"/>
      <c r="O9" s="1094"/>
      <c r="P9" s="1094"/>
      <c r="Q9" s="1094"/>
      <c r="R9" s="1094"/>
      <c r="S9" s="1094"/>
      <c r="T9" s="1094"/>
    </row>
    <row r="10" spans="1:20" s="1089" customFormat="1" ht="22.5">
      <c r="A10" s="1283"/>
      <c r="B10" s="1094"/>
      <c r="C10" s="1094"/>
      <c r="D10" s="1094"/>
      <c r="F10" s="1116" t="str">
        <f>"4."&amp;mergeValue(A10)</f>
        <v>4.1</v>
      </c>
      <c r="G10" s="1125" t="s">
        <v>474</v>
      </c>
      <c r="H10" s="1105" t="s">
        <v>448</v>
      </c>
      <c r="I10" s="1090"/>
      <c r="J10" s="1115"/>
      <c r="K10" s="1094"/>
      <c r="L10" s="1094"/>
      <c r="M10" s="1094"/>
      <c r="N10" s="1094"/>
      <c r="O10" s="1094"/>
      <c r="P10" s="1094"/>
      <c r="Q10" s="1094"/>
      <c r="R10" s="1094"/>
      <c r="S10" s="1094"/>
      <c r="T10" s="1094"/>
    </row>
    <row r="11" spans="1:20" s="1089" customFormat="1" ht="18.75">
      <c r="A11" s="1283"/>
      <c r="B11" s="1283">
        <v>1</v>
      </c>
      <c r="C11" s="1121"/>
      <c r="D11" s="1121"/>
      <c r="F11" s="1116" t="str">
        <f>"4."&amp;mergeValue(A11) &amp;"."&amp;mergeValue(B11)</f>
        <v>4.1.1</v>
      </c>
      <c r="G11" s="1111" t="s">
        <v>569</v>
      </c>
      <c r="H11" s="1104" t="str">
        <f>IF(region_name="","",region_name)</f>
        <v>г.Санкт-Петербург</v>
      </c>
      <c r="I11" s="1090" t="s">
        <v>477</v>
      </c>
      <c r="J11" s="1115"/>
      <c r="K11" s="1094"/>
      <c r="L11" s="1094"/>
      <c r="M11" s="1094"/>
      <c r="N11" s="1094"/>
      <c r="O11" s="1094"/>
      <c r="P11" s="1094"/>
      <c r="Q11" s="1094"/>
      <c r="R11" s="1094"/>
      <c r="S11" s="1094"/>
      <c r="T11" s="1094"/>
    </row>
    <row r="12" spans="1:20" s="1089" customFormat="1" ht="22.5">
      <c r="A12" s="1283"/>
      <c r="B12" s="1283"/>
      <c r="C12" s="1283">
        <v>1</v>
      </c>
      <c r="D12" s="1121"/>
      <c r="F12" s="1116" t="str">
        <f>"4."&amp;mergeValue(A12) &amp;"."&amp;mergeValue(B12)&amp;"."&amp;mergeValue(C12)</f>
        <v>4.1.1.1</v>
      </c>
      <c r="G12" s="1120" t="s">
        <v>475</v>
      </c>
      <c r="H12" s="1104" t="str">
        <f>IF(Территории!H13="","","" &amp; Территории!H13 &amp; "")</f>
        <v>город Санкт-Петербург</v>
      </c>
      <c r="I12" s="1090" t="s">
        <v>478</v>
      </c>
      <c r="J12" s="1115"/>
      <c r="K12" s="1094"/>
      <c r="L12" s="1094"/>
      <c r="M12" s="1094"/>
      <c r="N12" s="1094"/>
      <c r="O12" s="1094"/>
      <c r="P12" s="1094"/>
      <c r="Q12" s="1094"/>
      <c r="R12" s="1094"/>
      <c r="S12" s="1094"/>
      <c r="T12" s="1094"/>
    </row>
    <row r="13" spans="1:20" s="1089" customFormat="1" ht="56.25">
      <c r="A13" s="1283"/>
      <c r="B13" s="1283"/>
      <c r="C13" s="1283"/>
      <c r="D13" s="1121">
        <v>1</v>
      </c>
      <c r="F13" s="1116" t="str">
        <f>"4."&amp;mergeValue(A13) &amp;"."&amp;mergeValue(B13)&amp;"."&amp;mergeValue(C13)&amp;"."&amp;mergeValue(D13)</f>
        <v>4.1.1.1.1</v>
      </c>
      <c r="G13" s="1128" t="s">
        <v>476</v>
      </c>
      <c r="H13" s="1104" t="str">
        <f>IF(Территории!R14="","","" &amp; Территории!R14 &amp; "")</f>
        <v>город Санкт-Петербург (40000000)</v>
      </c>
      <c r="I13" s="1176" t="s">
        <v>568</v>
      </c>
      <c r="J13" s="1115"/>
      <c r="K13" s="1094"/>
      <c r="L13" s="1094"/>
      <c r="M13" s="1094"/>
      <c r="N13" s="1094"/>
      <c r="O13" s="1094"/>
      <c r="P13" s="1094"/>
      <c r="Q13" s="1094"/>
      <c r="R13" s="1094"/>
      <c r="S13" s="1094"/>
      <c r="T13" s="1094"/>
    </row>
    <row r="14" spans="1:20" s="1089" customFormat="1" ht="45">
      <c r="A14" s="1283">
        <v>2</v>
      </c>
      <c r="B14" s="1094"/>
      <c r="C14" s="1094"/>
      <c r="D14" s="1094"/>
      <c r="F14" s="1116" t="str">
        <f>"2." &amp;mergeValue(A14)</f>
        <v>2.2</v>
      </c>
      <c r="G14" s="1125" t="s">
        <v>472</v>
      </c>
      <c r="H14" s="1177" t="str">
        <f>IF('Перечень тарифов'!R26="","наименование отсутствует","" &amp; 'Перечень тарифов'!R26 &amp; "")</f>
        <v>наименование отсутствует</v>
      </c>
      <c r="I14" s="1090" t="s">
        <v>567</v>
      </c>
      <c r="J14" s="1115"/>
      <c r="K14" s="1094"/>
      <c r="L14" s="1094"/>
      <c r="M14" s="1094"/>
      <c r="N14" s="1094"/>
      <c r="O14" s="1094"/>
      <c r="P14" s="1094"/>
      <c r="Q14" s="1094"/>
      <c r="R14" s="1094"/>
      <c r="S14" s="1094"/>
      <c r="T14" s="1094"/>
    </row>
    <row r="15" spans="1:20" s="1089" customFormat="1" ht="33.75">
      <c r="A15" s="1283"/>
      <c r="B15" s="1094"/>
      <c r="C15" s="1094"/>
      <c r="D15" s="1094"/>
      <c r="F15" s="1116" t="str">
        <f>"3." &amp;mergeValue(A15)</f>
        <v>3.2</v>
      </c>
      <c r="G15" s="1125" t="s">
        <v>473</v>
      </c>
      <c r="H15" s="1177"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15" s="1090" t="s">
        <v>565</v>
      </c>
      <c r="J15" s="1115"/>
      <c r="K15" s="1094"/>
      <c r="L15" s="1094"/>
      <c r="M15" s="1094"/>
      <c r="N15" s="1094"/>
      <c r="O15" s="1094"/>
      <c r="P15" s="1094"/>
      <c r="Q15" s="1094"/>
      <c r="R15" s="1094"/>
      <c r="S15" s="1094"/>
      <c r="T15" s="1094"/>
    </row>
    <row r="16" spans="1:20" s="1089" customFormat="1" ht="22.5">
      <c r="A16" s="1283"/>
      <c r="B16" s="1094"/>
      <c r="C16" s="1094"/>
      <c r="D16" s="1094"/>
      <c r="F16" s="1116" t="str">
        <f>"4."&amp;mergeValue(A16)</f>
        <v>4.2</v>
      </c>
      <c r="G16" s="1125" t="s">
        <v>474</v>
      </c>
      <c r="H16" s="1181" t="s">
        <v>448</v>
      </c>
      <c r="I16" s="1090"/>
      <c r="J16" s="1115"/>
      <c r="K16" s="1094"/>
      <c r="L16" s="1094"/>
      <c r="M16" s="1094"/>
      <c r="N16" s="1094"/>
      <c r="O16" s="1094"/>
      <c r="P16" s="1094"/>
      <c r="Q16" s="1094"/>
      <c r="R16" s="1094"/>
      <c r="S16" s="1094"/>
      <c r="T16" s="1094"/>
    </row>
    <row r="17" spans="1:20" s="1089" customFormat="1" ht="18.75">
      <c r="A17" s="1283"/>
      <c r="B17" s="1283">
        <v>1</v>
      </c>
      <c r="C17" s="1175"/>
      <c r="D17" s="1175"/>
      <c r="F17" s="1116" t="str">
        <f>"4."&amp;mergeValue(A17) &amp;"."&amp;mergeValue(B17)</f>
        <v>4.2.1</v>
      </c>
      <c r="G17" s="1111" t="s">
        <v>569</v>
      </c>
      <c r="H17" s="1177" t="str">
        <f>IF(region_name="","",region_name)</f>
        <v>г.Санкт-Петербург</v>
      </c>
      <c r="I17" s="1090" t="s">
        <v>477</v>
      </c>
      <c r="J17" s="1115"/>
      <c r="K17" s="1094"/>
      <c r="L17" s="1094"/>
      <c r="M17" s="1094"/>
      <c r="N17" s="1094"/>
      <c r="O17" s="1094"/>
      <c r="P17" s="1094"/>
      <c r="Q17" s="1094"/>
      <c r="R17" s="1094"/>
      <c r="S17" s="1094"/>
      <c r="T17" s="1094"/>
    </row>
    <row r="18" spans="1:20" s="1089" customFormat="1" ht="22.5">
      <c r="A18" s="1283"/>
      <c r="B18" s="1283"/>
      <c r="C18" s="1283">
        <v>1</v>
      </c>
      <c r="D18" s="1175"/>
      <c r="F18" s="1116" t="str">
        <f>"4."&amp;mergeValue(A18) &amp;"."&amp;mergeValue(B18)&amp;"."&amp;mergeValue(C18)</f>
        <v>4.2.1.1</v>
      </c>
      <c r="G18" s="1120" t="s">
        <v>475</v>
      </c>
      <c r="H18" s="1177" t="str">
        <f>IF(Территории!H13="","","" &amp; Территории!H13 &amp; "")</f>
        <v>город Санкт-Петербург</v>
      </c>
      <c r="I18" s="1090" t="s">
        <v>478</v>
      </c>
      <c r="J18" s="1115"/>
      <c r="K18" s="1094"/>
      <c r="L18" s="1094"/>
      <c r="M18" s="1094"/>
      <c r="N18" s="1094"/>
      <c r="O18" s="1094"/>
      <c r="P18" s="1094"/>
      <c r="Q18" s="1094"/>
      <c r="R18" s="1094"/>
      <c r="S18" s="1094"/>
      <c r="T18" s="1094"/>
    </row>
    <row r="19" spans="1:20" s="1089" customFormat="1" ht="56.25">
      <c r="A19" s="1283"/>
      <c r="B19" s="1283"/>
      <c r="C19" s="1283"/>
      <c r="D19" s="1175">
        <v>1</v>
      </c>
      <c r="F19" s="1116" t="str">
        <f>"4."&amp;mergeValue(A19) &amp;"."&amp;mergeValue(B19)&amp;"."&amp;mergeValue(C19)&amp;"."&amp;mergeValue(D19)</f>
        <v>4.2.1.1.1</v>
      </c>
      <c r="G19" s="1128" t="s">
        <v>476</v>
      </c>
      <c r="H19" s="1177" t="str">
        <f>IF(Территории!R14="","","" &amp; Территории!R14 &amp; "")</f>
        <v>город Санкт-Петербург (40000000)</v>
      </c>
      <c r="I19" s="1176" t="s">
        <v>568</v>
      </c>
      <c r="J19" s="1115"/>
      <c r="K19" s="1094"/>
      <c r="L19" s="1094"/>
      <c r="M19" s="1094"/>
      <c r="N19" s="1094"/>
      <c r="O19" s="1094"/>
      <c r="P19" s="1094"/>
      <c r="Q19" s="1094"/>
      <c r="R19" s="1094"/>
      <c r="S19" s="1094"/>
      <c r="T19" s="1094"/>
    </row>
    <row r="20" spans="1:20" s="1089" customFormat="1" ht="45">
      <c r="A20" s="1283">
        <v>3</v>
      </c>
      <c r="B20" s="1094"/>
      <c r="C20" s="1094"/>
      <c r="D20" s="1094"/>
      <c r="F20" s="1116" t="str">
        <f>"2." &amp;mergeValue(A20)</f>
        <v>2.3</v>
      </c>
      <c r="G20" s="1125" t="s">
        <v>472</v>
      </c>
      <c r="H20" s="1177" t="str">
        <f>IF('Перечень тарифов'!R31="","наименование отсутствует","" &amp; 'Перечень тарифов'!R31 &amp; "")</f>
        <v>наименование отсутствует</v>
      </c>
      <c r="I20" s="1090" t="s">
        <v>567</v>
      </c>
      <c r="J20" s="1115"/>
      <c r="K20" s="1094"/>
      <c r="L20" s="1094"/>
      <c r="M20" s="1094"/>
      <c r="N20" s="1094"/>
      <c r="O20" s="1094"/>
      <c r="P20" s="1094"/>
      <c r="Q20" s="1094"/>
      <c r="R20" s="1094"/>
      <c r="S20" s="1094"/>
      <c r="T20" s="1094"/>
    </row>
    <row r="21" spans="1:20" s="1089" customFormat="1" ht="33.75">
      <c r="A21" s="1283"/>
      <c r="B21" s="1094"/>
      <c r="C21" s="1094"/>
      <c r="D21" s="1094"/>
      <c r="F21" s="1116" t="str">
        <f>"3." &amp;mergeValue(A21)</f>
        <v>3.3</v>
      </c>
      <c r="G21" s="1125" t="s">
        <v>473</v>
      </c>
      <c r="H21" s="1177" t="str">
        <f>IF('Перечень тарифов'!F31="","наименование отсутствует","" &amp; 'Перечень тарифов'!F31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1" s="1090" t="s">
        <v>565</v>
      </c>
      <c r="J21" s="1115"/>
      <c r="K21" s="1094"/>
      <c r="L21" s="1094"/>
      <c r="M21" s="1094"/>
      <c r="N21" s="1094"/>
      <c r="O21" s="1094"/>
      <c r="P21" s="1094"/>
      <c r="Q21" s="1094"/>
      <c r="R21" s="1094"/>
      <c r="S21" s="1094"/>
      <c r="T21" s="1094"/>
    </row>
    <row r="22" spans="1:20" s="1089" customFormat="1" ht="22.5">
      <c r="A22" s="1283"/>
      <c r="B22" s="1094"/>
      <c r="C22" s="1094"/>
      <c r="D22" s="1094"/>
      <c r="F22" s="1116" t="str">
        <f>"4."&amp;mergeValue(A22)</f>
        <v>4.3</v>
      </c>
      <c r="G22" s="1125" t="s">
        <v>474</v>
      </c>
      <c r="H22" s="1181" t="s">
        <v>448</v>
      </c>
      <c r="I22" s="1090"/>
      <c r="J22" s="1115"/>
      <c r="K22" s="1094"/>
      <c r="L22" s="1094"/>
      <c r="M22" s="1094"/>
      <c r="N22" s="1094"/>
      <c r="O22" s="1094"/>
      <c r="P22" s="1094"/>
      <c r="Q22" s="1094"/>
      <c r="R22" s="1094"/>
      <c r="S22" s="1094"/>
      <c r="T22" s="1094"/>
    </row>
    <row r="23" spans="1:20" s="1089" customFormat="1" ht="18.75">
      <c r="A23" s="1283"/>
      <c r="B23" s="1283">
        <v>1</v>
      </c>
      <c r="C23" s="1175"/>
      <c r="D23" s="1175"/>
      <c r="F23" s="1116" t="str">
        <f>"4."&amp;mergeValue(A23) &amp;"."&amp;mergeValue(B23)</f>
        <v>4.3.1</v>
      </c>
      <c r="G23" s="1111" t="s">
        <v>569</v>
      </c>
      <c r="H23" s="1177" t="str">
        <f>IF(region_name="","",region_name)</f>
        <v>г.Санкт-Петербург</v>
      </c>
      <c r="I23" s="1090" t="s">
        <v>477</v>
      </c>
      <c r="J23" s="1115"/>
      <c r="K23" s="1094"/>
      <c r="L23" s="1094"/>
      <c r="M23" s="1094"/>
      <c r="N23" s="1094"/>
      <c r="O23" s="1094"/>
      <c r="P23" s="1094"/>
      <c r="Q23" s="1094"/>
      <c r="R23" s="1094"/>
      <c r="S23" s="1094"/>
      <c r="T23" s="1094"/>
    </row>
    <row r="24" spans="1:20" s="1089" customFormat="1" ht="22.5">
      <c r="A24" s="1283"/>
      <c r="B24" s="1283"/>
      <c r="C24" s="1283">
        <v>1</v>
      </c>
      <c r="D24" s="1175"/>
      <c r="F24" s="1116" t="str">
        <f>"4."&amp;mergeValue(A24) &amp;"."&amp;mergeValue(B24)&amp;"."&amp;mergeValue(C24)</f>
        <v>4.3.1.1</v>
      </c>
      <c r="G24" s="1120" t="s">
        <v>475</v>
      </c>
      <c r="H24" s="1177" t="str">
        <f>IF(Территории!H13="","","" &amp; Территории!H13 &amp; "")</f>
        <v>город Санкт-Петербург</v>
      </c>
      <c r="I24" s="1090" t="s">
        <v>478</v>
      </c>
      <c r="J24" s="1115"/>
      <c r="K24" s="1094"/>
      <c r="L24" s="1094"/>
      <c r="M24" s="1094"/>
      <c r="N24" s="1094"/>
      <c r="O24" s="1094"/>
      <c r="P24" s="1094"/>
      <c r="Q24" s="1094"/>
      <c r="R24" s="1094"/>
      <c r="S24" s="1094"/>
      <c r="T24" s="1094"/>
    </row>
    <row r="25" spans="1:20" s="1089" customFormat="1" ht="56.25">
      <c r="A25" s="1283"/>
      <c r="B25" s="1283"/>
      <c r="C25" s="1283"/>
      <c r="D25" s="1175">
        <v>1</v>
      </c>
      <c r="F25" s="1116" t="str">
        <f>"4."&amp;mergeValue(A25) &amp;"."&amp;mergeValue(B25)&amp;"."&amp;mergeValue(C25)&amp;"."&amp;mergeValue(D25)</f>
        <v>4.3.1.1.1</v>
      </c>
      <c r="G25" s="1128" t="s">
        <v>476</v>
      </c>
      <c r="H25" s="1177" t="str">
        <f>IF(Территории!R14="","","" &amp; Территории!R14 &amp; "")</f>
        <v>город Санкт-Петербург (40000000)</v>
      </c>
      <c r="I25" s="1176" t="s">
        <v>568</v>
      </c>
      <c r="J25" s="1115"/>
      <c r="K25" s="1094"/>
      <c r="L25" s="1094"/>
      <c r="M25" s="1094"/>
      <c r="N25" s="1094"/>
      <c r="O25" s="1094"/>
      <c r="P25" s="1094"/>
      <c r="Q25" s="1094"/>
      <c r="R25" s="1094"/>
      <c r="S25" s="1094"/>
      <c r="T25" s="1094"/>
    </row>
    <row r="26" spans="1:20" s="1089" customFormat="1" ht="45">
      <c r="A26" s="1283">
        <v>4</v>
      </c>
      <c r="B26" s="1094"/>
      <c r="C26" s="1094"/>
      <c r="D26" s="1094"/>
      <c r="F26" s="1116" t="str">
        <f>"2." &amp;mergeValue(A26)</f>
        <v>2.4</v>
      </c>
      <c r="G26" s="1125" t="s">
        <v>472</v>
      </c>
      <c r="H26" s="1177" t="str">
        <f>IF('Перечень тарифов'!R36="","наименование отсутствует","" &amp; 'Перечень тарифов'!R36 &amp; "")</f>
        <v>наименование отсутствует</v>
      </c>
      <c r="I26" s="1090" t="s">
        <v>567</v>
      </c>
      <c r="J26" s="1115"/>
      <c r="K26" s="1094"/>
      <c r="L26" s="1094"/>
      <c r="M26" s="1094"/>
      <c r="N26" s="1094"/>
      <c r="O26" s="1094"/>
      <c r="P26" s="1094"/>
      <c r="Q26" s="1094"/>
      <c r="R26" s="1094"/>
      <c r="S26" s="1094"/>
      <c r="T26" s="1094"/>
    </row>
    <row r="27" spans="1:20" s="1089" customFormat="1" ht="33.75">
      <c r="A27" s="1283"/>
      <c r="B27" s="1094"/>
      <c r="C27" s="1094"/>
      <c r="D27" s="1094"/>
      <c r="F27" s="1116" t="str">
        <f>"3." &amp;mergeValue(A27)</f>
        <v>3.4</v>
      </c>
      <c r="G27" s="1125" t="s">
        <v>473</v>
      </c>
      <c r="H27" s="1177" t="str">
        <f>IF('Перечень тарифов'!F36="","наименование отсутствует","" &amp; 'Перечень тарифов'!F36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7" s="1090" t="s">
        <v>565</v>
      </c>
      <c r="J27" s="1115"/>
      <c r="K27" s="1094"/>
      <c r="L27" s="1094"/>
      <c r="M27" s="1094"/>
      <c r="N27" s="1094"/>
      <c r="O27" s="1094"/>
      <c r="P27" s="1094"/>
      <c r="Q27" s="1094"/>
      <c r="R27" s="1094"/>
      <c r="S27" s="1094"/>
      <c r="T27" s="1094"/>
    </row>
    <row r="28" spans="1:20" s="1089" customFormat="1" ht="22.5">
      <c r="A28" s="1283"/>
      <c r="B28" s="1094"/>
      <c r="C28" s="1094"/>
      <c r="D28" s="1094"/>
      <c r="F28" s="1116" t="str">
        <f>"4."&amp;mergeValue(A28)</f>
        <v>4.4</v>
      </c>
      <c r="G28" s="1125" t="s">
        <v>474</v>
      </c>
      <c r="H28" s="1181" t="s">
        <v>448</v>
      </c>
      <c r="I28" s="1090"/>
      <c r="J28" s="1115"/>
      <c r="K28" s="1094"/>
      <c r="L28" s="1094"/>
      <c r="M28" s="1094"/>
      <c r="N28" s="1094"/>
      <c r="O28" s="1094"/>
      <c r="P28" s="1094"/>
      <c r="Q28" s="1094"/>
      <c r="R28" s="1094"/>
      <c r="S28" s="1094"/>
      <c r="T28" s="1094"/>
    </row>
    <row r="29" spans="1:20" s="1089" customFormat="1" ht="18.75">
      <c r="A29" s="1283"/>
      <c r="B29" s="1283">
        <v>1</v>
      </c>
      <c r="C29" s="1175"/>
      <c r="D29" s="1175"/>
      <c r="F29" s="1116" t="str">
        <f>"4."&amp;mergeValue(A29) &amp;"."&amp;mergeValue(B29)</f>
        <v>4.4.1</v>
      </c>
      <c r="G29" s="1111" t="s">
        <v>569</v>
      </c>
      <c r="H29" s="1177" t="str">
        <f>IF(region_name="","",region_name)</f>
        <v>г.Санкт-Петербург</v>
      </c>
      <c r="I29" s="1090" t="s">
        <v>477</v>
      </c>
      <c r="J29" s="1115"/>
      <c r="K29" s="1094"/>
      <c r="L29" s="1094"/>
      <c r="M29" s="1094"/>
      <c r="N29" s="1094"/>
      <c r="O29" s="1094"/>
      <c r="P29" s="1094"/>
      <c r="Q29" s="1094"/>
      <c r="R29" s="1094"/>
      <c r="S29" s="1094"/>
      <c r="T29" s="1094"/>
    </row>
    <row r="30" spans="1:20" s="1089" customFormat="1" ht="22.5">
      <c r="A30" s="1283"/>
      <c r="B30" s="1283"/>
      <c r="C30" s="1283">
        <v>1</v>
      </c>
      <c r="D30" s="1175"/>
      <c r="F30" s="1116" t="str">
        <f>"4."&amp;mergeValue(A30) &amp;"."&amp;mergeValue(B30)&amp;"."&amp;mergeValue(C30)</f>
        <v>4.4.1.1</v>
      </c>
      <c r="G30" s="1120" t="s">
        <v>475</v>
      </c>
      <c r="H30" s="1177" t="str">
        <f>IF(Территории!H13="","","" &amp; Территории!H13 &amp; "")</f>
        <v>город Санкт-Петербург</v>
      </c>
      <c r="I30" s="1090" t="s">
        <v>478</v>
      </c>
      <c r="J30" s="1115"/>
      <c r="K30" s="1094"/>
      <c r="L30" s="1094"/>
      <c r="M30" s="1094"/>
      <c r="N30" s="1094"/>
      <c r="O30" s="1094"/>
      <c r="P30" s="1094"/>
      <c r="Q30" s="1094"/>
      <c r="R30" s="1094"/>
      <c r="S30" s="1094"/>
      <c r="T30" s="1094"/>
    </row>
    <row r="31" spans="1:20" s="1089" customFormat="1" ht="56.25">
      <c r="A31" s="1283"/>
      <c r="B31" s="1283"/>
      <c r="C31" s="1283"/>
      <c r="D31" s="1175">
        <v>1</v>
      </c>
      <c r="F31" s="1116" t="str">
        <f>"4."&amp;mergeValue(A31) &amp;"."&amp;mergeValue(B31)&amp;"."&amp;mergeValue(C31)&amp;"."&amp;mergeValue(D31)</f>
        <v>4.4.1.1.1</v>
      </c>
      <c r="G31" s="1128" t="s">
        <v>476</v>
      </c>
      <c r="H31" s="1177" t="str">
        <f>IF(Территории!R14="","","" &amp; Территории!R14 &amp; "")</f>
        <v>город Санкт-Петербург (40000000)</v>
      </c>
      <c r="I31" s="1176" t="s">
        <v>568</v>
      </c>
      <c r="J31" s="1115"/>
      <c r="K31" s="1094"/>
      <c r="L31" s="1094"/>
      <c r="M31" s="1094"/>
      <c r="N31" s="1094"/>
      <c r="O31" s="1094"/>
      <c r="P31" s="1094"/>
      <c r="Q31" s="1094"/>
      <c r="R31" s="1094"/>
      <c r="S31" s="1094"/>
      <c r="T31" s="1094"/>
    </row>
    <row r="32" spans="1:20" s="1113" customFormat="1" ht="3" customHeight="1">
      <c r="A32" s="1114"/>
      <c r="B32" s="1114"/>
      <c r="C32" s="1114"/>
      <c r="D32" s="1114"/>
      <c r="F32" s="1112"/>
      <c r="G32" s="1126"/>
      <c r="H32" s="1127"/>
      <c r="I32" s="1097"/>
      <c r="J32" s="1114"/>
      <c r="K32" s="1114"/>
      <c r="L32" s="1114"/>
      <c r="M32" s="1114"/>
      <c r="N32" s="1114"/>
      <c r="O32" s="1114"/>
      <c r="P32" s="1114"/>
      <c r="Q32" s="1114"/>
      <c r="R32" s="1114"/>
      <c r="S32" s="1114"/>
      <c r="T32" s="1114"/>
    </row>
    <row r="33" spans="1:20" s="1113" customFormat="1" ht="15" customHeight="1">
      <c r="A33" s="1114"/>
      <c r="B33" s="1114"/>
      <c r="C33" s="1114"/>
      <c r="D33" s="1114"/>
      <c r="F33" s="1112"/>
      <c r="G33" s="1278" t="s">
        <v>570</v>
      </c>
      <c r="H33" s="1278"/>
      <c r="I33" s="1097"/>
      <c r="J33" s="1114"/>
      <c r="K33" s="1114"/>
      <c r="L33" s="1114"/>
      <c r="M33" s="1114"/>
      <c r="N33" s="1114"/>
      <c r="O33" s="1114"/>
      <c r="P33" s="1114"/>
      <c r="Q33" s="1114"/>
      <c r="R33" s="1114"/>
      <c r="S33" s="1114"/>
      <c r="T33" s="1114"/>
    </row>
  </sheetData>
  <sheetProtection password="FA9C" sheet="1" objects="1" scenarios="1" formatColumns="0" formatRows="0"/>
  <mergeCells count="16">
    <mergeCell ref="A26:A31"/>
    <mergeCell ref="B29:B31"/>
    <mergeCell ref="C30:C31"/>
    <mergeCell ref="G33:H33"/>
    <mergeCell ref="F2:H2"/>
    <mergeCell ref="F4:H4"/>
    <mergeCell ref="A20:A25"/>
    <mergeCell ref="B23:B25"/>
    <mergeCell ref="C24:C25"/>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32:I33">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75" hidden="1" customWidth="1"/>
    <col min="2" max="2" width="9.140625" style="1087" hidden="1" customWidth="1"/>
    <col min="3" max="3" width="3.7109375" style="1074" customWidth="1"/>
    <col min="4" max="4" width="6.28515625" style="1067" bestFit="1" customWidth="1"/>
    <col min="5" max="5" width="64.140625" style="1067" customWidth="1"/>
    <col min="6" max="7" width="35.7109375" style="1067" customWidth="1"/>
    <col min="8" max="8" width="115.7109375" style="1067" customWidth="1"/>
    <col min="9" max="9" width="10.5703125" style="1067"/>
    <col min="10" max="11" width="10.5703125" style="1093"/>
    <col min="12" max="16384" width="10.5703125" style="1067"/>
  </cols>
  <sheetData>
    <row r="1" spans="1:17" hidden="1">
      <c r="N1" s="1142"/>
      <c r="O1" s="1142"/>
      <c r="Q1" s="1142"/>
    </row>
    <row r="2" spans="1:17" hidden="1"/>
    <row r="3" spans="1:17" hidden="1"/>
    <row r="4" spans="1:17" ht="3" customHeight="1">
      <c r="C4" s="1073"/>
      <c r="D4" s="1068"/>
      <c r="E4" s="1068"/>
      <c r="F4" s="1068"/>
      <c r="G4" s="1133"/>
      <c r="H4" s="1133"/>
    </row>
    <row r="5" spans="1:17" ht="26.1" customHeight="1">
      <c r="C5" s="1073"/>
      <c r="D5" s="1312" t="s">
        <v>694</v>
      </c>
      <c r="E5" s="1312"/>
      <c r="F5" s="1312"/>
      <c r="G5" s="1312"/>
      <c r="H5" s="1130"/>
    </row>
    <row r="6" spans="1:17" ht="3" customHeight="1">
      <c r="C6" s="1073"/>
      <c r="D6" s="1068"/>
      <c r="E6" s="1134"/>
      <c r="F6" s="1134"/>
      <c r="G6" s="1072"/>
      <c r="H6" s="1135"/>
    </row>
    <row r="7" spans="1:17">
      <c r="C7" s="1073"/>
      <c r="D7" s="1296" t="s">
        <v>444</v>
      </c>
      <c r="E7" s="1296"/>
      <c r="F7" s="1296"/>
      <c r="G7" s="1296"/>
      <c r="H7" s="1353" t="s">
        <v>445</v>
      </c>
    </row>
    <row r="8" spans="1:17">
      <c r="C8" s="1073"/>
      <c r="D8" s="1077" t="s">
        <v>90</v>
      </c>
      <c r="E8" s="1078" t="s">
        <v>447</v>
      </c>
      <c r="F8" s="1078" t="s">
        <v>438</v>
      </c>
      <c r="G8" s="1078" t="s">
        <v>446</v>
      </c>
      <c r="H8" s="1353"/>
    </row>
    <row r="9" spans="1:17" ht="12" customHeight="1">
      <c r="C9" s="1073"/>
      <c r="D9" s="1069" t="s">
        <v>91</v>
      </c>
      <c r="E9" s="1069" t="s">
        <v>47</v>
      </c>
      <c r="F9" s="1069" t="s">
        <v>48</v>
      </c>
      <c r="G9" s="1069" t="s">
        <v>49</v>
      </c>
      <c r="H9" s="1069" t="s">
        <v>66</v>
      </c>
    </row>
    <row r="10" spans="1:17" ht="21" customHeight="1">
      <c r="A10" s="1098"/>
      <c r="C10" s="1073"/>
      <c r="D10" s="1088" t="s">
        <v>91</v>
      </c>
      <c r="E10" s="1143" t="s">
        <v>697</v>
      </c>
      <c r="F10" s="1123"/>
      <c r="G10" s="1103"/>
      <c r="H10" s="1285" t="s">
        <v>699</v>
      </c>
    </row>
    <row r="11" spans="1:17" ht="21" customHeight="1">
      <c r="A11" s="1098"/>
      <c r="C11" s="1073"/>
      <c r="D11" s="1088" t="s">
        <v>47</v>
      </c>
      <c r="E11" s="1143" t="s">
        <v>698</v>
      </c>
      <c r="F11" s="1123"/>
      <c r="G11" s="1103"/>
      <c r="H11" s="1286"/>
    </row>
    <row r="12" spans="1:17" ht="21" customHeight="1">
      <c r="A12" s="1076"/>
      <c r="C12" s="1071"/>
      <c r="D12" s="1088" t="s">
        <v>48</v>
      </c>
      <c r="E12" s="1143" t="s">
        <v>681</v>
      </c>
      <c r="F12" s="1123"/>
      <c r="G12" s="1103"/>
      <c r="H12" s="1286"/>
      <c r="I12" s="1093"/>
      <c r="K12" s="1067"/>
    </row>
    <row r="13" spans="1:17" ht="21" customHeight="1">
      <c r="A13" s="1076"/>
      <c r="C13" s="1071"/>
      <c r="D13" s="1088" t="s">
        <v>49</v>
      </c>
      <c r="E13" s="1143" t="s">
        <v>682</v>
      </c>
      <c r="F13" s="1123"/>
      <c r="G13" s="1103"/>
      <c r="H13" s="1286"/>
      <c r="I13" s="1093"/>
      <c r="K13" s="1067"/>
    </row>
    <row r="14" spans="1:17" ht="15" customHeight="1">
      <c r="A14" s="1098"/>
      <c r="C14" s="1073"/>
      <c r="D14" s="1079"/>
      <c r="E14" s="1145" t="s">
        <v>326</v>
      </c>
      <c r="F14" s="1140"/>
      <c r="G14" s="1138"/>
      <c r="H14" s="1287"/>
    </row>
    <row r="15" spans="1:17">
      <c r="D15" s="1147"/>
      <c r="E15" s="1147"/>
      <c r="F15" s="1147"/>
      <c r="G15" s="1147"/>
      <c r="H15" s="1147"/>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44"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33"/>
  <sheetViews>
    <sheetView showGridLines="0" topLeftCell="E22" zoomScaleNormal="100" workbookViewId="0">
      <selection activeCell="G35" sqref="G35"/>
    </sheetView>
  </sheetViews>
  <sheetFormatPr defaultColWidth="10.5703125" defaultRowHeight="14.25"/>
  <cols>
    <col min="1" max="1" width="3.7109375" style="1095" hidden="1" customWidth="1"/>
    <col min="2" max="4" width="3.7109375" style="1092" hidden="1" customWidth="1"/>
    <col min="5" max="5" width="3.7109375" style="1074" customWidth="1"/>
    <col min="6" max="6" width="9.7109375" style="1067" customWidth="1"/>
    <col min="7" max="7" width="37.7109375" style="1067" customWidth="1"/>
    <col min="8" max="8" width="66.85546875" style="1067" customWidth="1"/>
    <col min="9" max="9" width="115.7109375" style="1067" customWidth="1"/>
    <col min="10" max="11" width="10.5703125" style="1092"/>
    <col min="12" max="12" width="11.140625" style="1092" customWidth="1"/>
    <col min="13" max="20" width="10.5703125" style="1092"/>
    <col min="21" max="16384" width="10.5703125" style="1067"/>
  </cols>
  <sheetData>
    <row r="1" spans="1:20" ht="3" customHeight="1">
      <c r="A1" s="1095" t="s">
        <v>208</v>
      </c>
    </row>
    <row r="2" spans="1:20" ht="22.5">
      <c r="F2" s="1279" t="s">
        <v>469</v>
      </c>
      <c r="G2" s="1280"/>
      <c r="H2" s="1281"/>
      <c r="I2" s="1129"/>
    </row>
    <row r="3" spans="1:20" ht="3" customHeight="1"/>
    <row r="4" spans="1:20" s="1089" customFormat="1" ht="11.25">
      <c r="A4" s="1094"/>
      <c r="B4" s="1094"/>
      <c r="C4" s="1094"/>
      <c r="D4" s="1094"/>
      <c r="F4" s="1237" t="s">
        <v>444</v>
      </c>
      <c r="G4" s="1237"/>
      <c r="H4" s="1237"/>
      <c r="I4" s="1282" t="s">
        <v>445</v>
      </c>
      <c r="J4" s="1094"/>
      <c r="K4" s="1094"/>
      <c r="L4" s="1094"/>
      <c r="M4" s="1094"/>
      <c r="N4" s="1094"/>
      <c r="O4" s="1094"/>
      <c r="P4" s="1094"/>
      <c r="Q4" s="1094"/>
      <c r="R4" s="1094"/>
      <c r="S4" s="1094"/>
      <c r="T4" s="1094"/>
    </row>
    <row r="5" spans="1:20" s="1089" customFormat="1" ht="11.25" customHeight="1">
      <c r="A5" s="1094"/>
      <c r="B5" s="1094"/>
      <c r="C5" s="1094"/>
      <c r="D5" s="1094"/>
      <c r="F5" s="1174" t="s">
        <v>90</v>
      </c>
      <c r="G5" s="1119" t="s">
        <v>447</v>
      </c>
      <c r="H5" s="1181" t="s">
        <v>438</v>
      </c>
      <c r="I5" s="1282"/>
      <c r="J5" s="1094"/>
      <c r="K5" s="1094"/>
      <c r="L5" s="1094"/>
      <c r="M5" s="1094"/>
      <c r="N5" s="1094"/>
      <c r="O5" s="1094"/>
      <c r="P5" s="1094"/>
      <c r="Q5" s="1094"/>
      <c r="R5" s="1094"/>
      <c r="S5" s="1094"/>
      <c r="T5" s="1094"/>
    </row>
    <row r="6" spans="1:20" s="1089" customFormat="1" ht="12" customHeight="1">
      <c r="A6" s="1094"/>
      <c r="B6" s="1094"/>
      <c r="C6" s="1094"/>
      <c r="D6" s="1094"/>
      <c r="F6" s="1107" t="s">
        <v>91</v>
      </c>
      <c r="G6" s="1109">
        <v>2</v>
      </c>
      <c r="H6" s="1110">
        <v>3</v>
      </c>
      <c r="I6" s="1108">
        <v>4</v>
      </c>
      <c r="J6" s="1094">
        <v>4</v>
      </c>
      <c r="K6" s="1094"/>
      <c r="L6" s="1094"/>
      <c r="M6" s="1094"/>
      <c r="N6" s="1094"/>
      <c r="O6" s="1094"/>
      <c r="P6" s="1094"/>
      <c r="Q6" s="1094"/>
      <c r="R6" s="1094"/>
      <c r="S6" s="1094"/>
      <c r="T6" s="1094"/>
    </row>
    <row r="7" spans="1:20" s="1089" customFormat="1" ht="18.75">
      <c r="A7" s="1094"/>
      <c r="B7" s="1094"/>
      <c r="C7" s="1094"/>
      <c r="D7" s="1094"/>
      <c r="F7" s="1116">
        <v>1</v>
      </c>
      <c r="G7" s="1125" t="s">
        <v>470</v>
      </c>
      <c r="H7" s="1177" t="str">
        <f>IF(dateCh="","",dateCh)</f>
        <v>10.08.2020</v>
      </c>
      <c r="I7" s="1090" t="s">
        <v>471</v>
      </c>
      <c r="J7" s="1115"/>
      <c r="K7" s="1094"/>
      <c r="L7" s="1094"/>
      <c r="M7" s="1094"/>
      <c r="N7" s="1094"/>
      <c r="O7" s="1094"/>
      <c r="P7" s="1094"/>
      <c r="Q7" s="1094"/>
      <c r="R7" s="1094"/>
      <c r="S7" s="1094"/>
      <c r="T7" s="1094"/>
    </row>
    <row r="8" spans="1:20" s="1089" customFormat="1" ht="45">
      <c r="A8" s="1283">
        <v>1</v>
      </c>
      <c r="B8" s="1094"/>
      <c r="C8" s="1094"/>
      <c r="D8" s="1094"/>
      <c r="F8" s="1116" t="str">
        <f>"2." &amp;mergeValue(A8)</f>
        <v>2.1</v>
      </c>
      <c r="G8" s="1125" t="s">
        <v>472</v>
      </c>
      <c r="H8" s="1177" t="str">
        <f>IF('Перечень тарифов'!R21="","наименование отсутствует","" &amp; 'Перечень тарифов'!R21 &amp; "")</f>
        <v>наименование отсутствует</v>
      </c>
      <c r="I8" s="1090" t="s">
        <v>567</v>
      </c>
      <c r="J8" s="1115"/>
      <c r="K8" s="1094"/>
      <c r="L8" s="1094"/>
      <c r="M8" s="1094"/>
      <c r="N8" s="1094"/>
      <c r="O8" s="1094"/>
      <c r="P8" s="1094"/>
      <c r="Q8" s="1094"/>
      <c r="R8" s="1094"/>
      <c r="S8" s="1094"/>
      <c r="T8" s="1094"/>
    </row>
    <row r="9" spans="1:20" s="1089" customFormat="1" ht="33.75">
      <c r="A9" s="1283"/>
      <c r="B9" s="1094"/>
      <c r="C9" s="1094"/>
      <c r="D9" s="1094"/>
      <c r="F9" s="1116" t="str">
        <f>"3." &amp;mergeValue(A9)</f>
        <v>3.1</v>
      </c>
      <c r="G9" s="1125" t="s">
        <v>473</v>
      </c>
      <c r="H9" s="117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0" t="s">
        <v>565</v>
      </c>
      <c r="J9" s="1115"/>
      <c r="K9" s="1094"/>
      <c r="L9" s="1094"/>
      <c r="M9" s="1094"/>
      <c r="N9" s="1094"/>
      <c r="O9" s="1094"/>
      <c r="P9" s="1094"/>
      <c r="Q9" s="1094"/>
      <c r="R9" s="1094"/>
      <c r="S9" s="1094"/>
      <c r="T9" s="1094"/>
    </row>
    <row r="10" spans="1:20" s="1089" customFormat="1" ht="22.5">
      <c r="A10" s="1283"/>
      <c r="B10" s="1094"/>
      <c r="C10" s="1094"/>
      <c r="D10" s="1094"/>
      <c r="F10" s="1116" t="str">
        <f>"4."&amp;mergeValue(A10)</f>
        <v>4.1</v>
      </c>
      <c r="G10" s="1125" t="s">
        <v>474</v>
      </c>
      <c r="H10" s="1181" t="s">
        <v>448</v>
      </c>
      <c r="I10" s="1090"/>
      <c r="J10" s="1115"/>
      <c r="K10" s="1094"/>
      <c r="L10" s="1094"/>
      <c r="M10" s="1094"/>
      <c r="N10" s="1094"/>
      <c r="O10" s="1094"/>
      <c r="P10" s="1094"/>
      <c r="Q10" s="1094"/>
      <c r="R10" s="1094"/>
      <c r="S10" s="1094"/>
      <c r="T10" s="1094"/>
    </row>
    <row r="11" spans="1:20" s="1089" customFormat="1" ht="18.75">
      <c r="A11" s="1283"/>
      <c r="B11" s="1283">
        <v>1</v>
      </c>
      <c r="C11" s="1175"/>
      <c r="D11" s="1175"/>
      <c r="F11" s="1116" t="str">
        <f>"4."&amp;mergeValue(A11) &amp;"."&amp;mergeValue(B11)</f>
        <v>4.1.1</v>
      </c>
      <c r="G11" s="1111" t="s">
        <v>569</v>
      </c>
      <c r="H11" s="1177" t="str">
        <f>IF(region_name="","",region_name)</f>
        <v>г.Санкт-Петербург</v>
      </c>
      <c r="I11" s="1090" t="s">
        <v>477</v>
      </c>
      <c r="J11" s="1115"/>
      <c r="K11" s="1094"/>
      <c r="L11" s="1094"/>
      <c r="M11" s="1094"/>
      <c r="N11" s="1094"/>
      <c r="O11" s="1094"/>
      <c r="P11" s="1094"/>
      <c r="Q11" s="1094"/>
      <c r="R11" s="1094"/>
      <c r="S11" s="1094"/>
      <c r="T11" s="1094"/>
    </row>
    <row r="12" spans="1:20" s="1089" customFormat="1" ht="22.5">
      <c r="A12" s="1283"/>
      <c r="B12" s="1283"/>
      <c r="C12" s="1283">
        <v>1</v>
      </c>
      <c r="D12" s="1175"/>
      <c r="F12" s="1116" t="str">
        <f>"4."&amp;mergeValue(A12) &amp;"."&amp;mergeValue(B12)&amp;"."&amp;mergeValue(C12)</f>
        <v>4.1.1.1</v>
      </c>
      <c r="G12" s="1120" t="s">
        <v>475</v>
      </c>
      <c r="H12" s="1177" t="str">
        <f>IF(Территории!H13="","","" &amp; Территории!H13 &amp; "")</f>
        <v>город Санкт-Петербург</v>
      </c>
      <c r="I12" s="1090" t="s">
        <v>478</v>
      </c>
      <c r="J12" s="1115"/>
      <c r="K12" s="1094"/>
      <c r="L12" s="1094"/>
      <c r="M12" s="1094"/>
      <c r="N12" s="1094"/>
      <c r="O12" s="1094"/>
      <c r="P12" s="1094"/>
      <c r="Q12" s="1094"/>
      <c r="R12" s="1094"/>
      <c r="S12" s="1094"/>
      <c r="T12" s="1094"/>
    </row>
    <row r="13" spans="1:20" s="1089" customFormat="1" ht="56.25">
      <c r="A13" s="1283"/>
      <c r="B13" s="1283"/>
      <c r="C13" s="1283"/>
      <c r="D13" s="1175">
        <v>1</v>
      </c>
      <c r="F13" s="1116" t="str">
        <f>"4."&amp;mergeValue(A13) &amp;"."&amp;mergeValue(B13)&amp;"."&amp;mergeValue(C13)&amp;"."&amp;mergeValue(D13)</f>
        <v>4.1.1.1.1</v>
      </c>
      <c r="G13" s="1128" t="s">
        <v>476</v>
      </c>
      <c r="H13" s="1177" t="str">
        <f>IF(Территории!R14="","","" &amp; Территории!R14 &amp; "")</f>
        <v>город Санкт-Петербург (40000000)</v>
      </c>
      <c r="I13" s="1176" t="s">
        <v>568</v>
      </c>
      <c r="J13" s="1115"/>
      <c r="K13" s="1094"/>
      <c r="L13" s="1094"/>
      <c r="M13" s="1094"/>
      <c r="N13" s="1094"/>
      <c r="O13" s="1094"/>
      <c r="P13" s="1094"/>
      <c r="Q13" s="1094"/>
      <c r="R13" s="1094"/>
      <c r="S13" s="1094"/>
      <c r="T13" s="1094"/>
    </row>
    <row r="14" spans="1:20" s="1089" customFormat="1" ht="45">
      <c r="A14" s="1283">
        <v>2</v>
      </c>
      <c r="B14" s="1094"/>
      <c r="C14" s="1094"/>
      <c r="D14" s="1094"/>
      <c r="F14" s="1116" t="str">
        <f>"2." &amp;mergeValue(A14)</f>
        <v>2.2</v>
      </c>
      <c r="G14" s="1125" t="s">
        <v>472</v>
      </c>
      <c r="H14" s="1177" t="str">
        <f>IF('Перечень тарифов'!R26="","наименование отсутствует","" &amp; 'Перечень тарифов'!R26 &amp; "")</f>
        <v>наименование отсутствует</v>
      </c>
      <c r="I14" s="1090" t="s">
        <v>567</v>
      </c>
      <c r="J14" s="1115"/>
      <c r="K14" s="1094"/>
      <c r="L14" s="1094"/>
      <c r="M14" s="1094"/>
      <c r="N14" s="1094"/>
      <c r="O14" s="1094"/>
      <c r="P14" s="1094"/>
      <c r="Q14" s="1094"/>
      <c r="R14" s="1094"/>
      <c r="S14" s="1094"/>
      <c r="T14" s="1094"/>
    </row>
    <row r="15" spans="1:20" s="1089" customFormat="1" ht="33.75">
      <c r="A15" s="1283"/>
      <c r="B15" s="1094"/>
      <c r="C15" s="1094"/>
      <c r="D15" s="1094"/>
      <c r="F15" s="1116" t="str">
        <f>"3." &amp;mergeValue(A15)</f>
        <v>3.2</v>
      </c>
      <c r="G15" s="1125" t="s">
        <v>473</v>
      </c>
      <c r="H15" s="1177"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15" s="1090" t="s">
        <v>565</v>
      </c>
      <c r="J15" s="1115"/>
      <c r="K15" s="1094"/>
      <c r="L15" s="1094"/>
      <c r="M15" s="1094"/>
      <c r="N15" s="1094"/>
      <c r="O15" s="1094"/>
      <c r="P15" s="1094"/>
      <c r="Q15" s="1094"/>
      <c r="R15" s="1094"/>
      <c r="S15" s="1094"/>
      <c r="T15" s="1094"/>
    </row>
    <row r="16" spans="1:20" s="1089" customFormat="1" ht="22.5">
      <c r="A16" s="1283"/>
      <c r="B16" s="1094"/>
      <c r="C16" s="1094"/>
      <c r="D16" s="1094"/>
      <c r="F16" s="1116" t="str">
        <f>"4."&amp;mergeValue(A16)</f>
        <v>4.2</v>
      </c>
      <c r="G16" s="1125" t="s">
        <v>474</v>
      </c>
      <c r="H16" s="1181" t="s">
        <v>448</v>
      </c>
      <c r="I16" s="1090"/>
      <c r="J16" s="1115"/>
      <c r="K16" s="1094"/>
      <c r="L16" s="1094"/>
      <c r="M16" s="1094"/>
      <c r="N16" s="1094"/>
      <c r="O16" s="1094"/>
      <c r="P16" s="1094"/>
      <c r="Q16" s="1094"/>
      <c r="R16" s="1094"/>
      <c r="S16" s="1094"/>
      <c r="T16" s="1094"/>
    </row>
    <row r="17" spans="1:20" s="1089" customFormat="1" ht="18.75">
      <c r="A17" s="1283"/>
      <c r="B17" s="1283">
        <v>1</v>
      </c>
      <c r="C17" s="1175"/>
      <c r="D17" s="1175"/>
      <c r="F17" s="1116" t="str">
        <f>"4."&amp;mergeValue(A17) &amp;"."&amp;mergeValue(B17)</f>
        <v>4.2.1</v>
      </c>
      <c r="G17" s="1111" t="s">
        <v>569</v>
      </c>
      <c r="H17" s="1177" t="str">
        <f>IF(region_name="","",region_name)</f>
        <v>г.Санкт-Петербург</v>
      </c>
      <c r="I17" s="1090" t="s">
        <v>477</v>
      </c>
      <c r="J17" s="1115"/>
      <c r="K17" s="1094"/>
      <c r="L17" s="1094"/>
      <c r="M17" s="1094"/>
      <c r="N17" s="1094"/>
      <c r="O17" s="1094"/>
      <c r="P17" s="1094"/>
      <c r="Q17" s="1094"/>
      <c r="R17" s="1094"/>
      <c r="S17" s="1094"/>
      <c r="T17" s="1094"/>
    </row>
    <row r="18" spans="1:20" s="1089" customFormat="1" ht="22.5">
      <c r="A18" s="1283"/>
      <c r="B18" s="1283"/>
      <c r="C18" s="1283">
        <v>1</v>
      </c>
      <c r="D18" s="1175"/>
      <c r="F18" s="1116" t="str">
        <f>"4."&amp;mergeValue(A18) &amp;"."&amp;mergeValue(B18)&amp;"."&amp;mergeValue(C18)</f>
        <v>4.2.1.1</v>
      </c>
      <c r="G18" s="1120" t="s">
        <v>475</v>
      </c>
      <c r="H18" s="1177" t="str">
        <f>IF(Территории!H13="","","" &amp; Территории!H13 &amp; "")</f>
        <v>город Санкт-Петербург</v>
      </c>
      <c r="I18" s="1090" t="s">
        <v>478</v>
      </c>
      <c r="J18" s="1115"/>
      <c r="K18" s="1094"/>
      <c r="L18" s="1094"/>
      <c r="M18" s="1094"/>
      <c r="N18" s="1094"/>
      <c r="O18" s="1094"/>
      <c r="P18" s="1094"/>
      <c r="Q18" s="1094"/>
      <c r="R18" s="1094"/>
      <c r="S18" s="1094"/>
      <c r="T18" s="1094"/>
    </row>
    <row r="19" spans="1:20" s="1089" customFormat="1" ht="56.25">
      <c r="A19" s="1283"/>
      <c r="B19" s="1283"/>
      <c r="C19" s="1283"/>
      <c r="D19" s="1175">
        <v>1</v>
      </c>
      <c r="F19" s="1116" t="str">
        <f>"4."&amp;mergeValue(A19) &amp;"."&amp;mergeValue(B19)&amp;"."&amp;mergeValue(C19)&amp;"."&amp;mergeValue(D19)</f>
        <v>4.2.1.1.1</v>
      </c>
      <c r="G19" s="1128" t="s">
        <v>476</v>
      </c>
      <c r="H19" s="1177" t="str">
        <f>IF(Территории!R14="","","" &amp; Территории!R14 &amp; "")</f>
        <v>город Санкт-Петербург (40000000)</v>
      </c>
      <c r="I19" s="1176" t="s">
        <v>568</v>
      </c>
      <c r="J19" s="1115"/>
      <c r="K19" s="1094"/>
      <c r="L19" s="1094"/>
      <c r="M19" s="1094"/>
      <c r="N19" s="1094"/>
      <c r="O19" s="1094"/>
      <c r="P19" s="1094"/>
      <c r="Q19" s="1094"/>
      <c r="R19" s="1094"/>
      <c r="S19" s="1094"/>
      <c r="T19" s="1094"/>
    </row>
    <row r="20" spans="1:20" s="1089" customFormat="1" ht="45">
      <c r="A20" s="1283">
        <v>3</v>
      </c>
      <c r="B20" s="1094"/>
      <c r="C20" s="1094"/>
      <c r="D20" s="1094"/>
      <c r="F20" s="1116" t="str">
        <f>"2." &amp;mergeValue(A20)</f>
        <v>2.3</v>
      </c>
      <c r="G20" s="1125" t="s">
        <v>472</v>
      </c>
      <c r="H20" s="1177" t="str">
        <f>IF('Перечень тарифов'!R31="","наименование отсутствует","" &amp; 'Перечень тарифов'!R31 &amp; "")</f>
        <v>наименование отсутствует</v>
      </c>
      <c r="I20" s="1090" t="s">
        <v>567</v>
      </c>
      <c r="J20" s="1115"/>
      <c r="K20" s="1094"/>
      <c r="L20" s="1094"/>
      <c r="M20" s="1094"/>
      <c r="N20" s="1094"/>
      <c r="O20" s="1094"/>
      <c r="P20" s="1094"/>
      <c r="Q20" s="1094"/>
      <c r="R20" s="1094"/>
      <c r="S20" s="1094"/>
      <c r="T20" s="1094"/>
    </row>
    <row r="21" spans="1:20" s="1089" customFormat="1" ht="33.75">
      <c r="A21" s="1283"/>
      <c r="B21" s="1094"/>
      <c r="C21" s="1094"/>
      <c r="D21" s="1094"/>
      <c r="F21" s="1116" t="str">
        <f>"3." &amp;mergeValue(A21)</f>
        <v>3.3</v>
      </c>
      <c r="G21" s="1125" t="s">
        <v>473</v>
      </c>
      <c r="H21" s="1177" t="str">
        <f>IF('Перечень тарифов'!F31="","наименование отсутствует","" &amp; 'Перечень тарифов'!F31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1" s="1090" t="s">
        <v>565</v>
      </c>
      <c r="J21" s="1115"/>
      <c r="K21" s="1094"/>
      <c r="L21" s="1094"/>
      <c r="M21" s="1094"/>
      <c r="N21" s="1094"/>
      <c r="O21" s="1094"/>
      <c r="P21" s="1094"/>
      <c r="Q21" s="1094"/>
      <c r="R21" s="1094"/>
      <c r="S21" s="1094"/>
      <c r="T21" s="1094"/>
    </row>
    <row r="22" spans="1:20" s="1089" customFormat="1" ht="22.5">
      <c r="A22" s="1283"/>
      <c r="B22" s="1094"/>
      <c r="C22" s="1094"/>
      <c r="D22" s="1094"/>
      <c r="F22" s="1116" t="str">
        <f>"4."&amp;mergeValue(A22)</f>
        <v>4.3</v>
      </c>
      <c r="G22" s="1125" t="s">
        <v>474</v>
      </c>
      <c r="H22" s="1181" t="s">
        <v>448</v>
      </c>
      <c r="I22" s="1090"/>
      <c r="J22" s="1115"/>
      <c r="K22" s="1094"/>
      <c r="L22" s="1094"/>
      <c r="M22" s="1094"/>
      <c r="N22" s="1094"/>
      <c r="O22" s="1094"/>
      <c r="P22" s="1094"/>
      <c r="Q22" s="1094"/>
      <c r="R22" s="1094"/>
      <c r="S22" s="1094"/>
      <c r="T22" s="1094"/>
    </row>
    <row r="23" spans="1:20" s="1089" customFormat="1" ht="18.75">
      <c r="A23" s="1283"/>
      <c r="B23" s="1283">
        <v>1</v>
      </c>
      <c r="C23" s="1175"/>
      <c r="D23" s="1175"/>
      <c r="F23" s="1116" t="str">
        <f>"4."&amp;mergeValue(A23) &amp;"."&amp;mergeValue(B23)</f>
        <v>4.3.1</v>
      </c>
      <c r="G23" s="1111" t="s">
        <v>569</v>
      </c>
      <c r="H23" s="1177" t="str">
        <f>IF(region_name="","",region_name)</f>
        <v>г.Санкт-Петербург</v>
      </c>
      <c r="I23" s="1090" t="s">
        <v>477</v>
      </c>
      <c r="J23" s="1115"/>
      <c r="K23" s="1094"/>
      <c r="L23" s="1094"/>
      <c r="M23" s="1094"/>
      <c r="N23" s="1094"/>
      <c r="O23" s="1094"/>
      <c r="P23" s="1094"/>
      <c r="Q23" s="1094"/>
      <c r="R23" s="1094"/>
      <c r="S23" s="1094"/>
      <c r="T23" s="1094"/>
    </row>
    <row r="24" spans="1:20" s="1089" customFormat="1" ht="22.5">
      <c r="A24" s="1283"/>
      <c r="B24" s="1283"/>
      <c r="C24" s="1283">
        <v>1</v>
      </c>
      <c r="D24" s="1175"/>
      <c r="F24" s="1116" t="str">
        <f>"4."&amp;mergeValue(A24) &amp;"."&amp;mergeValue(B24)&amp;"."&amp;mergeValue(C24)</f>
        <v>4.3.1.1</v>
      </c>
      <c r="G24" s="1120" t="s">
        <v>475</v>
      </c>
      <c r="H24" s="1177" t="str">
        <f>IF(Территории!H13="","","" &amp; Территории!H13 &amp; "")</f>
        <v>город Санкт-Петербург</v>
      </c>
      <c r="I24" s="1090" t="s">
        <v>478</v>
      </c>
      <c r="J24" s="1115"/>
      <c r="K24" s="1094"/>
      <c r="L24" s="1094"/>
      <c r="M24" s="1094"/>
      <c r="N24" s="1094"/>
      <c r="O24" s="1094"/>
      <c r="P24" s="1094"/>
      <c r="Q24" s="1094"/>
      <c r="R24" s="1094"/>
      <c r="S24" s="1094"/>
      <c r="T24" s="1094"/>
    </row>
    <row r="25" spans="1:20" s="1089" customFormat="1" ht="56.25">
      <c r="A25" s="1283"/>
      <c r="B25" s="1283"/>
      <c r="C25" s="1283"/>
      <c r="D25" s="1175">
        <v>1</v>
      </c>
      <c r="F25" s="1116" t="str">
        <f>"4."&amp;mergeValue(A25) &amp;"."&amp;mergeValue(B25)&amp;"."&amp;mergeValue(C25)&amp;"."&amp;mergeValue(D25)</f>
        <v>4.3.1.1.1</v>
      </c>
      <c r="G25" s="1128" t="s">
        <v>476</v>
      </c>
      <c r="H25" s="1177" t="str">
        <f>IF(Территории!R14="","","" &amp; Территории!R14 &amp; "")</f>
        <v>город Санкт-Петербург (40000000)</v>
      </c>
      <c r="I25" s="1176" t="s">
        <v>568</v>
      </c>
      <c r="J25" s="1115"/>
      <c r="K25" s="1094"/>
      <c r="L25" s="1094"/>
      <c r="M25" s="1094"/>
      <c r="N25" s="1094"/>
      <c r="O25" s="1094"/>
      <c r="P25" s="1094"/>
      <c r="Q25" s="1094"/>
      <c r="R25" s="1094"/>
      <c r="S25" s="1094"/>
      <c r="T25" s="1094"/>
    </row>
    <row r="26" spans="1:20" s="1089" customFormat="1" ht="45">
      <c r="A26" s="1283">
        <v>4</v>
      </c>
      <c r="B26" s="1094"/>
      <c r="C26" s="1094"/>
      <c r="D26" s="1094"/>
      <c r="F26" s="1116" t="str">
        <f>"2." &amp;mergeValue(A26)</f>
        <v>2.4</v>
      </c>
      <c r="G26" s="1125" t="s">
        <v>472</v>
      </c>
      <c r="H26" s="1177" t="str">
        <f>IF('Перечень тарифов'!R36="","наименование отсутствует","" &amp; 'Перечень тарифов'!R36 &amp; "")</f>
        <v>наименование отсутствует</v>
      </c>
      <c r="I26" s="1090" t="s">
        <v>567</v>
      </c>
      <c r="J26" s="1115"/>
      <c r="K26" s="1094"/>
      <c r="L26" s="1094"/>
      <c r="M26" s="1094"/>
      <c r="N26" s="1094"/>
      <c r="O26" s="1094"/>
      <c r="P26" s="1094"/>
      <c r="Q26" s="1094"/>
      <c r="R26" s="1094"/>
      <c r="S26" s="1094"/>
      <c r="T26" s="1094"/>
    </row>
    <row r="27" spans="1:20" s="1089" customFormat="1" ht="33.75">
      <c r="A27" s="1283"/>
      <c r="B27" s="1094"/>
      <c r="C27" s="1094"/>
      <c r="D27" s="1094"/>
      <c r="F27" s="1116" t="str">
        <f>"3." &amp;mergeValue(A27)</f>
        <v>3.4</v>
      </c>
      <c r="G27" s="1125" t="s">
        <v>473</v>
      </c>
      <c r="H27" s="1177" t="str">
        <f>IF('Перечень тарифов'!F36="","наименование отсутствует","" &amp; 'Перечень тарифов'!F36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7" s="1090" t="s">
        <v>565</v>
      </c>
      <c r="J27" s="1115"/>
      <c r="K27" s="1094"/>
      <c r="L27" s="1094"/>
      <c r="M27" s="1094"/>
      <c r="N27" s="1094"/>
      <c r="O27" s="1094"/>
      <c r="P27" s="1094"/>
      <c r="Q27" s="1094"/>
      <c r="R27" s="1094"/>
      <c r="S27" s="1094"/>
      <c r="T27" s="1094"/>
    </row>
    <row r="28" spans="1:20" s="1089" customFormat="1" ht="22.5">
      <c r="A28" s="1283"/>
      <c r="B28" s="1094"/>
      <c r="C28" s="1094"/>
      <c r="D28" s="1094"/>
      <c r="F28" s="1116" t="str">
        <f>"4."&amp;mergeValue(A28)</f>
        <v>4.4</v>
      </c>
      <c r="G28" s="1125" t="s">
        <v>474</v>
      </c>
      <c r="H28" s="1181" t="s">
        <v>448</v>
      </c>
      <c r="I28" s="1090"/>
      <c r="J28" s="1115"/>
      <c r="K28" s="1094"/>
      <c r="L28" s="1094"/>
      <c r="M28" s="1094"/>
      <c r="N28" s="1094"/>
      <c r="O28" s="1094"/>
      <c r="P28" s="1094"/>
      <c r="Q28" s="1094"/>
      <c r="R28" s="1094"/>
      <c r="S28" s="1094"/>
      <c r="T28" s="1094"/>
    </row>
    <row r="29" spans="1:20" s="1089" customFormat="1" ht="18.75">
      <c r="A29" s="1283"/>
      <c r="B29" s="1283">
        <v>1</v>
      </c>
      <c r="C29" s="1175"/>
      <c r="D29" s="1175"/>
      <c r="F29" s="1116" t="str">
        <f>"4."&amp;mergeValue(A29) &amp;"."&amp;mergeValue(B29)</f>
        <v>4.4.1</v>
      </c>
      <c r="G29" s="1111" t="s">
        <v>569</v>
      </c>
      <c r="H29" s="1177" t="str">
        <f>IF(region_name="","",region_name)</f>
        <v>г.Санкт-Петербург</v>
      </c>
      <c r="I29" s="1090" t="s">
        <v>477</v>
      </c>
      <c r="J29" s="1115"/>
      <c r="K29" s="1094"/>
      <c r="L29" s="1094"/>
      <c r="M29" s="1094"/>
      <c r="N29" s="1094"/>
      <c r="O29" s="1094"/>
      <c r="P29" s="1094"/>
      <c r="Q29" s="1094"/>
      <c r="R29" s="1094"/>
      <c r="S29" s="1094"/>
      <c r="T29" s="1094"/>
    </row>
    <row r="30" spans="1:20" s="1089" customFormat="1" ht="22.5">
      <c r="A30" s="1283"/>
      <c r="B30" s="1283"/>
      <c r="C30" s="1283">
        <v>1</v>
      </c>
      <c r="D30" s="1175"/>
      <c r="F30" s="1116" t="str">
        <f>"4."&amp;mergeValue(A30) &amp;"."&amp;mergeValue(B30)&amp;"."&amp;mergeValue(C30)</f>
        <v>4.4.1.1</v>
      </c>
      <c r="G30" s="1120" t="s">
        <v>475</v>
      </c>
      <c r="H30" s="1177" t="str">
        <f>IF(Территории!H13="","","" &amp; Территории!H13 &amp; "")</f>
        <v>город Санкт-Петербург</v>
      </c>
      <c r="I30" s="1090" t="s">
        <v>478</v>
      </c>
      <c r="J30" s="1115"/>
      <c r="K30" s="1094"/>
      <c r="L30" s="1094"/>
      <c r="M30" s="1094"/>
      <c r="N30" s="1094"/>
      <c r="O30" s="1094"/>
      <c r="P30" s="1094"/>
      <c r="Q30" s="1094"/>
      <c r="R30" s="1094"/>
      <c r="S30" s="1094"/>
      <c r="T30" s="1094"/>
    </row>
    <row r="31" spans="1:20" s="1089" customFormat="1" ht="56.25">
      <c r="A31" s="1283"/>
      <c r="B31" s="1283"/>
      <c r="C31" s="1283"/>
      <c r="D31" s="1175">
        <v>1</v>
      </c>
      <c r="F31" s="1116" t="str">
        <f>"4."&amp;mergeValue(A31) &amp;"."&amp;mergeValue(B31)&amp;"."&amp;mergeValue(C31)&amp;"."&amp;mergeValue(D31)</f>
        <v>4.4.1.1.1</v>
      </c>
      <c r="G31" s="1128" t="s">
        <v>476</v>
      </c>
      <c r="H31" s="1177" t="str">
        <f>IF(Территории!R14="","","" &amp; Территории!R14 &amp; "")</f>
        <v>город Санкт-Петербург (40000000)</v>
      </c>
      <c r="I31" s="1176" t="s">
        <v>568</v>
      </c>
      <c r="J31" s="1115"/>
      <c r="K31" s="1094"/>
      <c r="L31" s="1094"/>
      <c r="M31" s="1094"/>
      <c r="N31" s="1094"/>
      <c r="O31" s="1094"/>
      <c r="P31" s="1094"/>
      <c r="Q31" s="1094"/>
      <c r="R31" s="1094"/>
      <c r="S31" s="1094"/>
      <c r="T31" s="1094"/>
    </row>
    <row r="32" spans="1:20" s="1113" customFormat="1" ht="3" customHeight="1">
      <c r="A32" s="1114"/>
      <c r="B32" s="1114"/>
      <c r="C32" s="1114"/>
      <c r="D32" s="1114"/>
      <c r="F32" s="1112"/>
      <c r="G32" s="1126"/>
      <c r="H32" s="1127"/>
      <c r="I32" s="1097"/>
      <c r="J32" s="1114"/>
      <c r="K32" s="1114"/>
      <c r="L32" s="1114"/>
      <c r="M32" s="1114"/>
      <c r="N32" s="1114"/>
      <c r="O32" s="1114"/>
      <c r="P32" s="1114"/>
      <c r="Q32" s="1114"/>
      <c r="R32" s="1114"/>
      <c r="S32" s="1114"/>
      <c r="T32" s="1114"/>
    </row>
    <row r="33" spans="1:20" s="1113" customFormat="1" ht="15" customHeight="1">
      <c r="A33" s="1114"/>
      <c r="B33" s="1114"/>
      <c r="C33" s="1114"/>
      <c r="D33" s="1114"/>
      <c r="F33" s="1112"/>
      <c r="G33" s="1278" t="s">
        <v>570</v>
      </c>
      <c r="H33" s="1278"/>
      <c r="I33" s="1097"/>
      <c r="J33" s="1114"/>
      <c r="K33" s="1114"/>
      <c r="L33" s="1114"/>
      <c r="M33" s="1114"/>
      <c r="N33" s="1114"/>
      <c r="O33" s="1114"/>
      <c r="P33" s="1114"/>
      <c r="Q33" s="1114"/>
      <c r="R33" s="1114"/>
      <c r="S33" s="1114"/>
      <c r="T33" s="1114"/>
    </row>
  </sheetData>
  <sheetProtection password="FA9C" sheet="1" objects="1" scenarios="1" formatColumns="0" formatRows="0"/>
  <mergeCells count="16">
    <mergeCell ref="A26:A31"/>
    <mergeCell ref="B29:B31"/>
    <mergeCell ref="C30:C31"/>
    <mergeCell ref="G33:H33"/>
    <mergeCell ref="A14:A19"/>
    <mergeCell ref="B17:B19"/>
    <mergeCell ref="C18:C19"/>
    <mergeCell ref="A20:A25"/>
    <mergeCell ref="B23:B25"/>
    <mergeCell ref="C24:C2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32:I33">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CE82"/>
  <sheetViews>
    <sheetView showGridLines="0" topLeftCell="E67" zoomScaleNormal="100" workbookViewId="0">
      <selection activeCell="J47" sqref="J47"/>
    </sheetView>
  </sheetViews>
  <sheetFormatPr defaultColWidth="10.5703125" defaultRowHeight="14.25"/>
  <cols>
    <col min="1" max="1" width="9.140625" style="1075" hidden="1" customWidth="1"/>
    <col min="2" max="2" width="9.140625" style="1087" hidden="1" customWidth="1"/>
    <col min="3" max="3" width="3.7109375" style="1074" customWidth="1"/>
    <col min="4" max="4" width="6.28515625" style="1067" bestFit="1" customWidth="1"/>
    <col min="5" max="5" width="46.7109375" style="1067" customWidth="1"/>
    <col min="6" max="6" width="35.7109375" style="1067" customWidth="1"/>
    <col min="7" max="7" width="3.7109375" style="1067" customWidth="1"/>
    <col min="8" max="9" width="11.7109375" style="1067" customWidth="1"/>
    <col min="10" max="11" width="35.7109375" style="1067" customWidth="1"/>
    <col min="12" max="12" width="84.85546875" style="1067" customWidth="1"/>
    <col min="13" max="13" width="10.5703125" style="1067"/>
    <col min="14" max="15" width="10.5703125" style="1093"/>
    <col min="16" max="16384" width="10.5703125" style="1067"/>
  </cols>
  <sheetData>
    <row r="1" spans="1:32" hidden="1">
      <c r="S1" s="1141"/>
      <c r="AF1" s="1142"/>
    </row>
    <row r="2" spans="1:32" hidden="1"/>
    <row r="3" spans="1:32" hidden="1"/>
    <row r="4" spans="1:32" ht="3" customHeight="1">
      <c r="C4" s="1073"/>
      <c r="D4" s="1068"/>
      <c r="E4" s="1068"/>
      <c r="F4" s="1068"/>
      <c r="G4" s="1068"/>
      <c r="H4" s="1068"/>
      <c r="I4" s="1068"/>
      <c r="J4" s="1068"/>
      <c r="K4" s="1133"/>
      <c r="L4" s="1133"/>
    </row>
    <row r="5" spans="1:32" ht="26.1" customHeight="1">
      <c r="C5" s="1073"/>
      <c r="D5" s="1312" t="s">
        <v>706</v>
      </c>
      <c r="E5" s="1312"/>
      <c r="F5" s="1312"/>
      <c r="G5" s="1312"/>
      <c r="H5" s="1312"/>
      <c r="I5" s="1312"/>
      <c r="J5" s="1312"/>
      <c r="K5" s="1312"/>
      <c r="L5" s="1117"/>
    </row>
    <row r="6" spans="1:32" ht="3" customHeight="1">
      <c r="C6" s="1073"/>
      <c r="D6" s="1068"/>
      <c r="E6" s="1134"/>
      <c r="F6" s="1134"/>
      <c r="G6" s="1134"/>
      <c r="H6" s="1134"/>
      <c r="I6" s="1134"/>
      <c r="J6" s="1134"/>
      <c r="K6" s="1072"/>
      <c r="L6" s="1135"/>
    </row>
    <row r="7" spans="1:32" ht="18.75">
      <c r="C7" s="1073"/>
      <c r="D7" s="1068"/>
      <c r="E7" s="1151" t="str">
        <f>"Дата подачи заявления об "&amp;IF(datePr_ch="","утверждении","изменении") &amp; " тарифов"</f>
        <v>Дата подачи заявления об изменении тарифов</v>
      </c>
      <c r="F7" s="1289" t="str">
        <f>IF(datePr_ch="",IF(datePr="","",datePr),datePr_ch)</f>
        <v>10.08.2020</v>
      </c>
      <c r="G7" s="1289"/>
      <c r="H7" s="1289"/>
      <c r="I7" s="1289"/>
      <c r="J7" s="1289"/>
      <c r="K7" s="1289"/>
      <c r="L7" s="1162"/>
      <c r="M7" s="1091"/>
    </row>
    <row r="8" spans="1:32" ht="18.75">
      <c r="C8" s="1073"/>
      <c r="D8" s="1068"/>
      <c r="E8" s="1151" t="str">
        <f>"Номер подачи заявления об "&amp;IF(numberPr_ch="","утверждении","изменении") &amp; " тарифов"</f>
        <v>Номер подачи заявления об изменении тарифов</v>
      </c>
      <c r="F8" s="1289" t="str">
        <f>IF(numberPr_ch="",IF(numberPr="","",numberPr),numberPr_ch)</f>
        <v>01-13/36204</v>
      </c>
      <c r="G8" s="1289"/>
      <c r="H8" s="1289"/>
      <c r="I8" s="1289"/>
      <c r="J8" s="1289"/>
      <c r="K8" s="1289"/>
      <c r="L8" s="1162"/>
      <c r="M8" s="1091"/>
    </row>
    <row r="9" spans="1:32">
      <c r="C9" s="1073"/>
      <c r="D9" s="1068"/>
      <c r="E9" s="1134"/>
      <c r="F9" s="1134"/>
      <c r="G9" s="1134"/>
      <c r="H9" s="1134"/>
      <c r="I9" s="1134"/>
      <c r="J9" s="1134"/>
      <c r="K9" s="1072"/>
      <c r="L9" s="1135"/>
    </row>
    <row r="10" spans="1:32" ht="21" customHeight="1">
      <c r="C10" s="1073"/>
      <c r="D10" s="1296" t="s">
        <v>444</v>
      </c>
      <c r="E10" s="1296"/>
      <c r="F10" s="1296"/>
      <c r="G10" s="1296"/>
      <c r="H10" s="1296"/>
      <c r="I10" s="1296"/>
      <c r="J10" s="1296"/>
      <c r="K10" s="1296"/>
      <c r="L10" s="1353" t="s">
        <v>445</v>
      </c>
    </row>
    <row r="11" spans="1:32" ht="21" customHeight="1">
      <c r="C11" s="1073"/>
      <c r="D11" s="1307" t="s">
        <v>90</v>
      </c>
      <c r="E11" s="1367" t="s">
        <v>295</v>
      </c>
      <c r="F11" s="1367" t="s">
        <v>19</v>
      </c>
      <c r="G11" s="1376" t="s">
        <v>683</v>
      </c>
      <c r="H11" s="1377"/>
      <c r="I11" s="1378"/>
      <c r="J11" s="1367" t="s">
        <v>438</v>
      </c>
      <c r="K11" s="1367" t="s">
        <v>446</v>
      </c>
      <c r="L11" s="1353"/>
    </row>
    <row r="12" spans="1:32" ht="21" customHeight="1">
      <c r="C12" s="1073"/>
      <c r="D12" s="1309"/>
      <c r="E12" s="1368"/>
      <c r="F12" s="1368"/>
      <c r="G12" s="1369" t="s">
        <v>684</v>
      </c>
      <c r="H12" s="1370"/>
      <c r="I12" s="1078" t="s">
        <v>685</v>
      </c>
      <c r="J12" s="1368"/>
      <c r="K12" s="1368"/>
      <c r="L12" s="1353"/>
    </row>
    <row r="13" spans="1:32" ht="12" customHeight="1">
      <c r="C13" s="1073"/>
      <c r="D13" s="1069" t="s">
        <v>91</v>
      </c>
      <c r="E13" s="1069" t="s">
        <v>47</v>
      </c>
      <c r="F13" s="1069" t="s">
        <v>48</v>
      </c>
      <c r="G13" s="1371" t="s">
        <v>49</v>
      </c>
      <c r="H13" s="1371"/>
      <c r="I13" s="1069" t="s">
        <v>66</v>
      </c>
      <c r="J13" s="1069" t="s">
        <v>67</v>
      </c>
      <c r="K13" s="1069" t="s">
        <v>181</v>
      </c>
      <c r="L13" s="1069" t="s">
        <v>182</v>
      </c>
    </row>
    <row r="14" spans="1:32" ht="14.25" customHeight="1">
      <c r="A14" s="1098"/>
      <c r="C14" s="1073"/>
      <c r="D14" s="1146">
        <v>1</v>
      </c>
      <c r="E14" s="1354" t="s">
        <v>686</v>
      </c>
      <c r="F14" s="1372"/>
      <c r="G14" s="1372"/>
      <c r="H14" s="1372"/>
      <c r="I14" s="1372"/>
      <c r="J14" s="1372"/>
      <c r="K14" s="1372"/>
      <c r="L14" s="1083"/>
      <c r="M14" s="1148"/>
    </row>
    <row r="15" spans="1:32" ht="56.25">
      <c r="A15" s="1098"/>
      <c r="C15" s="1073"/>
      <c r="D15" s="1146" t="s">
        <v>293</v>
      </c>
      <c r="E15" s="1101" t="s">
        <v>448</v>
      </c>
      <c r="F15" s="1101" t="s">
        <v>448</v>
      </c>
      <c r="G15" s="1365" t="s">
        <v>448</v>
      </c>
      <c r="H15" s="1366"/>
      <c r="I15" s="1101" t="s">
        <v>448</v>
      </c>
      <c r="J15" s="1123" t="s">
        <v>1689</v>
      </c>
      <c r="K15" s="1030" t="s">
        <v>1690</v>
      </c>
      <c r="L15" s="1090" t="s">
        <v>687</v>
      </c>
      <c r="M15" s="1148"/>
    </row>
    <row r="16" spans="1:32" ht="18.75">
      <c r="A16" s="1098"/>
      <c r="B16" s="1087">
        <v>3</v>
      </c>
      <c r="C16" s="1073"/>
      <c r="D16" s="1149">
        <v>2</v>
      </c>
      <c r="E16" s="1373" t="s">
        <v>688</v>
      </c>
      <c r="F16" s="1374"/>
      <c r="G16" s="1374"/>
      <c r="H16" s="1375"/>
      <c r="I16" s="1375"/>
      <c r="J16" s="1375" t="s">
        <v>448</v>
      </c>
      <c r="K16" s="1375"/>
      <c r="L16" s="1144"/>
      <c r="M16" s="1148"/>
    </row>
    <row r="17" spans="1:83" ht="20.100000000000001" customHeight="1">
      <c r="A17" s="1098"/>
      <c r="C17" s="1355"/>
      <c r="D17" s="1360" t="s">
        <v>689</v>
      </c>
      <c r="E17" s="135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59" t="str">
        <f>IF('Перечень тарифов'!J21="","наименование отсутствует","" &amp; 'Перечень тарифов'!J21 &amp; "")</f>
        <v>Тарифы на тепловую энергию (мощность), поставляемую потребителям</v>
      </c>
      <c r="G17" s="1101"/>
      <c r="H17" s="1160" t="s">
        <v>1008</v>
      </c>
      <c r="I17" s="1158" t="s">
        <v>1009</v>
      </c>
      <c r="J17" s="1123" t="s">
        <v>246</v>
      </c>
      <c r="K17" s="1101" t="s">
        <v>448</v>
      </c>
      <c r="L17" s="1285" t="s">
        <v>710</v>
      </c>
      <c r="M17" s="1148"/>
    </row>
    <row r="18" spans="1:83" ht="20.100000000000001" customHeight="1">
      <c r="A18" s="1098"/>
      <c r="C18" s="1355"/>
      <c r="D18" s="1360"/>
      <c r="E18" s="1358"/>
      <c r="F18" s="1359"/>
      <c r="G18" s="1150"/>
      <c r="H18" s="1145" t="s">
        <v>273</v>
      </c>
      <c r="I18" s="1140"/>
      <c r="J18" s="1140"/>
      <c r="K18" s="1138"/>
      <c r="L18" s="1286"/>
      <c r="M18" s="1148"/>
    </row>
    <row r="19" spans="1:83" s="1064" customFormat="1" ht="20.100000000000001" customHeight="1">
      <c r="A19" s="1098"/>
      <c r="B19" s="1087"/>
      <c r="C19" s="1073"/>
      <c r="D19" s="1360" t="s">
        <v>1666</v>
      </c>
      <c r="E19" s="1361"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19" s="1359" t="str">
        <f>IF('Перечень тарифов'!J26="","наименование отсутствует","" &amp; 'Перечень тарифов'!J26 &amp; "")</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G19" s="1101"/>
      <c r="H19" s="1160" t="s">
        <v>1008</v>
      </c>
      <c r="I19" s="1158" t="s">
        <v>1009</v>
      </c>
      <c r="J19" s="1123" t="s">
        <v>246</v>
      </c>
      <c r="K19" s="1101" t="s">
        <v>448</v>
      </c>
      <c r="L19" s="1286"/>
      <c r="M19" s="1148"/>
      <c r="N19" s="1093"/>
      <c r="O19" s="1093"/>
      <c r="P19" s="1067"/>
      <c r="Q19" s="1067"/>
      <c r="R19" s="1067"/>
      <c r="S19" s="1067"/>
      <c r="T19" s="1067"/>
      <c r="U19" s="1067"/>
      <c r="V19" s="1067"/>
      <c r="W19" s="1067"/>
      <c r="X19" s="1067"/>
      <c r="Y19" s="1067"/>
      <c r="Z19" s="1067"/>
      <c r="AA19" s="1067"/>
      <c r="AB19" s="1067"/>
      <c r="AC19" s="1067"/>
      <c r="AD19" s="1067"/>
      <c r="AE19" s="1067"/>
      <c r="AF19" s="1067"/>
      <c r="AG19" s="1067"/>
      <c r="AH19" s="1067"/>
      <c r="AI19" s="1067"/>
      <c r="AJ19" s="1067"/>
      <c r="AK19" s="1067"/>
      <c r="AL19" s="1067"/>
      <c r="AM19" s="1067"/>
      <c r="AN19" s="1067"/>
      <c r="AO19" s="1067"/>
      <c r="AP19" s="1067"/>
      <c r="AQ19" s="1067"/>
      <c r="AR19" s="1067"/>
      <c r="AS19" s="1067"/>
      <c r="AT19" s="1067"/>
      <c r="AU19" s="1067"/>
      <c r="AV19" s="1067"/>
      <c r="AW19" s="1067"/>
      <c r="AX19" s="1067"/>
      <c r="AY19" s="1067"/>
      <c r="AZ19" s="1067"/>
      <c r="BA19" s="1067"/>
      <c r="BB19" s="1067"/>
      <c r="BC19" s="1067"/>
      <c r="BD19" s="1067"/>
      <c r="BE19" s="1067"/>
      <c r="BF19" s="1067"/>
      <c r="BG19" s="1067"/>
      <c r="BH19" s="1067"/>
      <c r="BI19" s="1067"/>
      <c r="BJ19" s="1067"/>
      <c r="BK19" s="1067"/>
      <c r="BL19" s="1067"/>
      <c r="BM19" s="1067"/>
      <c r="BN19" s="1067"/>
      <c r="BO19" s="1067"/>
      <c r="BP19" s="1067"/>
      <c r="BQ19" s="1067"/>
      <c r="BR19" s="1067"/>
      <c r="BS19" s="1067"/>
      <c r="BT19" s="1067"/>
      <c r="BU19" s="1067"/>
      <c r="BV19" s="1067"/>
      <c r="BW19" s="1067"/>
      <c r="BX19" s="1067"/>
      <c r="BY19" s="1067"/>
      <c r="BZ19" s="1067"/>
      <c r="CA19" s="1067"/>
      <c r="CB19" s="1067"/>
      <c r="CC19" s="1067"/>
      <c r="CD19" s="1067"/>
      <c r="CE19" s="1067"/>
    </row>
    <row r="20" spans="1:83" s="1064" customFormat="1" ht="20.100000000000001" customHeight="1">
      <c r="A20" s="1098"/>
      <c r="B20" s="1087"/>
      <c r="C20" s="1073"/>
      <c r="D20" s="1360"/>
      <c r="E20" s="1362"/>
      <c r="F20" s="1359"/>
      <c r="G20" s="1079"/>
      <c r="H20" s="1145" t="s">
        <v>273</v>
      </c>
      <c r="I20" s="1140"/>
      <c r="J20" s="1140"/>
      <c r="K20" s="1138"/>
      <c r="L20" s="1286"/>
      <c r="M20" s="1148"/>
      <c r="N20" s="1093"/>
      <c r="O20" s="1093"/>
      <c r="P20" s="1067"/>
      <c r="Q20" s="1067"/>
      <c r="R20" s="1067"/>
      <c r="S20" s="1067"/>
      <c r="T20" s="1067"/>
      <c r="U20" s="1067"/>
      <c r="V20" s="1067"/>
      <c r="W20" s="1067"/>
      <c r="X20" s="1067"/>
      <c r="Y20" s="1067"/>
      <c r="Z20" s="1067"/>
      <c r="AA20" s="1067"/>
      <c r="AB20" s="1067"/>
      <c r="AC20" s="1067"/>
      <c r="AD20" s="1067"/>
      <c r="AE20" s="1067"/>
      <c r="AF20" s="1067"/>
      <c r="AG20" s="1067"/>
      <c r="AH20" s="1067"/>
      <c r="AI20" s="1067"/>
      <c r="AJ20" s="1067"/>
      <c r="AK20" s="1067"/>
      <c r="AL20" s="1067"/>
      <c r="AM20" s="1067"/>
      <c r="AN20" s="1067"/>
      <c r="AO20" s="1067"/>
      <c r="AP20" s="1067"/>
      <c r="AQ20" s="1067"/>
      <c r="AR20" s="1067"/>
      <c r="AS20" s="1067"/>
      <c r="AT20" s="1067"/>
      <c r="AU20" s="1067"/>
      <c r="AV20" s="1067"/>
      <c r="AW20" s="1067"/>
      <c r="AX20" s="1067"/>
      <c r="AY20" s="1067"/>
      <c r="AZ20" s="1067"/>
      <c r="BA20" s="1067"/>
      <c r="BB20" s="1067"/>
      <c r="BC20" s="1067"/>
      <c r="BD20" s="1067"/>
      <c r="BE20" s="1067"/>
      <c r="BF20" s="1067"/>
      <c r="BG20" s="1067"/>
      <c r="BH20" s="1067"/>
      <c r="BI20" s="1067"/>
      <c r="BJ20" s="1067"/>
      <c r="BK20" s="1067"/>
      <c r="BL20" s="1067"/>
      <c r="BM20" s="1067"/>
      <c r="BN20" s="1067"/>
      <c r="BO20" s="1067"/>
      <c r="BP20" s="1067"/>
      <c r="BQ20" s="1067"/>
      <c r="BR20" s="1067"/>
      <c r="BS20" s="1067"/>
      <c r="BT20" s="1067"/>
      <c r="BU20" s="1067"/>
      <c r="BV20" s="1067"/>
      <c r="BW20" s="1067"/>
      <c r="BX20" s="1067"/>
      <c r="BY20" s="1067"/>
      <c r="BZ20" s="1067"/>
      <c r="CA20" s="1067"/>
      <c r="CB20" s="1067"/>
      <c r="CC20" s="1067"/>
      <c r="CD20" s="1067"/>
      <c r="CE20" s="1067"/>
    </row>
    <row r="21" spans="1:83" s="1064" customFormat="1" ht="20.100000000000001" customHeight="1">
      <c r="A21" s="1098"/>
      <c r="B21" s="1087"/>
      <c r="C21" s="1073"/>
      <c r="D21" s="1360" t="s">
        <v>1671</v>
      </c>
      <c r="E21" s="1361"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1" s="1359" t="str">
        <f>IF('Перечень тарифов'!J31="","наименование отсутствует","" &amp; 'Перечень тарифов'!J31 &amp; "")</f>
        <v>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v>
      </c>
      <c r="G21" s="1101"/>
      <c r="H21" s="1160" t="s">
        <v>1008</v>
      </c>
      <c r="I21" s="1158" t="s">
        <v>1009</v>
      </c>
      <c r="J21" s="1123" t="s">
        <v>246</v>
      </c>
      <c r="K21" s="1101" t="s">
        <v>448</v>
      </c>
      <c r="L21" s="1286"/>
      <c r="M21" s="1148"/>
      <c r="N21" s="1093"/>
      <c r="O21" s="1093"/>
      <c r="P21" s="1067"/>
      <c r="Q21" s="1067"/>
      <c r="R21" s="1067"/>
      <c r="S21" s="1067"/>
      <c r="T21" s="1067"/>
      <c r="U21" s="1067"/>
      <c r="V21" s="1067"/>
      <c r="W21" s="1067"/>
      <c r="X21" s="1067"/>
      <c r="Y21" s="1067"/>
      <c r="Z21" s="1067"/>
      <c r="AA21" s="1067"/>
      <c r="AB21" s="1067"/>
      <c r="AC21" s="1067"/>
      <c r="AD21" s="1067"/>
      <c r="AE21" s="1067"/>
      <c r="AF21" s="1067"/>
      <c r="AG21" s="1067"/>
      <c r="AH21" s="1067"/>
      <c r="AI21" s="1067"/>
      <c r="AJ21" s="1067"/>
      <c r="AK21" s="1067"/>
      <c r="AL21" s="1067"/>
      <c r="AM21" s="1067"/>
      <c r="AN21" s="1067"/>
      <c r="AO21" s="1067"/>
      <c r="AP21" s="1067"/>
      <c r="AQ21" s="1067"/>
      <c r="AR21" s="1067"/>
      <c r="AS21" s="1067"/>
      <c r="AT21" s="1067"/>
      <c r="AU21" s="1067"/>
      <c r="AV21" s="1067"/>
      <c r="AW21" s="1067"/>
      <c r="AX21" s="1067"/>
      <c r="AY21" s="1067"/>
      <c r="AZ21" s="1067"/>
      <c r="BA21" s="1067"/>
      <c r="BB21" s="1067"/>
      <c r="BC21" s="1067"/>
      <c r="BD21" s="1067"/>
      <c r="BE21" s="1067"/>
      <c r="BF21" s="1067"/>
      <c r="BG21" s="1067"/>
      <c r="BH21" s="1067"/>
      <c r="BI21" s="1067"/>
      <c r="BJ21" s="1067"/>
      <c r="BK21" s="1067"/>
      <c r="BL21" s="1067"/>
      <c r="BM21" s="1067"/>
      <c r="BN21" s="1067"/>
      <c r="BO21" s="1067"/>
      <c r="BP21" s="1067"/>
      <c r="BQ21" s="1067"/>
      <c r="BR21" s="1067"/>
      <c r="BS21" s="1067"/>
      <c r="BT21" s="1067"/>
      <c r="BU21" s="1067"/>
      <c r="BV21" s="1067"/>
      <c r="BW21" s="1067"/>
      <c r="BX21" s="1067"/>
      <c r="BY21" s="1067"/>
      <c r="BZ21" s="1067"/>
      <c r="CA21" s="1067"/>
      <c r="CB21" s="1067"/>
      <c r="CC21" s="1067"/>
      <c r="CD21" s="1067"/>
      <c r="CE21" s="1067"/>
    </row>
    <row r="22" spans="1:83" s="1064" customFormat="1" ht="28.5" customHeight="1">
      <c r="A22" s="1098"/>
      <c r="B22" s="1087"/>
      <c r="C22" s="1073"/>
      <c r="D22" s="1360"/>
      <c r="E22" s="1362"/>
      <c r="F22" s="1359"/>
      <c r="G22" s="1079"/>
      <c r="H22" s="1145" t="s">
        <v>273</v>
      </c>
      <c r="I22" s="1140"/>
      <c r="J22" s="1140"/>
      <c r="K22" s="1138"/>
      <c r="L22" s="1286"/>
      <c r="M22" s="1148"/>
      <c r="N22" s="1093"/>
      <c r="O22" s="1093"/>
      <c r="P22" s="1067"/>
      <c r="Q22" s="1067"/>
      <c r="R22" s="1067"/>
      <c r="S22" s="1067"/>
      <c r="T22" s="1067"/>
      <c r="U22" s="1067"/>
      <c r="V22" s="1067"/>
      <c r="W22" s="1067"/>
      <c r="X22" s="1067"/>
      <c r="Y22" s="1067"/>
      <c r="Z22" s="1067"/>
      <c r="AA22" s="1067"/>
      <c r="AB22" s="1067"/>
      <c r="AC22" s="1067"/>
      <c r="AD22" s="1067"/>
      <c r="AE22" s="1067"/>
      <c r="AF22" s="1067"/>
      <c r="AG22" s="1067"/>
      <c r="AH22" s="1067"/>
      <c r="AI22" s="1067"/>
      <c r="AJ22" s="1067"/>
      <c r="AK22" s="1067"/>
      <c r="AL22" s="1067"/>
      <c r="AM22" s="1067"/>
      <c r="AN22" s="1067"/>
      <c r="AO22" s="1067"/>
      <c r="AP22" s="1067"/>
      <c r="AQ22" s="1067"/>
      <c r="AR22" s="1067"/>
      <c r="AS22" s="1067"/>
      <c r="AT22" s="1067"/>
      <c r="AU22" s="1067"/>
      <c r="AV22" s="1067"/>
      <c r="AW22" s="1067"/>
      <c r="AX22" s="1067"/>
      <c r="AY22" s="1067"/>
      <c r="AZ22" s="1067"/>
      <c r="BA22" s="1067"/>
      <c r="BB22" s="1067"/>
      <c r="BC22" s="1067"/>
      <c r="BD22" s="1067"/>
      <c r="BE22" s="1067"/>
      <c r="BF22" s="1067"/>
      <c r="BG22" s="1067"/>
      <c r="BH22" s="1067"/>
      <c r="BI22" s="1067"/>
      <c r="BJ22" s="1067"/>
      <c r="BK22" s="1067"/>
      <c r="BL22" s="1067"/>
      <c r="BM22" s="1067"/>
      <c r="BN22" s="1067"/>
      <c r="BO22" s="1067"/>
      <c r="BP22" s="1067"/>
      <c r="BQ22" s="1067"/>
      <c r="BR22" s="1067"/>
      <c r="BS22" s="1067"/>
      <c r="BT22" s="1067"/>
      <c r="BU22" s="1067"/>
      <c r="BV22" s="1067"/>
      <c r="BW22" s="1067"/>
      <c r="BX22" s="1067"/>
      <c r="BY22" s="1067"/>
      <c r="BZ22" s="1067"/>
      <c r="CA22" s="1067"/>
      <c r="CB22" s="1067"/>
      <c r="CC22" s="1067"/>
      <c r="CD22" s="1067"/>
      <c r="CE22" s="1067"/>
    </row>
    <row r="23" spans="1:83" s="1064" customFormat="1" ht="22.5">
      <c r="A23" s="1098"/>
      <c r="B23" s="1087"/>
      <c r="C23" s="1073"/>
      <c r="D23" s="1360" t="s">
        <v>1676</v>
      </c>
      <c r="E23" s="1361" t="str">
        <f>IF('Перечень тарифов'!E36="","наименование отсутствует","" &amp; 'Перечень тарифов'!E36 &amp; "")</f>
        <v>Тарифы на услуги по передаче тепловой энергии</v>
      </c>
      <c r="F23" s="1359" t="str">
        <f>IF('Перечень тарифов'!J36="","наименование отсутствует","" &amp; 'Перечень тарифов'!J36 &amp; "")</f>
        <v>Тариф на передачу тепловой энергии других ЭСО</v>
      </c>
      <c r="G23" s="1101"/>
      <c r="H23" s="1160" t="s">
        <v>1008</v>
      </c>
      <c r="I23" s="1158" t="s">
        <v>1009</v>
      </c>
      <c r="J23" s="1123" t="s">
        <v>246</v>
      </c>
      <c r="K23" s="1101" t="s">
        <v>448</v>
      </c>
      <c r="L23" s="1286"/>
      <c r="M23" s="1148"/>
      <c r="N23" s="1093"/>
      <c r="O23" s="1093"/>
      <c r="P23" s="1067"/>
      <c r="Q23" s="1067"/>
      <c r="R23" s="1067"/>
      <c r="S23" s="1067"/>
      <c r="T23" s="1067"/>
      <c r="U23" s="1067"/>
      <c r="V23" s="1067"/>
      <c r="W23" s="1067"/>
      <c r="X23" s="1067"/>
      <c r="Y23" s="1067"/>
      <c r="Z23" s="1067"/>
      <c r="AA23" s="1067"/>
      <c r="AB23" s="1067"/>
      <c r="AC23" s="1067"/>
      <c r="AD23" s="1067"/>
      <c r="AE23" s="1067"/>
      <c r="AF23" s="1067"/>
      <c r="AG23" s="1067"/>
      <c r="AH23" s="1067"/>
      <c r="AI23" s="1067"/>
      <c r="AJ23" s="1067"/>
      <c r="AK23" s="1067"/>
      <c r="AL23" s="1067"/>
      <c r="AM23" s="1067"/>
      <c r="AN23" s="1067"/>
      <c r="AO23" s="1067"/>
      <c r="AP23" s="1067"/>
      <c r="AQ23" s="1067"/>
      <c r="AR23" s="1067"/>
      <c r="AS23" s="1067"/>
      <c r="AT23" s="1067"/>
      <c r="AU23" s="1067"/>
      <c r="AV23" s="1067"/>
      <c r="AW23" s="1067"/>
      <c r="AX23" s="1067"/>
      <c r="AY23" s="1067"/>
      <c r="AZ23" s="1067"/>
      <c r="BA23" s="1067"/>
      <c r="BB23" s="1067"/>
      <c r="BC23" s="1067"/>
      <c r="BD23" s="1067"/>
      <c r="BE23" s="1067"/>
      <c r="BF23" s="1067"/>
      <c r="BG23" s="1067"/>
      <c r="BH23" s="1067"/>
      <c r="BI23" s="1067"/>
      <c r="BJ23" s="1067"/>
      <c r="BK23" s="1067"/>
      <c r="BL23" s="1067"/>
      <c r="BM23" s="1067"/>
      <c r="BN23" s="1067"/>
      <c r="BO23" s="1067"/>
      <c r="BP23" s="1067"/>
      <c r="BQ23" s="1067"/>
      <c r="BR23" s="1067"/>
      <c r="BS23" s="1067"/>
      <c r="BT23" s="1067"/>
      <c r="BU23" s="1067"/>
      <c r="BV23" s="1067"/>
      <c r="BW23" s="1067"/>
      <c r="BX23" s="1067"/>
      <c r="BY23" s="1067"/>
      <c r="BZ23" s="1067"/>
      <c r="CA23" s="1067"/>
      <c r="CB23" s="1067"/>
      <c r="CC23" s="1067"/>
      <c r="CD23" s="1067"/>
      <c r="CE23" s="1067"/>
    </row>
    <row r="24" spans="1:83" s="1064" customFormat="1" ht="15" customHeight="1">
      <c r="A24" s="1098"/>
      <c r="B24" s="1087"/>
      <c r="C24" s="1073"/>
      <c r="D24" s="1360"/>
      <c r="E24" s="1362"/>
      <c r="F24" s="1359"/>
      <c r="G24" s="1079"/>
      <c r="H24" s="1145" t="s">
        <v>273</v>
      </c>
      <c r="I24" s="1140"/>
      <c r="J24" s="1140"/>
      <c r="K24" s="1138"/>
      <c r="L24" s="1287"/>
      <c r="M24" s="1148"/>
      <c r="N24" s="1093"/>
      <c r="O24" s="1093"/>
      <c r="P24" s="1067"/>
      <c r="Q24" s="1067"/>
      <c r="R24" s="1067"/>
      <c r="S24" s="1067"/>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c r="AT24" s="1067"/>
      <c r="AU24" s="1067"/>
      <c r="AV24" s="1067"/>
      <c r="AW24" s="1067"/>
      <c r="AX24" s="1067"/>
      <c r="AY24" s="1067"/>
      <c r="AZ24" s="1067"/>
      <c r="BA24" s="1067"/>
      <c r="BB24" s="1067"/>
      <c r="BC24" s="1067"/>
      <c r="BD24" s="1067"/>
      <c r="BE24" s="1067"/>
      <c r="BF24" s="1067"/>
      <c r="BG24" s="1067"/>
      <c r="BH24" s="1067"/>
      <c r="BI24" s="1067"/>
      <c r="BJ24" s="1067"/>
      <c r="BK24" s="1067"/>
      <c r="BL24" s="1067"/>
      <c r="BM24" s="1067"/>
      <c r="BN24" s="1067"/>
      <c r="BO24" s="1067"/>
      <c r="BP24" s="1067"/>
      <c r="BQ24" s="1067"/>
      <c r="BR24" s="1067"/>
      <c r="BS24" s="1067"/>
      <c r="BT24" s="1067"/>
      <c r="BU24" s="1067"/>
      <c r="BV24" s="1067"/>
      <c r="BW24" s="1067"/>
      <c r="BX24" s="1067"/>
      <c r="BY24" s="1067"/>
      <c r="BZ24" s="1067"/>
      <c r="CA24" s="1067"/>
      <c r="CB24" s="1067"/>
      <c r="CC24" s="1067"/>
      <c r="CD24" s="1067"/>
      <c r="CE24" s="1067"/>
    </row>
    <row r="25" spans="1:83" ht="18.75">
      <c r="A25" s="1098"/>
      <c r="B25" s="1087">
        <v>3</v>
      </c>
      <c r="C25" s="1073"/>
      <c r="D25" s="1088" t="s">
        <v>48</v>
      </c>
      <c r="E25" s="1354" t="s">
        <v>690</v>
      </c>
      <c r="F25" s="1354"/>
      <c r="G25" s="1354"/>
      <c r="H25" s="1354"/>
      <c r="I25" s="1354"/>
      <c r="J25" s="1354"/>
      <c r="K25" s="1354"/>
      <c r="L25" s="1122"/>
      <c r="M25" s="1148"/>
    </row>
    <row r="26" spans="1:83" ht="33.75">
      <c r="A26" s="1098"/>
      <c r="C26" s="1073"/>
      <c r="D26" s="1146" t="s">
        <v>439</v>
      </c>
      <c r="E26" s="1101" t="s">
        <v>448</v>
      </c>
      <c r="F26" s="1101" t="s">
        <v>448</v>
      </c>
      <c r="G26" s="1365" t="s">
        <v>448</v>
      </c>
      <c r="H26" s="1366"/>
      <c r="I26" s="1101" t="s">
        <v>448</v>
      </c>
      <c r="J26" s="1101" t="s">
        <v>448</v>
      </c>
      <c r="K26" s="1030" t="s">
        <v>1691</v>
      </c>
      <c r="L26" s="1090" t="s">
        <v>691</v>
      </c>
      <c r="M26" s="1148"/>
    </row>
    <row r="27" spans="1:83" ht="18.75">
      <c r="A27" s="1098"/>
      <c r="B27" s="1087">
        <v>3</v>
      </c>
      <c r="C27" s="1073"/>
      <c r="D27" s="1088" t="s">
        <v>49</v>
      </c>
      <c r="E27" s="1354" t="s">
        <v>692</v>
      </c>
      <c r="F27" s="1354"/>
      <c r="G27" s="1354"/>
      <c r="H27" s="1354"/>
      <c r="I27" s="1354"/>
      <c r="J27" s="1354"/>
      <c r="K27" s="1354"/>
      <c r="L27" s="1122"/>
      <c r="M27" s="1148"/>
    </row>
    <row r="28" spans="1:83" ht="20.100000000000001" customHeight="1">
      <c r="A28" s="1098"/>
      <c r="C28" s="1355"/>
      <c r="D28" s="1360" t="s">
        <v>440</v>
      </c>
      <c r="E28" s="135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59" t="str">
        <f>IF('Перечень тарифов'!J21="","наименование отсутствует","" &amp; 'Перечень тарифов'!J21 &amp; "")</f>
        <v>Тарифы на тепловую энергию (мощность), поставляемую потребителям</v>
      </c>
      <c r="G28" s="1101"/>
      <c r="H28" s="1158" t="s">
        <v>1008</v>
      </c>
      <c r="I28" s="1158" t="s">
        <v>1687</v>
      </c>
      <c r="J28" s="1163">
        <v>51078709.310000002</v>
      </c>
      <c r="K28" s="1101" t="s">
        <v>448</v>
      </c>
      <c r="L28" s="1285" t="s">
        <v>711</v>
      </c>
      <c r="M28" s="1148"/>
    </row>
    <row r="29" spans="1:83" s="1064" customFormat="1" ht="20.100000000000001" customHeight="1">
      <c r="A29" s="1098"/>
      <c r="B29" s="1087"/>
      <c r="C29" s="1355"/>
      <c r="D29" s="1360"/>
      <c r="E29" s="1358"/>
      <c r="F29" s="1359"/>
      <c r="G29" s="1190" t="s">
        <v>1660</v>
      </c>
      <c r="H29" s="1160" t="s">
        <v>1685</v>
      </c>
      <c r="I29" s="1158" t="s">
        <v>1688</v>
      </c>
      <c r="J29" s="1163">
        <v>51092657.280000001</v>
      </c>
      <c r="K29" s="1101" t="s">
        <v>448</v>
      </c>
      <c r="L29" s="1286"/>
      <c r="M29" s="1148"/>
      <c r="N29" s="1093"/>
      <c r="O29" s="1093"/>
    </row>
    <row r="30" spans="1:83" s="1064" customFormat="1" ht="20.100000000000001" customHeight="1">
      <c r="A30" s="1098"/>
      <c r="B30" s="1087"/>
      <c r="C30" s="1355"/>
      <c r="D30" s="1360"/>
      <c r="E30" s="1358"/>
      <c r="F30" s="1359"/>
      <c r="G30" s="1190" t="s">
        <v>1660</v>
      </c>
      <c r="H30" s="1160" t="s">
        <v>1686</v>
      </c>
      <c r="I30" s="1158" t="s">
        <v>1009</v>
      </c>
      <c r="J30" s="1163">
        <v>51132168.939999998</v>
      </c>
      <c r="K30" s="1101" t="s">
        <v>448</v>
      </c>
      <c r="L30" s="1286"/>
      <c r="M30" s="1148"/>
      <c r="N30" s="1093"/>
      <c r="O30" s="1093"/>
    </row>
    <row r="31" spans="1:83" ht="20.100000000000001" customHeight="1">
      <c r="A31" s="1098"/>
      <c r="C31" s="1355"/>
      <c r="D31" s="1360"/>
      <c r="E31" s="1358"/>
      <c r="F31" s="1359"/>
      <c r="G31" s="1150"/>
      <c r="H31" s="1145" t="s">
        <v>273</v>
      </c>
      <c r="I31" s="1137"/>
      <c r="J31" s="1137"/>
      <c r="K31" s="1138"/>
      <c r="L31" s="1286"/>
      <c r="M31" s="1148"/>
    </row>
    <row r="32" spans="1:83" s="1064" customFormat="1" ht="20.100000000000001" customHeight="1">
      <c r="A32" s="1098"/>
      <c r="B32" s="1087"/>
      <c r="C32" s="1073"/>
      <c r="D32" s="1360" t="s">
        <v>1667</v>
      </c>
      <c r="E32" s="1361"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32" s="1359" t="str">
        <f>IF('Перечень тарифов'!J26="","наименование отсутствует","" &amp; 'Перечень тарифов'!J26 &amp; "")</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G32" s="1101"/>
      <c r="H32" s="1160" t="s">
        <v>1008</v>
      </c>
      <c r="I32" s="1158" t="s">
        <v>1687</v>
      </c>
      <c r="J32" s="1163">
        <v>2873715.39</v>
      </c>
      <c r="K32" s="1101" t="s">
        <v>448</v>
      </c>
      <c r="L32" s="1286"/>
      <c r="M32" s="1148"/>
      <c r="N32" s="1093"/>
      <c r="O32" s="1093"/>
    </row>
    <row r="33" spans="1:15" s="1064" customFormat="1" ht="20.100000000000001" customHeight="1">
      <c r="A33" s="1098"/>
      <c r="B33" s="1087"/>
      <c r="C33" s="1073"/>
      <c r="D33" s="1360"/>
      <c r="E33" s="1364"/>
      <c r="F33" s="1359"/>
      <c r="G33" s="1190" t="s">
        <v>1660</v>
      </c>
      <c r="H33" s="1160" t="s">
        <v>1685</v>
      </c>
      <c r="I33" s="1158" t="s">
        <v>1688</v>
      </c>
      <c r="J33" s="1163">
        <v>2983403.71</v>
      </c>
      <c r="K33" s="1101" t="s">
        <v>448</v>
      </c>
      <c r="L33" s="1286"/>
      <c r="M33" s="1148"/>
      <c r="N33" s="1093"/>
      <c r="O33" s="1093"/>
    </row>
    <row r="34" spans="1:15" s="1064" customFormat="1" ht="20.100000000000001" customHeight="1">
      <c r="A34" s="1098"/>
      <c r="B34" s="1087"/>
      <c r="C34" s="1073"/>
      <c r="D34" s="1360"/>
      <c r="E34" s="1364"/>
      <c r="F34" s="1359"/>
      <c r="G34" s="1190" t="s">
        <v>1660</v>
      </c>
      <c r="H34" s="1160" t="s">
        <v>1686</v>
      </c>
      <c r="I34" s="1158" t="s">
        <v>1009</v>
      </c>
      <c r="J34" s="1163">
        <v>3102107.06</v>
      </c>
      <c r="K34" s="1101" t="s">
        <v>448</v>
      </c>
      <c r="L34" s="1286"/>
      <c r="M34" s="1148"/>
      <c r="N34" s="1093"/>
      <c r="O34" s="1093"/>
    </row>
    <row r="35" spans="1:15" s="1064" customFormat="1" ht="20.100000000000001" customHeight="1">
      <c r="A35" s="1098"/>
      <c r="B35" s="1087"/>
      <c r="C35" s="1073"/>
      <c r="D35" s="1360"/>
      <c r="E35" s="1362"/>
      <c r="F35" s="1359"/>
      <c r="G35" s="1079"/>
      <c r="H35" s="1145" t="s">
        <v>273</v>
      </c>
      <c r="I35" s="1140"/>
      <c r="J35" s="1140"/>
      <c r="K35" s="1138"/>
      <c r="L35" s="1286"/>
      <c r="M35" s="1148"/>
      <c r="N35" s="1093"/>
      <c r="O35" s="1093"/>
    </row>
    <row r="36" spans="1:15" s="1064" customFormat="1" ht="20.100000000000001" customHeight="1">
      <c r="A36" s="1098"/>
      <c r="B36" s="1087"/>
      <c r="C36" s="1073"/>
      <c r="D36" s="1360" t="s">
        <v>1672</v>
      </c>
      <c r="E36" s="1361"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6" s="1359" t="str">
        <f>IF('Перечень тарифов'!J31="","наименование отсутствует","" &amp; 'Перечень тарифов'!J31 &amp; "")</f>
        <v>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v>
      </c>
      <c r="G36" s="1101"/>
      <c r="H36" s="1160" t="s">
        <v>1008</v>
      </c>
      <c r="I36" s="1158" t="s">
        <v>1687</v>
      </c>
      <c r="J36" s="1163">
        <f>J28</f>
        <v>51078709.310000002</v>
      </c>
      <c r="K36" s="1101" t="s">
        <v>448</v>
      </c>
      <c r="L36" s="1286"/>
      <c r="M36" s="1148"/>
      <c r="N36" s="1093"/>
      <c r="O36" s="1093"/>
    </row>
    <row r="37" spans="1:15" s="1064" customFormat="1" ht="20.100000000000001" customHeight="1">
      <c r="A37" s="1098"/>
      <c r="B37" s="1087"/>
      <c r="C37" s="1073"/>
      <c r="D37" s="1360"/>
      <c r="E37" s="1364"/>
      <c r="F37" s="1359"/>
      <c r="G37" s="1190" t="s">
        <v>1660</v>
      </c>
      <c r="H37" s="1160" t="s">
        <v>1685</v>
      </c>
      <c r="I37" s="1158" t="s">
        <v>1688</v>
      </c>
      <c r="J37" s="1163">
        <f>J29</f>
        <v>51092657.280000001</v>
      </c>
      <c r="K37" s="1101" t="s">
        <v>448</v>
      </c>
      <c r="L37" s="1286"/>
      <c r="M37" s="1148"/>
      <c r="N37" s="1093"/>
      <c r="O37" s="1093"/>
    </row>
    <row r="38" spans="1:15" s="1064" customFormat="1" ht="20.100000000000001" customHeight="1">
      <c r="A38" s="1098"/>
      <c r="B38" s="1087"/>
      <c r="C38" s="1073"/>
      <c r="D38" s="1360"/>
      <c r="E38" s="1364"/>
      <c r="F38" s="1359"/>
      <c r="G38" s="1190" t="s">
        <v>1660</v>
      </c>
      <c r="H38" s="1160" t="s">
        <v>1686</v>
      </c>
      <c r="I38" s="1158" t="s">
        <v>1009</v>
      </c>
      <c r="J38" s="1163">
        <f>J30</f>
        <v>51132168.939999998</v>
      </c>
      <c r="K38" s="1101" t="s">
        <v>448</v>
      </c>
      <c r="L38" s="1286"/>
      <c r="M38" s="1148"/>
      <c r="N38" s="1093"/>
      <c r="O38" s="1093"/>
    </row>
    <row r="39" spans="1:15" s="1064" customFormat="1" ht="20.100000000000001" customHeight="1">
      <c r="A39" s="1098"/>
      <c r="B39" s="1087"/>
      <c r="C39" s="1073"/>
      <c r="D39" s="1360"/>
      <c r="E39" s="1362"/>
      <c r="F39" s="1359"/>
      <c r="G39" s="1079"/>
      <c r="H39" s="1145" t="s">
        <v>273</v>
      </c>
      <c r="I39" s="1140"/>
      <c r="J39" s="1140"/>
      <c r="K39" s="1138"/>
      <c r="L39" s="1286"/>
      <c r="M39" s="1148"/>
      <c r="N39" s="1093"/>
      <c r="O39" s="1093"/>
    </row>
    <row r="40" spans="1:15" s="1064" customFormat="1" ht="20.100000000000001" customHeight="1">
      <c r="A40" s="1098"/>
      <c r="B40" s="1087"/>
      <c r="C40" s="1073"/>
      <c r="D40" s="1360" t="s">
        <v>1677</v>
      </c>
      <c r="E40" s="1361" t="str">
        <f>IF('Перечень тарифов'!E36="","наименование отсутствует","" &amp; 'Перечень тарифов'!E36 &amp; "")</f>
        <v>Тарифы на услуги по передаче тепловой энергии</v>
      </c>
      <c r="F40" s="1359" t="str">
        <f>IF('Перечень тарифов'!J36="","наименование отсутствует","" &amp; 'Перечень тарифов'!J36 &amp; "")</f>
        <v>Тариф на передачу тепловой энергии других ЭСО</v>
      </c>
      <c r="G40" s="1101"/>
      <c r="H40" s="1160" t="s">
        <v>1008</v>
      </c>
      <c r="I40" s="1158" t="s">
        <v>1687</v>
      </c>
      <c r="J40" s="1163">
        <v>64638.8</v>
      </c>
      <c r="K40" s="1101" t="s">
        <v>448</v>
      </c>
      <c r="L40" s="1286"/>
      <c r="M40" s="1148"/>
      <c r="N40" s="1093"/>
      <c r="O40" s="1093"/>
    </row>
    <row r="41" spans="1:15" s="1064" customFormat="1" ht="20.100000000000001" customHeight="1">
      <c r="A41" s="1098"/>
      <c r="B41" s="1087"/>
      <c r="C41" s="1073"/>
      <c r="D41" s="1360"/>
      <c r="E41" s="1364"/>
      <c r="F41" s="1359"/>
      <c r="G41" s="1190" t="s">
        <v>1660</v>
      </c>
      <c r="H41" s="1160" t="s">
        <v>1685</v>
      </c>
      <c r="I41" s="1158" t="s">
        <v>1688</v>
      </c>
      <c r="J41" s="1163">
        <v>65916.7</v>
      </c>
      <c r="K41" s="1101" t="s">
        <v>448</v>
      </c>
      <c r="L41" s="1286"/>
      <c r="M41" s="1148"/>
      <c r="N41" s="1093"/>
      <c r="O41" s="1093"/>
    </row>
    <row r="42" spans="1:15" s="1064" customFormat="1" ht="18.95" customHeight="1">
      <c r="A42" s="1098"/>
      <c r="B42" s="1087"/>
      <c r="C42" s="1073"/>
      <c r="D42" s="1360"/>
      <c r="E42" s="1364"/>
      <c r="F42" s="1359"/>
      <c r="G42" s="1190" t="s">
        <v>1660</v>
      </c>
      <c r="H42" s="1160" t="s">
        <v>1686</v>
      </c>
      <c r="I42" s="1158" t="s">
        <v>1009</v>
      </c>
      <c r="J42" s="1163">
        <v>67242.7</v>
      </c>
      <c r="K42" s="1101" t="s">
        <v>448</v>
      </c>
      <c r="L42" s="1286"/>
      <c r="M42" s="1148"/>
      <c r="N42" s="1093"/>
      <c r="O42" s="1093"/>
    </row>
    <row r="43" spans="1:15" s="1064" customFormat="1" ht="15" customHeight="1">
      <c r="A43" s="1098"/>
      <c r="B43" s="1087"/>
      <c r="C43" s="1073"/>
      <c r="D43" s="1360"/>
      <c r="E43" s="1362"/>
      <c r="F43" s="1359"/>
      <c r="G43" s="1079"/>
      <c r="H43" s="1145" t="s">
        <v>273</v>
      </c>
      <c r="I43" s="1140"/>
      <c r="J43" s="1140"/>
      <c r="K43" s="1138"/>
      <c r="L43" s="1287"/>
      <c r="M43" s="1148"/>
      <c r="N43" s="1093"/>
      <c r="O43" s="1093"/>
    </row>
    <row r="44" spans="1:15" ht="18.75">
      <c r="A44" s="1098"/>
      <c r="C44" s="1073"/>
      <c r="D44" s="1088" t="s">
        <v>66</v>
      </c>
      <c r="E44" s="1354" t="s">
        <v>764</v>
      </c>
      <c r="F44" s="1354"/>
      <c r="G44" s="1354"/>
      <c r="H44" s="1354"/>
      <c r="I44" s="1354"/>
      <c r="J44" s="1354"/>
      <c r="K44" s="1354"/>
      <c r="L44" s="1122"/>
      <c r="M44" s="1148"/>
    </row>
    <row r="45" spans="1:15" ht="20.100000000000001" customHeight="1">
      <c r="A45" s="1098"/>
      <c r="C45" s="1355"/>
      <c r="D45" s="1356" t="s">
        <v>441</v>
      </c>
      <c r="E45" s="135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5" s="1359" t="str">
        <f>IF('Перечень тарифов'!J21="","наименование отсутствует","" &amp; 'Перечень тарифов'!J21 &amp; "")</f>
        <v>Тарифы на тепловую энергию (мощность), поставляемую потребителям</v>
      </c>
      <c r="G45" s="1101"/>
      <c r="H45" s="1160" t="s">
        <v>1008</v>
      </c>
      <c r="I45" s="1158" t="s">
        <v>1687</v>
      </c>
      <c r="J45" s="1163">
        <v>17538.14702</v>
      </c>
      <c r="K45" s="1101" t="s">
        <v>448</v>
      </c>
      <c r="L45" s="1285" t="s">
        <v>765</v>
      </c>
      <c r="M45" s="1148"/>
    </row>
    <row r="46" spans="1:15" s="1064" customFormat="1" ht="20.100000000000001" customHeight="1">
      <c r="A46" s="1098"/>
      <c r="B46" s="1087"/>
      <c r="C46" s="1355"/>
      <c r="D46" s="1363"/>
      <c r="E46" s="1358"/>
      <c r="F46" s="1359"/>
      <c r="G46" s="1190" t="s">
        <v>1660</v>
      </c>
      <c r="H46" s="1160" t="s">
        <v>1685</v>
      </c>
      <c r="I46" s="1158" t="s">
        <v>1688</v>
      </c>
      <c r="J46" s="1163">
        <f>J45</f>
        <v>17538.14702</v>
      </c>
      <c r="K46" s="1101" t="s">
        <v>448</v>
      </c>
      <c r="L46" s="1286"/>
      <c r="M46" s="1148"/>
      <c r="N46" s="1093"/>
      <c r="O46" s="1093"/>
    </row>
    <row r="47" spans="1:15" s="1064" customFormat="1" ht="20.100000000000001" customHeight="1">
      <c r="A47" s="1098"/>
      <c r="B47" s="1087"/>
      <c r="C47" s="1355"/>
      <c r="D47" s="1363"/>
      <c r="E47" s="1358"/>
      <c r="F47" s="1359"/>
      <c r="G47" s="1190" t="s">
        <v>1660</v>
      </c>
      <c r="H47" s="1160" t="s">
        <v>1686</v>
      </c>
      <c r="I47" s="1158" t="s">
        <v>1009</v>
      </c>
      <c r="J47" s="1163">
        <f>J45</f>
        <v>17538.14702</v>
      </c>
      <c r="K47" s="1101" t="s">
        <v>448</v>
      </c>
      <c r="L47" s="1286"/>
      <c r="M47" s="1148"/>
      <c r="N47" s="1093"/>
      <c r="O47" s="1093"/>
    </row>
    <row r="48" spans="1:15" ht="20.100000000000001" customHeight="1">
      <c r="A48" s="1098"/>
      <c r="C48" s="1355"/>
      <c r="D48" s="1357"/>
      <c r="E48" s="1358"/>
      <c r="F48" s="1359"/>
      <c r="G48" s="1150"/>
      <c r="H48" s="1145" t="s">
        <v>273</v>
      </c>
      <c r="I48" s="1137"/>
      <c r="J48" s="1137"/>
      <c r="K48" s="1138"/>
      <c r="L48" s="1286"/>
      <c r="M48" s="1148"/>
    </row>
    <row r="49" spans="1:15" s="1064" customFormat="1" ht="20.100000000000001" customHeight="1">
      <c r="A49" s="1098"/>
      <c r="B49" s="1087"/>
      <c r="C49" s="1073"/>
      <c r="D49" s="1360" t="s">
        <v>1668</v>
      </c>
      <c r="E49" s="1361"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49" s="1359" t="str">
        <f>IF('Перечень тарифов'!J26="","наименование отсутствует","" &amp; 'Перечень тарифов'!J26 &amp; "")</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G49" s="1101"/>
      <c r="H49" s="1160" t="s">
        <v>1008</v>
      </c>
      <c r="I49" s="1158" t="s">
        <v>1687</v>
      </c>
      <c r="J49" s="1163">
        <v>72769.281889999998</v>
      </c>
      <c r="K49" s="1101" t="s">
        <v>448</v>
      </c>
      <c r="L49" s="1286"/>
      <c r="M49" s="1148"/>
      <c r="N49" s="1093"/>
      <c r="O49" s="1093"/>
    </row>
    <row r="50" spans="1:15" s="1064" customFormat="1" ht="20.100000000000001" customHeight="1">
      <c r="A50" s="1098"/>
      <c r="B50" s="1087"/>
      <c r="C50" s="1073"/>
      <c r="D50" s="1360"/>
      <c r="E50" s="1364"/>
      <c r="F50" s="1359"/>
      <c r="G50" s="1190" t="s">
        <v>1660</v>
      </c>
      <c r="H50" s="1160" t="s">
        <v>1685</v>
      </c>
      <c r="I50" s="1158" t="s">
        <v>1688</v>
      </c>
      <c r="J50" s="1163">
        <v>72769.281889999998</v>
      </c>
      <c r="K50" s="1101" t="s">
        <v>448</v>
      </c>
      <c r="L50" s="1286"/>
      <c r="M50" s="1148"/>
      <c r="N50" s="1093"/>
      <c r="O50" s="1093"/>
    </row>
    <row r="51" spans="1:15" s="1064" customFormat="1" ht="20.100000000000001" customHeight="1">
      <c r="A51" s="1098"/>
      <c r="B51" s="1087"/>
      <c r="C51" s="1073"/>
      <c r="D51" s="1360"/>
      <c r="E51" s="1364"/>
      <c r="F51" s="1359"/>
      <c r="G51" s="1190" t="s">
        <v>1660</v>
      </c>
      <c r="H51" s="1160" t="s">
        <v>1686</v>
      </c>
      <c r="I51" s="1158" t="s">
        <v>1009</v>
      </c>
      <c r="J51" s="1163">
        <v>72769.281889999998</v>
      </c>
      <c r="K51" s="1101" t="s">
        <v>448</v>
      </c>
      <c r="L51" s="1286"/>
      <c r="M51" s="1148"/>
      <c r="N51" s="1093"/>
      <c r="O51" s="1093"/>
    </row>
    <row r="52" spans="1:15" s="1064" customFormat="1" ht="20.100000000000001" customHeight="1">
      <c r="A52" s="1098"/>
      <c r="B52" s="1087"/>
      <c r="C52" s="1073"/>
      <c r="D52" s="1360"/>
      <c r="E52" s="1362"/>
      <c r="F52" s="1359"/>
      <c r="G52" s="1079"/>
      <c r="H52" s="1145" t="s">
        <v>273</v>
      </c>
      <c r="I52" s="1140"/>
      <c r="J52" s="1140"/>
      <c r="K52" s="1138"/>
      <c r="L52" s="1286"/>
      <c r="M52" s="1148"/>
      <c r="N52" s="1093"/>
      <c r="O52" s="1093"/>
    </row>
    <row r="53" spans="1:15" s="1064" customFormat="1" ht="20.100000000000001" customHeight="1">
      <c r="A53" s="1098"/>
      <c r="B53" s="1087"/>
      <c r="C53" s="1073"/>
      <c r="D53" s="1360" t="s">
        <v>1673</v>
      </c>
      <c r="E53" s="1361"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53" s="1359" t="str">
        <f>IF('Перечень тарифов'!J31="","наименование отсутствует","" &amp; 'Перечень тарифов'!J31 &amp; "")</f>
        <v>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v>
      </c>
      <c r="G53" s="1101"/>
      <c r="H53" s="1160" t="s">
        <v>1008</v>
      </c>
      <c r="I53" s="1158" t="s">
        <v>1687</v>
      </c>
      <c r="J53" s="1163">
        <f>J45</f>
        <v>17538.14702</v>
      </c>
      <c r="K53" s="1101" t="s">
        <v>448</v>
      </c>
      <c r="L53" s="1286"/>
      <c r="M53" s="1148"/>
      <c r="N53" s="1093"/>
      <c r="O53" s="1093"/>
    </row>
    <row r="54" spans="1:15" s="1064" customFormat="1" ht="20.100000000000001" customHeight="1">
      <c r="A54" s="1098"/>
      <c r="B54" s="1087"/>
      <c r="C54" s="1073"/>
      <c r="D54" s="1360"/>
      <c r="E54" s="1364"/>
      <c r="F54" s="1359"/>
      <c r="G54" s="1190" t="s">
        <v>1660</v>
      </c>
      <c r="H54" s="1160" t="s">
        <v>1685</v>
      </c>
      <c r="I54" s="1158" t="s">
        <v>1688</v>
      </c>
      <c r="J54" s="1163">
        <f>J46</f>
        <v>17538.14702</v>
      </c>
      <c r="K54" s="1101" t="s">
        <v>448</v>
      </c>
      <c r="L54" s="1286"/>
      <c r="M54" s="1148"/>
      <c r="N54" s="1093"/>
      <c r="O54" s="1093"/>
    </row>
    <row r="55" spans="1:15" s="1064" customFormat="1" ht="20.100000000000001" customHeight="1">
      <c r="A55" s="1098"/>
      <c r="B55" s="1087"/>
      <c r="C55" s="1073"/>
      <c r="D55" s="1360"/>
      <c r="E55" s="1364"/>
      <c r="F55" s="1359"/>
      <c r="G55" s="1190" t="s">
        <v>1660</v>
      </c>
      <c r="H55" s="1160" t="s">
        <v>1686</v>
      </c>
      <c r="I55" s="1158" t="s">
        <v>1009</v>
      </c>
      <c r="J55" s="1163">
        <f>J47</f>
        <v>17538.14702</v>
      </c>
      <c r="K55" s="1101" t="s">
        <v>448</v>
      </c>
      <c r="L55" s="1286"/>
      <c r="M55" s="1148"/>
      <c r="N55" s="1093"/>
      <c r="O55" s="1093"/>
    </row>
    <row r="56" spans="1:15" s="1064" customFormat="1" ht="20.100000000000001" customHeight="1">
      <c r="A56" s="1098"/>
      <c r="B56" s="1087"/>
      <c r="C56" s="1073"/>
      <c r="D56" s="1360"/>
      <c r="E56" s="1362"/>
      <c r="F56" s="1359"/>
      <c r="G56" s="1079"/>
      <c r="H56" s="1145" t="s">
        <v>273</v>
      </c>
      <c r="I56" s="1140"/>
      <c r="J56" s="1140"/>
      <c r="K56" s="1138"/>
      <c r="L56" s="1286"/>
      <c r="M56" s="1148"/>
      <c r="N56" s="1093"/>
      <c r="O56" s="1093"/>
    </row>
    <row r="57" spans="1:15" s="1064" customFormat="1" ht="20.100000000000001" customHeight="1">
      <c r="A57" s="1098"/>
      <c r="B57" s="1087"/>
      <c r="C57" s="1073"/>
      <c r="D57" s="1360" t="s">
        <v>1678</v>
      </c>
      <c r="E57" s="1361" t="str">
        <f>IF('Перечень тарифов'!E36="","наименование отсутствует","" &amp; 'Перечень тарифов'!E36 &amp; "")</f>
        <v>Тарифы на услуги по передаче тепловой энергии</v>
      </c>
      <c r="F57" s="1359" t="str">
        <f>IF('Перечень тарифов'!J36="","наименование отсутствует","" &amp; 'Перечень тарифов'!J36 &amp; "")</f>
        <v>Тариф на передачу тепловой энергии других ЭСО</v>
      </c>
      <c r="G57" s="1101"/>
      <c r="H57" s="1160" t="s">
        <v>1008</v>
      </c>
      <c r="I57" s="1158" t="s">
        <v>1687</v>
      </c>
      <c r="J57" s="1163">
        <v>107.31565000000001</v>
      </c>
      <c r="K57" s="1101" t="s">
        <v>448</v>
      </c>
      <c r="L57" s="1286"/>
      <c r="M57" s="1148"/>
      <c r="N57" s="1093"/>
      <c r="O57" s="1093"/>
    </row>
    <row r="58" spans="1:15" s="1064" customFormat="1" ht="20.100000000000001" customHeight="1">
      <c r="A58" s="1098"/>
      <c r="B58" s="1087"/>
      <c r="C58" s="1073"/>
      <c r="D58" s="1360"/>
      <c r="E58" s="1364"/>
      <c r="F58" s="1359"/>
      <c r="G58" s="1190" t="s">
        <v>1660</v>
      </c>
      <c r="H58" s="1160" t="s">
        <v>1685</v>
      </c>
      <c r="I58" s="1158" t="s">
        <v>1688</v>
      </c>
      <c r="J58" s="1163">
        <f>J57</f>
        <v>107.31565000000001</v>
      </c>
      <c r="K58" s="1101" t="s">
        <v>448</v>
      </c>
      <c r="L58" s="1286"/>
      <c r="M58" s="1148"/>
      <c r="N58" s="1093"/>
      <c r="O58" s="1093"/>
    </row>
    <row r="59" spans="1:15" s="1064" customFormat="1" ht="18.95" customHeight="1">
      <c r="A59" s="1098"/>
      <c r="B59" s="1087"/>
      <c r="C59" s="1073"/>
      <c r="D59" s="1360"/>
      <c r="E59" s="1364"/>
      <c r="F59" s="1359"/>
      <c r="G59" s="1190" t="s">
        <v>1660</v>
      </c>
      <c r="H59" s="1160" t="s">
        <v>1686</v>
      </c>
      <c r="I59" s="1158" t="s">
        <v>1009</v>
      </c>
      <c r="J59" s="1163">
        <f>J57</f>
        <v>107.31565000000001</v>
      </c>
      <c r="K59" s="1101" t="s">
        <v>448</v>
      </c>
      <c r="L59" s="1286"/>
      <c r="M59" s="1148"/>
      <c r="N59" s="1093"/>
      <c r="O59" s="1093"/>
    </row>
    <row r="60" spans="1:15" s="1064" customFormat="1" ht="15" customHeight="1">
      <c r="A60" s="1098"/>
      <c r="B60" s="1087"/>
      <c r="C60" s="1073"/>
      <c r="D60" s="1360"/>
      <c r="E60" s="1362"/>
      <c r="F60" s="1359"/>
      <c r="G60" s="1079"/>
      <c r="H60" s="1145" t="s">
        <v>273</v>
      </c>
      <c r="I60" s="1140"/>
      <c r="J60" s="1140"/>
      <c r="K60" s="1138"/>
      <c r="L60" s="1287"/>
      <c r="M60" s="1148"/>
      <c r="N60" s="1093"/>
      <c r="O60" s="1093"/>
    </row>
    <row r="61" spans="1:15" ht="26.1" customHeight="1">
      <c r="A61" s="1098"/>
      <c r="C61" s="1073"/>
      <c r="D61" s="1088" t="s">
        <v>67</v>
      </c>
      <c r="E61" s="1354" t="s">
        <v>713</v>
      </c>
      <c r="F61" s="1354"/>
      <c r="G61" s="1354"/>
      <c r="H61" s="1354"/>
      <c r="I61" s="1354"/>
      <c r="J61" s="1354"/>
      <c r="K61" s="1354"/>
      <c r="L61" s="1122"/>
      <c r="M61" s="1148"/>
    </row>
    <row r="62" spans="1:15" ht="20.100000000000001" customHeight="1">
      <c r="A62" s="1098"/>
      <c r="C62" s="1355"/>
      <c r="D62" s="1356" t="s">
        <v>442</v>
      </c>
      <c r="E62" s="135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62" s="1359" t="str">
        <f>IF('Перечень тарифов'!J21="","наименование отсутствует","" &amp; 'Перечень тарифов'!J21 &amp; "")</f>
        <v>Тарифы на тепловую энергию (мощность), поставляемую потребителям</v>
      </c>
      <c r="G62" s="1101"/>
      <c r="H62" s="1160" t="s">
        <v>1008</v>
      </c>
      <c r="I62" s="1158" t="s">
        <v>1687</v>
      </c>
      <c r="J62" s="1163">
        <v>1449093</v>
      </c>
      <c r="K62" s="1101" t="s">
        <v>448</v>
      </c>
      <c r="L62" s="1285" t="s">
        <v>714</v>
      </c>
      <c r="M62" s="1148"/>
      <c r="O62" s="1093" t="s">
        <v>552</v>
      </c>
    </row>
    <row r="63" spans="1:15" s="1064" customFormat="1" ht="20.100000000000001" customHeight="1">
      <c r="A63" s="1098"/>
      <c r="B63" s="1087"/>
      <c r="C63" s="1355"/>
      <c r="D63" s="1363"/>
      <c r="E63" s="1358"/>
      <c r="F63" s="1359"/>
      <c r="G63" s="1190" t="s">
        <v>1660</v>
      </c>
      <c r="H63" s="1160" t="s">
        <v>1685</v>
      </c>
      <c r="I63" s="1158" t="s">
        <v>1688</v>
      </c>
      <c r="J63" s="1163">
        <v>0</v>
      </c>
      <c r="K63" s="1101" t="s">
        <v>448</v>
      </c>
      <c r="L63" s="1286"/>
      <c r="M63" s="1148"/>
      <c r="N63" s="1093"/>
      <c r="O63" s="1093"/>
    </row>
    <row r="64" spans="1:15" s="1064" customFormat="1" ht="20.100000000000001" customHeight="1">
      <c r="A64" s="1098"/>
      <c r="B64" s="1087"/>
      <c r="C64" s="1355"/>
      <c r="D64" s="1363"/>
      <c r="E64" s="1358"/>
      <c r="F64" s="1359"/>
      <c r="G64" s="1190" t="s">
        <v>1660</v>
      </c>
      <c r="H64" s="1160" t="s">
        <v>1686</v>
      </c>
      <c r="I64" s="1158" t="s">
        <v>1009</v>
      </c>
      <c r="J64" s="1163">
        <v>0</v>
      </c>
      <c r="K64" s="1101" t="s">
        <v>448</v>
      </c>
      <c r="L64" s="1286"/>
      <c r="M64" s="1148"/>
      <c r="N64" s="1093"/>
      <c r="O64" s="1093"/>
    </row>
    <row r="65" spans="1:15" ht="20.100000000000001" customHeight="1">
      <c r="A65" s="1098"/>
      <c r="C65" s="1355"/>
      <c r="D65" s="1357"/>
      <c r="E65" s="1358"/>
      <c r="F65" s="1359"/>
      <c r="G65" s="1150"/>
      <c r="H65" s="1145" t="s">
        <v>273</v>
      </c>
      <c r="I65" s="1137"/>
      <c r="J65" s="1137"/>
      <c r="K65" s="1138"/>
      <c r="L65" s="1286"/>
      <c r="M65" s="1148"/>
    </row>
    <row r="66" spans="1:15" s="1064" customFormat="1" ht="20.100000000000001" customHeight="1">
      <c r="A66" s="1098"/>
      <c r="B66" s="1087"/>
      <c r="C66" s="1073"/>
      <c r="D66" s="1360" t="s">
        <v>1669</v>
      </c>
      <c r="E66" s="1361"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66" s="1359" t="str">
        <f>IF('Перечень тарифов'!J26="","наименование отсутствует","" &amp; 'Перечень тарифов'!J26 &amp; "")</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G66" s="1101"/>
      <c r="H66" s="1160" t="s">
        <v>1008</v>
      </c>
      <c r="I66" s="1158" t="s">
        <v>1009</v>
      </c>
      <c r="J66" s="1163">
        <v>0</v>
      </c>
      <c r="K66" s="1101" t="s">
        <v>448</v>
      </c>
      <c r="L66" s="1286"/>
      <c r="M66" s="1148"/>
      <c r="N66" s="1093"/>
      <c r="O66" s="1093"/>
    </row>
    <row r="67" spans="1:15" s="1064" customFormat="1" ht="20.100000000000001" customHeight="1">
      <c r="A67" s="1098"/>
      <c r="B67" s="1087"/>
      <c r="C67" s="1073"/>
      <c r="D67" s="1360"/>
      <c r="E67" s="1362"/>
      <c r="F67" s="1359"/>
      <c r="G67" s="1079"/>
      <c r="H67" s="1145" t="s">
        <v>273</v>
      </c>
      <c r="I67" s="1140"/>
      <c r="J67" s="1140"/>
      <c r="K67" s="1138"/>
      <c r="L67" s="1286"/>
      <c r="M67" s="1148"/>
      <c r="N67" s="1093"/>
      <c r="O67" s="1093"/>
    </row>
    <row r="68" spans="1:15" s="1064" customFormat="1" ht="20.100000000000001" customHeight="1">
      <c r="A68" s="1098"/>
      <c r="B68" s="1087"/>
      <c r="C68" s="1073"/>
      <c r="D68" s="1360" t="s">
        <v>1674</v>
      </c>
      <c r="E68" s="1361"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68" s="1359" t="str">
        <f>IF('Перечень тарифов'!J31="","наименование отсутствует","" &amp; 'Перечень тарифов'!J31 &amp; "")</f>
        <v>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v>
      </c>
      <c r="G68" s="1101"/>
      <c r="H68" s="1160" t="s">
        <v>1008</v>
      </c>
      <c r="I68" s="1158" t="s">
        <v>1009</v>
      </c>
      <c r="J68" s="1163">
        <v>0</v>
      </c>
      <c r="K68" s="1101" t="s">
        <v>448</v>
      </c>
      <c r="L68" s="1286"/>
      <c r="M68" s="1148"/>
      <c r="N68" s="1093"/>
      <c r="O68" s="1093"/>
    </row>
    <row r="69" spans="1:15" s="1064" customFormat="1" ht="20.100000000000001" customHeight="1">
      <c r="A69" s="1098"/>
      <c r="B69" s="1087"/>
      <c r="C69" s="1073"/>
      <c r="D69" s="1360"/>
      <c r="E69" s="1362"/>
      <c r="F69" s="1359"/>
      <c r="G69" s="1079"/>
      <c r="H69" s="1145" t="s">
        <v>273</v>
      </c>
      <c r="I69" s="1140"/>
      <c r="J69" s="1140"/>
      <c r="K69" s="1138"/>
      <c r="L69" s="1286"/>
      <c r="M69" s="1148"/>
      <c r="N69" s="1093"/>
      <c r="O69" s="1093"/>
    </row>
    <row r="70" spans="1:15" s="1064" customFormat="1" ht="18.95" customHeight="1">
      <c r="A70" s="1098"/>
      <c r="B70" s="1087"/>
      <c r="C70" s="1073"/>
      <c r="D70" s="1360" t="s">
        <v>1679</v>
      </c>
      <c r="E70" s="1361" t="str">
        <f>IF('Перечень тарифов'!E36="","наименование отсутствует","" &amp; 'Перечень тарифов'!E36 &amp; "")</f>
        <v>Тарифы на услуги по передаче тепловой энергии</v>
      </c>
      <c r="F70" s="1359" t="str">
        <f>IF('Перечень тарифов'!J36="","наименование отсутствует","" &amp; 'Перечень тарифов'!J36 &amp; "")</f>
        <v>Тариф на передачу тепловой энергии других ЭСО</v>
      </c>
      <c r="G70" s="1101"/>
      <c r="H70" s="1160" t="s">
        <v>1008</v>
      </c>
      <c r="I70" s="1158" t="s">
        <v>1009</v>
      </c>
      <c r="J70" s="1163">
        <v>0</v>
      </c>
      <c r="K70" s="1101" t="s">
        <v>448</v>
      </c>
      <c r="L70" s="1286"/>
      <c r="M70" s="1148"/>
      <c r="N70" s="1093"/>
      <c r="O70" s="1093"/>
    </row>
    <row r="71" spans="1:15" s="1064" customFormat="1" ht="15" customHeight="1">
      <c r="A71" s="1098"/>
      <c r="B71" s="1087"/>
      <c r="C71" s="1073"/>
      <c r="D71" s="1360"/>
      <c r="E71" s="1362"/>
      <c r="F71" s="1359"/>
      <c r="G71" s="1079"/>
      <c r="H71" s="1145" t="s">
        <v>273</v>
      </c>
      <c r="I71" s="1140"/>
      <c r="J71" s="1140"/>
      <c r="K71" s="1138"/>
      <c r="L71" s="1287"/>
      <c r="M71" s="1148"/>
      <c r="N71" s="1093"/>
      <c r="O71" s="1093"/>
    </row>
    <row r="72" spans="1:15" ht="25.5" customHeight="1">
      <c r="A72" s="1098"/>
      <c r="B72" s="1087">
        <v>3</v>
      </c>
      <c r="C72" s="1073"/>
      <c r="D72" s="1088" t="s">
        <v>181</v>
      </c>
      <c r="E72" s="1354" t="s">
        <v>712</v>
      </c>
      <c r="F72" s="1354"/>
      <c r="G72" s="1354"/>
      <c r="H72" s="1354"/>
      <c r="I72" s="1354"/>
      <c r="J72" s="1354"/>
      <c r="K72" s="1354"/>
      <c r="L72" s="1122"/>
      <c r="M72" s="1148"/>
    </row>
    <row r="73" spans="1:15" ht="20.100000000000001" customHeight="1">
      <c r="A73" s="1098"/>
      <c r="C73" s="1355"/>
      <c r="D73" s="1356" t="s">
        <v>693</v>
      </c>
      <c r="E73" s="135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73" s="1359" t="str">
        <f>IF('Перечень тарифов'!J21="","наименование отсутствует","" &amp; 'Перечень тарифов'!J21 &amp; "")</f>
        <v>Тарифы на тепловую энергию (мощность), поставляемую потребителям</v>
      </c>
      <c r="G73" s="1101"/>
      <c r="H73" s="1160" t="s">
        <v>1008</v>
      </c>
      <c r="I73" s="1158" t="s">
        <v>1009</v>
      </c>
      <c r="J73" s="1163">
        <v>0</v>
      </c>
      <c r="K73" s="1101" t="s">
        <v>448</v>
      </c>
      <c r="L73" s="1285" t="s">
        <v>715</v>
      </c>
      <c r="M73" s="1148"/>
    </row>
    <row r="74" spans="1:15" ht="20.100000000000001" customHeight="1">
      <c r="A74" s="1098"/>
      <c r="C74" s="1355"/>
      <c r="D74" s="1357"/>
      <c r="E74" s="1358"/>
      <c r="F74" s="1359"/>
      <c r="G74" s="1150"/>
      <c r="H74" s="1145" t="s">
        <v>273</v>
      </c>
      <c r="I74" s="1137"/>
      <c r="J74" s="1137"/>
      <c r="K74" s="1138"/>
      <c r="L74" s="1286"/>
      <c r="M74" s="1148"/>
    </row>
    <row r="75" spans="1:15" s="1064" customFormat="1" ht="20.100000000000001" customHeight="1">
      <c r="A75" s="1098"/>
      <c r="B75" s="1087"/>
      <c r="C75" s="1073"/>
      <c r="D75" s="1360" t="s">
        <v>1670</v>
      </c>
      <c r="E75" s="1361"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75" s="1359" t="str">
        <f>IF('Перечень тарифов'!J26="","наименование отсутствует","" &amp; 'Перечень тарифов'!J26 &amp; "")</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G75" s="1101"/>
      <c r="H75" s="1160" t="s">
        <v>1008</v>
      </c>
      <c r="I75" s="1158" t="s">
        <v>1009</v>
      </c>
      <c r="J75" s="1163">
        <v>0</v>
      </c>
      <c r="K75" s="1101" t="s">
        <v>448</v>
      </c>
      <c r="L75" s="1286"/>
      <c r="M75" s="1148"/>
      <c r="N75" s="1093"/>
      <c r="O75" s="1093"/>
    </row>
    <row r="76" spans="1:15" s="1064" customFormat="1" ht="20.100000000000001" customHeight="1">
      <c r="A76" s="1098"/>
      <c r="B76" s="1087"/>
      <c r="C76" s="1073"/>
      <c r="D76" s="1360"/>
      <c r="E76" s="1362"/>
      <c r="F76" s="1359"/>
      <c r="G76" s="1079"/>
      <c r="H76" s="1145" t="s">
        <v>273</v>
      </c>
      <c r="I76" s="1140"/>
      <c r="J76" s="1140"/>
      <c r="K76" s="1138"/>
      <c r="L76" s="1286"/>
      <c r="M76" s="1148"/>
      <c r="N76" s="1093"/>
      <c r="O76" s="1093"/>
    </row>
    <row r="77" spans="1:15" s="1064" customFormat="1" ht="20.100000000000001" customHeight="1">
      <c r="A77" s="1098"/>
      <c r="B77" s="1087"/>
      <c r="C77" s="1073"/>
      <c r="D77" s="1360" t="s">
        <v>1675</v>
      </c>
      <c r="E77" s="1361"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77" s="1359" t="str">
        <f>IF('Перечень тарифов'!J31="","наименование отсутствует","" &amp; 'Перечень тарифов'!J31 &amp; "")</f>
        <v>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v>
      </c>
      <c r="G77" s="1101"/>
      <c r="H77" s="1160" t="s">
        <v>1008</v>
      </c>
      <c r="I77" s="1158" t="s">
        <v>1009</v>
      </c>
      <c r="J77" s="1163">
        <v>0</v>
      </c>
      <c r="K77" s="1101" t="s">
        <v>448</v>
      </c>
      <c r="L77" s="1286"/>
      <c r="M77" s="1148"/>
      <c r="N77" s="1093"/>
      <c r="O77" s="1093"/>
    </row>
    <row r="78" spans="1:15" s="1064" customFormat="1" ht="20.100000000000001" customHeight="1">
      <c r="A78" s="1098"/>
      <c r="B78" s="1087"/>
      <c r="C78" s="1073"/>
      <c r="D78" s="1360"/>
      <c r="E78" s="1362"/>
      <c r="F78" s="1359"/>
      <c r="G78" s="1079"/>
      <c r="H78" s="1145" t="s">
        <v>273</v>
      </c>
      <c r="I78" s="1140"/>
      <c r="J78" s="1140"/>
      <c r="K78" s="1138"/>
      <c r="L78" s="1286"/>
      <c r="M78" s="1148"/>
      <c r="N78" s="1093"/>
      <c r="O78" s="1093"/>
    </row>
    <row r="79" spans="1:15" s="1064" customFormat="1" ht="18.95" customHeight="1">
      <c r="A79" s="1098"/>
      <c r="B79" s="1087"/>
      <c r="C79" s="1073"/>
      <c r="D79" s="1360" t="s">
        <v>1680</v>
      </c>
      <c r="E79" s="1361" t="str">
        <f>IF('Перечень тарифов'!E36="","наименование отсутствует","" &amp; 'Перечень тарифов'!E36 &amp; "")</f>
        <v>Тарифы на услуги по передаче тепловой энергии</v>
      </c>
      <c r="F79" s="1359" t="str">
        <f>IF('Перечень тарифов'!J36="","наименование отсутствует","" &amp; 'Перечень тарифов'!J36 &amp; "")</f>
        <v>Тариф на передачу тепловой энергии других ЭСО</v>
      </c>
      <c r="G79" s="1101"/>
      <c r="H79" s="1160" t="s">
        <v>1008</v>
      </c>
      <c r="I79" s="1158" t="s">
        <v>1009</v>
      </c>
      <c r="J79" s="1163">
        <v>0</v>
      </c>
      <c r="K79" s="1101" t="s">
        <v>448</v>
      </c>
      <c r="L79" s="1286"/>
      <c r="M79" s="1148"/>
      <c r="N79" s="1093"/>
      <c r="O79" s="1093"/>
    </row>
    <row r="80" spans="1:15" s="1064" customFormat="1" ht="15" customHeight="1">
      <c r="A80" s="1098"/>
      <c r="B80" s="1087"/>
      <c r="C80" s="1073"/>
      <c r="D80" s="1360"/>
      <c r="E80" s="1362"/>
      <c r="F80" s="1359"/>
      <c r="G80" s="1079"/>
      <c r="H80" s="1145" t="s">
        <v>273</v>
      </c>
      <c r="I80" s="1140"/>
      <c r="J80" s="1140"/>
      <c r="K80" s="1138"/>
      <c r="L80" s="1287"/>
      <c r="M80" s="1148"/>
      <c r="N80" s="1093"/>
      <c r="O80" s="1093"/>
    </row>
    <row r="81" spans="1:15" s="1085" customFormat="1" ht="3" customHeight="1">
      <c r="A81" s="1098"/>
      <c r="D81" s="1152"/>
      <c r="E81" s="1152"/>
      <c r="F81" s="1152"/>
      <c r="G81" s="1152"/>
      <c r="H81" s="1152"/>
      <c r="I81" s="1152"/>
      <c r="J81" s="1152"/>
      <c r="K81" s="1152"/>
      <c r="L81" s="1152"/>
      <c r="N81" s="1136"/>
      <c r="O81" s="1136"/>
    </row>
    <row r="82" spans="1:15" ht="24.75" customHeight="1">
      <c r="D82" s="1139">
        <v>1</v>
      </c>
      <c r="E82" s="1278" t="s">
        <v>709</v>
      </c>
      <c r="F82" s="1278"/>
      <c r="G82" s="1278"/>
      <c r="H82" s="1278"/>
      <c r="I82" s="1278"/>
      <c r="J82" s="1278"/>
      <c r="K82" s="1278"/>
      <c r="L82" s="1278"/>
    </row>
  </sheetData>
  <sheetProtection password="FA9C" sheet="1" objects="1" scenarios="1" formatColumns="0" formatRows="0"/>
  <mergeCells count="93">
    <mergeCell ref="D68:D69"/>
    <mergeCell ref="E68:E69"/>
    <mergeCell ref="F68:F69"/>
    <mergeCell ref="D77:D78"/>
    <mergeCell ref="E77:E78"/>
    <mergeCell ref="F77:F78"/>
    <mergeCell ref="D70:D71"/>
    <mergeCell ref="E70:E71"/>
    <mergeCell ref="F70:F71"/>
    <mergeCell ref="D36:D39"/>
    <mergeCell ref="E36:E39"/>
    <mergeCell ref="F36:F39"/>
    <mergeCell ref="D53:D56"/>
    <mergeCell ref="E53:E56"/>
    <mergeCell ref="F53:F56"/>
    <mergeCell ref="D40:D43"/>
    <mergeCell ref="E40:E43"/>
    <mergeCell ref="F40:F43"/>
    <mergeCell ref="D49:D52"/>
    <mergeCell ref="E49:E52"/>
    <mergeCell ref="F49:F52"/>
    <mergeCell ref="D66:D67"/>
    <mergeCell ref="E66:E67"/>
    <mergeCell ref="F66:F67"/>
    <mergeCell ref="D57:D60"/>
    <mergeCell ref="E57:E60"/>
    <mergeCell ref="F57:F60"/>
    <mergeCell ref="D5:K5"/>
    <mergeCell ref="F7:K7"/>
    <mergeCell ref="F8:K8"/>
    <mergeCell ref="D10:K10"/>
    <mergeCell ref="L10:L12"/>
    <mergeCell ref="D11:D12"/>
    <mergeCell ref="E11:E12"/>
    <mergeCell ref="F11:F12"/>
    <mergeCell ref="G11:I11"/>
    <mergeCell ref="J11:J12"/>
    <mergeCell ref="E25:K25"/>
    <mergeCell ref="K11:K12"/>
    <mergeCell ref="G12:H12"/>
    <mergeCell ref="G13:H13"/>
    <mergeCell ref="E14:K14"/>
    <mergeCell ref="G15:H15"/>
    <mergeCell ref="E16:K16"/>
    <mergeCell ref="E19:E20"/>
    <mergeCell ref="F19:F20"/>
    <mergeCell ref="E21:E22"/>
    <mergeCell ref="F21:F22"/>
    <mergeCell ref="E23:E24"/>
    <mergeCell ref="F23:F24"/>
    <mergeCell ref="C17:C18"/>
    <mergeCell ref="D17:D18"/>
    <mergeCell ref="E17:E18"/>
    <mergeCell ref="F17:F18"/>
    <mergeCell ref="L17:L24"/>
    <mergeCell ref="D19:D20"/>
    <mergeCell ref="D21:D22"/>
    <mergeCell ref="D23:D24"/>
    <mergeCell ref="G26:H26"/>
    <mergeCell ref="E27:K27"/>
    <mergeCell ref="C28:C31"/>
    <mergeCell ref="D28:D31"/>
    <mergeCell ref="E28:E31"/>
    <mergeCell ref="F28:F31"/>
    <mergeCell ref="L62:L71"/>
    <mergeCell ref="L28:L43"/>
    <mergeCell ref="E44:K44"/>
    <mergeCell ref="C45:C48"/>
    <mergeCell ref="D45:D48"/>
    <mergeCell ref="E45:E48"/>
    <mergeCell ref="F45:F48"/>
    <mergeCell ref="L45:L60"/>
    <mergeCell ref="E61:K61"/>
    <mergeCell ref="C62:C65"/>
    <mergeCell ref="D62:D65"/>
    <mergeCell ref="E62:E65"/>
    <mergeCell ref="F62:F65"/>
    <mergeCell ref="D32:D35"/>
    <mergeCell ref="E32:E35"/>
    <mergeCell ref="F32:F35"/>
    <mergeCell ref="E82:L82"/>
    <mergeCell ref="E72:K72"/>
    <mergeCell ref="C73:C74"/>
    <mergeCell ref="D73:D74"/>
    <mergeCell ref="E73:E74"/>
    <mergeCell ref="F73:F74"/>
    <mergeCell ref="L73:L80"/>
    <mergeCell ref="D75:D76"/>
    <mergeCell ref="E75:E76"/>
    <mergeCell ref="F75:F76"/>
    <mergeCell ref="D79:D80"/>
    <mergeCell ref="E79:E80"/>
    <mergeCell ref="F79:F80"/>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8 L45 L73 L16:L17 L6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6">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57:I59 H79:I79 H17:I17 H40:I42 H73:I73 H19:I19 H28:I30 H45:I47 H66:I66 H75:I75 H21:I21 H32:I34 H49:I51 H68:I68 H77:I77 H23:I23 H36:I38 H53:I55 H70:I70 H62:I64"/>
    <dataValidation type="list" allowBlank="1" showInputMessage="1" showErrorMessage="1" errorTitle="Ошибка" error="Выберите значение из списка" prompt="Выберите значение из списка" sqref="J23 J19 J21 J17">
      <formula1>kind_of_control_method</formula1>
    </dataValidation>
    <dataValidation type="decimal" allowBlank="1" showErrorMessage="1" errorTitle="Ошибка" error="Допускается ввод только действительных чисел!" sqref="J40:J42 J57:J59 J79 J73 J28:J30 J45:J47 J66 J75 J32:J34 J49:J51 J68 J77 J36:J38 J53:J55 J70 J62:J64">
      <formula1>-9.99999999999999E+23</formula1>
      <formula2>9.99999999999999E+23</formula2>
    </dataValidation>
  </dataValidations>
  <hyperlinks>
    <hyperlink ref="K26" location="'Форма 4.10.1'!$K$26" tooltip="Кликните по гиперссылке, чтобы перейти по гиперссылке или отредактировать её" display="https://portal.eias.ru/Portal/DownloadPage.aspx?type=12&amp;guid=d7972378-1c8a-4dc8-bc59-d209b63875bc"/>
    <hyperlink ref="K15" location="'Форма 4.10.1'!$K$15" tooltip="Кликните по гиперссылке, чтобы перейти по гиперссылке или отредактировать её" display="https://portal.eias.ru/Portal/DownloadPage.aspx?type=12&amp;guid=3e4647a5-54d2-4871-b036-2817fefc62b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9" t="s">
        <v>459</v>
      </c>
      <c r="E5" s="1379"/>
      <c r="F5" s="1379"/>
      <c r="G5" s="1379"/>
      <c r="H5" s="1379"/>
      <c r="I5" s="1379"/>
      <c r="J5" s="1379"/>
      <c r="K5" s="407"/>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81" t="s">
        <v>444</v>
      </c>
      <c r="E8" s="1381"/>
      <c r="F8" s="1381"/>
      <c r="G8" s="1381"/>
      <c r="H8" s="1381"/>
      <c r="I8" s="1381"/>
      <c r="J8" s="1381"/>
      <c r="K8" s="1381" t="s">
        <v>445</v>
      </c>
    </row>
    <row r="9" spans="1:14">
      <c r="D9" s="1381" t="s">
        <v>90</v>
      </c>
      <c r="E9" s="1381" t="s">
        <v>461</v>
      </c>
      <c r="F9" s="1381"/>
      <c r="G9" s="1381" t="s">
        <v>462</v>
      </c>
      <c r="H9" s="1381"/>
      <c r="I9" s="1381"/>
      <c r="J9" s="1381"/>
      <c r="K9" s="1381"/>
    </row>
    <row r="10" spans="1:14" ht="22.5">
      <c r="D10" s="1381"/>
      <c r="E10" s="131" t="s">
        <v>463</v>
      </c>
      <c r="F10" s="131" t="s">
        <v>397</v>
      </c>
      <c r="G10" s="131" t="s">
        <v>397</v>
      </c>
      <c r="H10" s="131" t="s">
        <v>463</v>
      </c>
      <c r="I10" s="131" t="s">
        <v>464</v>
      </c>
      <c r="J10" s="131" t="s">
        <v>446</v>
      </c>
      <c r="K10" s="1381"/>
    </row>
    <row r="11" spans="1:14" ht="12" customHeight="1">
      <c r="D11" s="39" t="s">
        <v>91</v>
      </c>
      <c r="E11" s="39" t="s">
        <v>47</v>
      </c>
      <c r="F11" s="39" t="s">
        <v>48</v>
      </c>
      <c r="G11" s="39" t="s">
        <v>49</v>
      </c>
      <c r="H11" s="39" t="s">
        <v>66</v>
      </c>
      <c r="I11" s="39" t="s">
        <v>67</v>
      </c>
      <c r="J11" s="39" t="s">
        <v>181</v>
      </c>
      <c r="K11" s="39" t="s">
        <v>182</v>
      </c>
    </row>
    <row r="12" spans="1:14" s="121" customFormat="1" ht="54.95" customHeight="1">
      <c r="A12" s="178" t="s">
        <v>48</v>
      </c>
      <c r="B12" s="129" t="s">
        <v>251</v>
      </c>
      <c r="C12" s="130"/>
      <c r="D12" s="132" t="s">
        <v>91</v>
      </c>
      <c r="E12" s="1131"/>
      <c r="F12" s="1102"/>
      <c r="G12" s="1102"/>
      <c r="H12" s="1102"/>
      <c r="I12" s="1168"/>
      <c r="J12" s="1030"/>
      <c r="K12" s="1285" t="s">
        <v>465</v>
      </c>
      <c r="M12" s="421" t="str">
        <f>IF(ISERROR(INDEX(kind_of_nameforms,MATCH(E12,kind_of_forms,0),1)),"",INDEX(kind_of_nameforms,MATCH(E12,kind_of_forms,0),1))</f>
        <v/>
      </c>
      <c r="N12" s="422"/>
    </row>
    <row r="13" spans="1:14" ht="15" customHeight="1">
      <c r="A13" s="125"/>
      <c r="B13" s="125"/>
      <c r="C13" s="125"/>
      <c r="D13" s="108"/>
      <c r="E13" s="134" t="s">
        <v>5</v>
      </c>
      <c r="F13" s="133"/>
      <c r="G13" s="133"/>
      <c r="H13" s="133"/>
      <c r="I13" s="133"/>
      <c r="J13" s="296"/>
      <c r="K13" s="1287"/>
    </row>
    <row r="14" spans="1:14" ht="3" customHeight="1">
      <c r="A14" s="125"/>
      <c r="B14" s="125"/>
      <c r="C14" s="125"/>
    </row>
    <row r="15" spans="1:14" ht="27.75" customHeight="1">
      <c r="E15" s="1380" t="s">
        <v>571</v>
      </c>
      <c r="F15" s="1380"/>
      <c r="G15" s="1380"/>
      <c r="H15" s="1380"/>
      <c r="I15" s="1380"/>
      <c r="J15" s="138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0"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scale="5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abSelected="1" topLeftCell="C6" zoomScaleNormal="100" workbookViewId="0">
      <selection activeCell="F12" sqref="F12"/>
    </sheetView>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2" t="s">
        <v>312</v>
      </c>
      <c r="E7" s="1234"/>
      <c r="F7" s="408"/>
    </row>
    <row r="8" spans="3:9" ht="3" customHeight="1">
      <c r="C8" s="47"/>
      <c r="D8" s="14"/>
      <c r="E8" s="14"/>
    </row>
    <row r="9" spans="3:9" ht="15.95" customHeight="1">
      <c r="C9" s="47"/>
      <c r="D9" s="97" t="s">
        <v>90</v>
      </c>
      <c r="E9" s="398" t="s">
        <v>311</v>
      </c>
    </row>
    <row r="10" spans="3:9" ht="12" customHeight="1">
      <c r="C10" s="47"/>
      <c r="D10" s="39" t="s">
        <v>91</v>
      </c>
      <c r="E10" s="39" t="s">
        <v>47</v>
      </c>
    </row>
    <row r="11" spans="3:9" ht="11.25" hidden="1" customHeight="1">
      <c r="C11" s="47"/>
      <c r="D11" s="186">
        <v>0</v>
      </c>
      <c r="E11" s="399"/>
    </row>
    <row r="12" spans="3:9" ht="90">
      <c r="C12" s="160"/>
      <c r="D12" s="117">
        <v>1</v>
      </c>
      <c r="E12" s="1084" t="s">
        <v>1696</v>
      </c>
    </row>
    <row r="13" spans="3:9" ht="12" customHeight="1">
      <c r="C13" s="47"/>
      <c r="D13" s="400"/>
      <c r="E13" s="401" t="s">
        <v>175</v>
      </c>
    </row>
    <row r="14" spans="3:9" ht="3" customHeight="1"/>
    <row r="15" spans="3:9" ht="22.5" customHeight="1">
      <c r="C15" s="161"/>
      <c r="D15" s="1382" t="s">
        <v>313</v>
      </c>
      <c r="E15" s="1382"/>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6"/>
  <sheetViews>
    <sheetView showGridLines="0" topLeftCell="C6" zoomScaleNormal="100" workbookViewId="0">
      <selection activeCell="E15" sqref="E15"/>
    </sheetView>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2"/>
    </row>
    <row r="2" spans="3:12" hidden="1"/>
    <row r="3" spans="3:12" hidden="1"/>
    <row r="4" spans="3:12" hidden="1"/>
    <row r="5" spans="3:12" hidden="1"/>
    <row r="6" spans="3:12" ht="3" customHeight="1">
      <c r="C6" s="47"/>
      <c r="D6" s="14"/>
      <c r="E6" s="14"/>
    </row>
    <row r="7" spans="3:12" ht="22.5">
      <c r="C7" s="47"/>
      <c r="D7" s="1379" t="s">
        <v>53</v>
      </c>
      <c r="E7" s="1379"/>
      <c r="F7" s="408"/>
    </row>
    <row r="8" spans="3:12" ht="3" customHeight="1">
      <c r="C8" s="47"/>
      <c r="D8" s="14"/>
      <c r="E8" s="14"/>
    </row>
    <row r="9" spans="3:12" ht="15.95" customHeight="1">
      <c r="C9" s="47"/>
      <c r="D9" s="97" t="s">
        <v>90</v>
      </c>
      <c r="E9" s="107" t="s">
        <v>174</v>
      </c>
    </row>
    <row r="10" spans="3:12" ht="12" customHeight="1">
      <c r="C10" s="47"/>
      <c r="D10" s="39" t="s">
        <v>91</v>
      </c>
      <c r="E10" s="39" t="s">
        <v>47</v>
      </c>
    </row>
    <row r="11" spans="3:12" ht="15" hidden="1" customHeight="1">
      <c r="C11" s="47"/>
      <c r="D11" s="117">
        <v>0</v>
      </c>
      <c r="E11" s="185"/>
    </row>
    <row r="12" spans="3:12" ht="22.5">
      <c r="C12" s="160" t="s">
        <v>1660</v>
      </c>
      <c r="D12" s="117">
        <v>1</v>
      </c>
      <c r="E12" s="118" t="s">
        <v>1681</v>
      </c>
    </row>
    <row r="13" spans="3:12" ht="33.75">
      <c r="C13" s="160" t="s">
        <v>1660</v>
      </c>
      <c r="D13" s="117">
        <v>2</v>
      </c>
      <c r="E13" s="118" t="s">
        <v>1682</v>
      </c>
    </row>
    <row r="14" spans="3:12" ht="22.5">
      <c r="C14" s="160" t="s">
        <v>1660</v>
      </c>
      <c r="D14" s="117">
        <v>3</v>
      </c>
      <c r="E14" s="118" t="s">
        <v>1683</v>
      </c>
    </row>
    <row r="15" spans="3:12" ht="22.5">
      <c r="C15" s="160" t="s">
        <v>1660</v>
      </c>
      <c r="D15" s="117">
        <v>4</v>
      </c>
      <c r="E15" s="118" t="s">
        <v>1684</v>
      </c>
    </row>
    <row r="16" spans="3:12">
      <c r="C16" s="47"/>
      <c r="D16" s="108"/>
      <c r="E16" s="106" t="s">
        <v>175</v>
      </c>
    </row>
  </sheetData>
  <sheetProtection password="FA9C" sheet="1" objects="1" scenarios="1" formatColumns="0" formatRows="0"/>
  <mergeCells count="1">
    <mergeCell ref="D7:E7"/>
  </mergeCells>
  <phoneticPr fontId="11" type="noConversion"/>
  <dataValidations count="1">
    <dataValidation type="textLength" operator="lessThanOrEqual" allowBlank="1" showInputMessage="1" showErrorMessage="1" errorTitle="Ошибка" error="Допускается ввод не более 900 символов!" sqref="E11:E15">
      <formula1>900</formula1>
    </dataValidation>
  </dataValidations>
  <pageMargins left="0.75" right="0.75" top="1" bottom="1" header="0.5" footer="0.5"/>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83" t="s">
        <v>54</v>
      </c>
      <c r="C2" s="1383"/>
      <c r="D2" s="1383"/>
      <c r="E2" s="409"/>
    </row>
    <row r="3" spans="2:5" ht="3" customHeight="1"/>
    <row r="4" spans="2:5" ht="21.75" customHeight="1" thickBot="1">
      <c r="B4" s="1203" t="s">
        <v>1</v>
      </c>
      <c r="C4" s="1203" t="s">
        <v>89</v>
      </c>
      <c r="D4" s="1203" t="s">
        <v>70</v>
      </c>
    </row>
    <row r="5" spans="2:5" ht="12" thickTop="1"/>
  </sheetData>
  <sheetProtection password="FA9C" sheet="1" objects="1" scenarios="1" formatColumns="0" formatRows="0" autoFilter="0"/>
  <autoFilter ref="B4:D4"/>
  <mergeCells count="1">
    <mergeCell ref="B2:D2"/>
  </mergeCells>
  <phoneticPr fontId="1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2"/>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173</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2">
        <v>1</v>
      </c>
      <c r="E9" s="1406"/>
      <c r="F9" s="1408"/>
      <c r="G9" s="1412" t="s">
        <v>83</v>
      </c>
      <c r="H9" s="1252"/>
      <c r="I9" s="1252">
        <v>1</v>
      </c>
      <c r="J9" s="1401"/>
      <c r="K9" s="1311" t="s">
        <v>83</v>
      </c>
      <c r="L9" s="1254"/>
      <c r="M9" s="1254" t="s">
        <v>91</v>
      </c>
      <c r="N9" s="1404"/>
      <c r="O9" s="1311" t="s">
        <v>83</v>
      </c>
      <c r="P9" s="1254"/>
      <c r="Q9" s="1254" t="s">
        <v>91</v>
      </c>
      <c r="R9" s="1405"/>
      <c r="S9" s="1311" t="s">
        <v>83</v>
      </c>
      <c r="T9" s="1027"/>
      <c r="U9" s="1027" t="s">
        <v>91</v>
      </c>
      <c r="V9" s="1182"/>
      <c r="W9" s="288"/>
    </row>
    <row r="10" spans="1:23" s="700" customFormat="1" ht="17.100000000000001" customHeight="1">
      <c r="A10" s="197"/>
      <c r="C10" s="152"/>
      <c r="D10" s="1252"/>
      <c r="E10" s="1406"/>
      <c r="F10" s="1408"/>
      <c r="G10" s="1412"/>
      <c r="H10" s="1252"/>
      <c r="I10" s="1252"/>
      <c r="J10" s="1401"/>
      <c r="K10" s="1311"/>
      <c r="L10" s="1254"/>
      <c r="M10" s="1254"/>
      <c r="N10" s="1404"/>
      <c r="O10" s="1311"/>
      <c r="P10" s="1254"/>
      <c r="Q10" s="1254"/>
      <c r="R10" s="1405"/>
      <c r="S10" s="1311"/>
      <c r="T10" s="1029"/>
      <c r="U10" s="705"/>
      <c r="V10" s="706" t="s">
        <v>629</v>
      </c>
      <c r="W10" s="707"/>
    </row>
    <row r="11" spans="1:23" s="96" customFormat="1" ht="17.100000000000001" customHeight="1">
      <c r="A11" s="197"/>
      <c r="C11" s="152"/>
      <c r="D11" s="1253"/>
      <c r="E11" s="1407"/>
      <c r="F11" s="1409"/>
      <c r="G11" s="1253"/>
      <c r="H11" s="1253"/>
      <c r="I11" s="1253"/>
      <c r="J11" s="1402"/>
      <c r="K11" s="1253"/>
      <c r="L11" s="1253"/>
      <c r="M11" s="1253"/>
      <c r="N11" s="1405"/>
      <c r="O11" s="1253"/>
      <c r="P11" s="1028"/>
      <c r="Q11" s="705"/>
      <c r="R11" s="706" t="s">
        <v>628</v>
      </c>
      <c r="S11" s="702"/>
      <c r="T11" s="702"/>
      <c r="U11" s="702"/>
      <c r="V11" s="702"/>
      <c r="W11" s="707"/>
    </row>
    <row r="12" spans="1:23" s="96" customFormat="1" ht="17.100000000000001" customHeight="1">
      <c r="A12" s="197"/>
      <c r="C12" s="152"/>
      <c r="D12" s="1253"/>
      <c r="E12" s="1407"/>
      <c r="F12" s="1409"/>
      <c r="G12" s="1253"/>
      <c r="H12" s="1253"/>
      <c r="I12" s="1253"/>
      <c r="J12" s="1402"/>
      <c r="K12" s="1253"/>
      <c r="L12" s="705"/>
      <c r="M12" s="706"/>
      <c r="N12" s="706" t="s">
        <v>409</v>
      </c>
      <c r="O12" s="706"/>
      <c r="P12" s="706"/>
      <c r="Q12" s="706"/>
      <c r="R12" s="706"/>
      <c r="S12" s="702"/>
      <c r="T12" s="702"/>
      <c r="U12" s="702"/>
      <c r="V12" s="702"/>
      <c r="W12" s="707"/>
    </row>
    <row r="13" spans="1:23" s="96" customFormat="1" ht="17.25" customHeight="1">
      <c r="A13" s="197"/>
      <c r="C13" s="152"/>
      <c r="D13" s="1253"/>
      <c r="E13" s="1407"/>
      <c r="F13" s="1409"/>
      <c r="G13" s="1253"/>
      <c r="H13" s="705"/>
      <c r="I13" s="706"/>
      <c r="J13" s="706"/>
      <c r="K13" s="706"/>
      <c r="L13" s="706"/>
      <c r="M13" s="706"/>
      <c r="N13" s="706"/>
      <c r="O13" s="706"/>
      <c r="P13" s="706"/>
      <c r="Q13" s="706"/>
      <c r="R13" s="706"/>
      <c r="S13" s="702"/>
      <c r="T13" s="702"/>
      <c r="U13" s="702"/>
      <c r="V13" s="702"/>
      <c r="W13" s="707"/>
    </row>
    <row r="14" spans="1:23" ht="17.100000000000001" customHeight="1">
      <c r="A14" s="198"/>
    </row>
    <row r="15" spans="1:23" ht="16.5" customHeight="1">
      <c r="A15" s="197"/>
      <c r="B15" s="96"/>
      <c r="C15" s="152"/>
      <c r="D15" s="1400"/>
      <c r="E15" s="1410"/>
      <c r="F15" s="1411"/>
      <c r="G15" s="1413"/>
      <c r="H15" s="1252"/>
      <c r="I15" s="1252">
        <v>1</v>
      </c>
      <c r="J15" s="1401"/>
      <c r="K15" s="1311" t="s">
        <v>83</v>
      </c>
      <c r="L15" s="1254"/>
      <c r="M15" s="1254" t="s">
        <v>91</v>
      </c>
      <c r="N15" s="1404"/>
      <c r="O15" s="1311" t="s">
        <v>83</v>
      </c>
      <c r="P15" s="1254"/>
      <c r="Q15" s="1254" t="s">
        <v>91</v>
      </c>
      <c r="R15" s="1405"/>
      <c r="S15" s="1311" t="s">
        <v>83</v>
      </c>
      <c r="T15" s="1027"/>
      <c r="U15" s="1027" t="s">
        <v>91</v>
      </c>
      <c r="V15" s="1182"/>
      <c r="W15" s="288"/>
    </row>
    <row r="16" spans="1:23" s="703" customFormat="1" ht="16.5" customHeight="1">
      <c r="A16" s="709"/>
      <c r="B16" s="704"/>
      <c r="C16" s="708"/>
      <c r="D16" s="1400"/>
      <c r="E16" s="1410"/>
      <c r="F16" s="1411"/>
      <c r="G16" s="1413"/>
      <c r="H16" s="1252"/>
      <c r="I16" s="1252"/>
      <c r="J16" s="1401"/>
      <c r="K16" s="1311"/>
      <c r="L16" s="1254"/>
      <c r="M16" s="1254"/>
      <c r="N16" s="1404"/>
      <c r="O16" s="1311"/>
      <c r="P16" s="1254"/>
      <c r="Q16" s="1254"/>
      <c r="R16" s="1405"/>
      <c r="S16" s="1311"/>
      <c r="T16" s="1029"/>
      <c r="U16" s="705"/>
      <c r="V16" s="706" t="s">
        <v>629</v>
      </c>
      <c r="W16" s="707"/>
    </row>
    <row r="17" spans="1:36" ht="17.100000000000001" customHeight="1">
      <c r="A17" s="197"/>
      <c r="B17" s="96"/>
      <c r="C17" s="152"/>
      <c r="D17" s="1400"/>
      <c r="E17" s="1410"/>
      <c r="F17" s="1411"/>
      <c r="G17" s="1413"/>
      <c r="H17" s="1252"/>
      <c r="I17" s="1252"/>
      <c r="J17" s="1402"/>
      <c r="K17" s="1311"/>
      <c r="L17" s="1254"/>
      <c r="M17" s="1254"/>
      <c r="N17" s="1405"/>
      <c r="O17" s="1311"/>
      <c r="P17" s="1028"/>
      <c r="Q17" s="705"/>
      <c r="R17" s="706" t="s">
        <v>628</v>
      </c>
      <c r="S17" s="702"/>
      <c r="T17" s="702"/>
      <c r="U17" s="702"/>
      <c r="V17" s="702"/>
      <c r="W17" s="707"/>
    </row>
    <row r="18" spans="1:36" ht="17.100000000000001" customHeight="1">
      <c r="A18" s="197"/>
      <c r="B18" s="96"/>
      <c r="C18" s="152"/>
      <c r="D18" s="1400"/>
      <c r="E18" s="1410"/>
      <c r="F18" s="1411"/>
      <c r="G18" s="1413"/>
      <c r="H18" s="1252"/>
      <c r="I18" s="1252"/>
      <c r="J18" s="1402"/>
      <c r="K18" s="1311"/>
      <c r="L18" s="705"/>
      <c r="M18" s="706"/>
      <c r="N18" s="706" t="s">
        <v>409</v>
      </c>
      <c r="O18" s="706"/>
      <c r="P18" s="706"/>
      <c r="Q18" s="706"/>
      <c r="R18" s="706"/>
      <c r="S18" s="702"/>
      <c r="T18" s="702"/>
      <c r="U18" s="702"/>
      <c r="V18" s="702"/>
      <c r="W18" s="707"/>
    </row>
    <row r="19" spans="1:36" ht="17.100000000000001" customHeight="1">
      <c r="A19" s="197"/>
      <c r="B19" s="96"/>
      <c r="C19" s="152"/>
      <c r="D19" s="1400"/>
      <c r="E19" s="1410"/>
      <c r="F19" s="1411"/>
      <c r="G19" s="1413"/>
      <c r="H19" s="705"/>
      <c r="I19" s="706"/>
      <c r="J19" s="706"/>
      <c r="K19" s="706"/>
      <c r="L19" s="706"/>
      <c r="M19" s="706"/>
      <c r="N19" s="706"/>
      <c r="O19" s="706"/>
      <c r="P19" s="706"/>
      <c r="Q19" s="706"/>
      <c r="R19" s="706"/>
      <c r="S19" s="702"/>
      <c r="T19" s="702"/>
      <c r="U19" s="702"/>
      <c r="V19" s="702"/>
      <c r="W19" s="707"/>
    </row>
    <row r="20" spans="1:36" ht="17.100000000000001" customHeight="1">
      <c r="A20" s="198"/>
    </row>
    <row r="21" spans="1:36" s="34" customFormat="1" ht="17.100000000000001" customHeight="1">
      <c r="A21" s="34" t="s">
        <v>12</v>
      </c>
      <c r="C21" s="34" t="s">
        <v>91</v>
      </c>
    </row>
    <row r="27" spans="1:36" ht="17.100000000000001" customHeight="1">
      <c r="O27" s="1403" t="s">
        <v>296</v>
      </c>
      <c r="P27" s="1403"/>
      <c r="Q27" s="1403"/>
      <c r="R27" s="1337" t="s">
        <v>268</v>
      </c>
      <c r="S27" s="1337"/>
      <c r="T27" s="1337"/>
      <c r="U27" s="1296" t="s">
        <v>338</v>
      </c>
      <c r="W27" s="1414"/>
    </row>
    <row r="28" spans="1:36" ht="17.100000000000001" customHeight="1">
      <c r="O28" s="1334" t="s">
        <v>577</v>
      </c>
      <c r="P28" s="1334" t="s">
        <v>269</v>
      </c>
      <c r="Q28" s="1334"/>
      <c r="R28" s="1337"/>
      <c r="S28" s="1337"/>
      <c r="T28" s="1337"/>
      <c r="U28" s="1296"/>
      <c r="W28" s="1414"/>
    </row>
    <row r="29" spans="1:36" ht="37.5" customHeight="1">
      <c r="O29" s="1334"/>
      <c r="P29" s="98" t="s">
        <v>578</v>
      </c>
      <c r="Q29" s="98" t="s">
        <v>6</v>
      </c>
      <c r="R29" s="99" t="s">
        <v>272</v>
      </c>
      <c r="S29" s="1338" t="s">
        <v>271</v>
      </c>
      <c r="T29" s="1338"/>
      <c r="U29" s="1296"/>
      <c r="W29" s="1414"/>
    </row>
    <row r="30" spans="1:36" ht="17.100000000000001" customHeight="1">
      <c r="G30" s="150"/>
      <c r="H30" s="150"/>
      <c r="I30" s="150"/>
      <c r="J30" s="150"/>
      <c r="K30" s="150"/>
      <c r="L30" s="116"/>
      <c r="M30" s="403" t="s">
        <v>181</v>
      </c>
      <c r="N30" s="404"/>
      <c r="O30" s="1415"/>
      <c r="P30" s="1415"/>
      <c r="Q30" s="1415"/>
      <c r="R30" s="1415"/>
      <c r="S30" s="1415"/>
      <c r="T30" s="1415"/>
      <c r="U30" s="1415"/>
      <c r="V30" s="116"/>
      <c r="W30" s="116"/>
      <c r="X30" s="196"/>
      <c r="Y30" s="196"/>
      <c r="Z30" s="196"/>
      <c r="AA30" s="196"/>
      <c r="AB30" s="196"/>
      <c r="AC30" s="196"/>
      <c r="AD30" s="196"/>
      <c r="AE30" s="196"/>
      <c r="AF30" s="196"/>
      <c r="AG30" s="196"/>
      <c r="AH30" s="196"/>
      <c r="AI30" s="196"/>
      <c r="AJ30" s="196"/>
    </row>
    <row r="31" spans="1:36" s="491" customFormat="1" ht="22.5">
      <c r="A31" s="1315">
        <v>1</v>
      </c>
      <c r="B31" s="793"/>
      <c r="C31" s="793"/>
      <c r="D31" s="793"/>
      <c r="E31" s="794"/>
      <c r="F31" s="795"/>
      <c r="G31" s="795"/>
      <c r="H31" s="795"/>
      <c r="I31" s="796"/>
      <c r="J31" s="791"/>
      <c r="K31" s="798"/>
      <c r="L31" s="560">
        <f>mergeValue(A31)</f>
        <v>1</v>
      </c>
      <c r="M31" s="608" t="s">
        <v>19</v>
      </c>
      <c r="N31" s="613"/>
      <c r="O31" s="1384"/>
      <c r="P31" s="1385"/>
      <c r="Q31" s="1385"/>
      <c r="R31" s="1385"/>
      <c r="S31" s="1385"/>
      <c r="T31" s="1385"/>
      <c r="U31" s="1385"/>
      <c r="V31" s="1386"/>
      <c r="W31" s="1122" t="s">
        <v>717</v>
      </c>
      <c r="X31" s="552"/>
      <c r="Y31" s="556"/>
      <c r="Z31" s="556" t="str">
        <f t="shared" ref="Z31:Z44" si="0">IF(M31="","",M31 )</f>
        <v>Наименование тарифа</v>
      </c>
      <c r="AA31" s="556"/>
      <c r="AB31" s="556"/>
      <c r="AC31" s="556"/>
      <c r="AD31" s="552"/>
      <c r="AE31" s="552"/>
      <c r="AF31" s="552"/>
      <c r="AG31" s="552"/>
      <c r="AH31" s="552"/>
      <c r="AI31" s="552"/>
      <c r="AJ31" s="552"/>
    </row>
    <row r="32" spans="1:36" s="491" customFormat="1" ht="22.5">
      <c r="A32" s="1315"/>
      <c r="B32" s="1315">
        <v>1</v>
      </c>
      <c r="C32" s="793"/>
      <c r="D32" s="793"/>
      <c r="E32" s="795"/>
      <c r="F32" s="795"/>
      <c r="G32" s="795"/>
      <c r="H32" s="795"/>
      <c r="I32" s="790"/>
      <c r="J32" s="789"/>
      <c r="K32" s="792"/>
      <c r="L32" s="560" t="str">
        <f>mergeValue(A32) &amp;"."&amp; mergeValue(B32)</f>
        <v>1.1</v>
      </c>
      <c r="M32" s="514" t="s">
        <v>15</v>
      </c>
      <c r="N32" s="613"/>
      <c r="O32" s="1384"/>
      <c r="P32" s="1385"/>
      <c r="Q32" s="1385"/>
      <c r="R32" s="1385"/>
      <c r="S32" s="1385"/>
      <c r="T32" s="1385"/>
      <c r="U32" s="1385"/>
      <c r="V32" s="1386"/>
      <c r="W32" s="1122" t="s">
        <v>458</v>
      </c>
      <c r="X32" s="552"/>
      <c r="Y32" s="556"/>
      <c r="Z32" s="556" t="str">
        <f t="shared" si="0"/>
        <v>Территория действия тарифа</v>
      </c>
      <c r="AA32" s="556"/>
      <c r="AB32" s="556"/>
      <c r="AC32" s="556"/>
      <c r="AD32" s="552"/>
      <c r="AE32" s="552"/>
      <c r="AF32" s="552"/>
      <c r="AG32" s="552"/>
      <c r="AH32" s="552"/>
      <c r="AI32" s="552"/>
      <c r="AJ32" s="552"/>
    </row>
    <row r="33" spans="1:36" s="491" customFormat="1" ht="22.5">
      <c r="A33" s="1315"/>
      <c r="B33" s="1315"/>
      <c r="C33" s="1315">
        <v>1</v>
      </c>
      <c r="D33" s="793"/>
      <c r="E33" s="795"/>
      <c r="F33" s="795"/>
      <c r="G33" s="795"/>
      <c r="H33" s="795"/>
      <c r="I33" s="797"/>
      <c r="J33" s="789"/>
      <c r="K33" s="792"/>
      <c r="L33" s="560" t="str">
        <f>mergeValue(A33) &amp;"."&amp; mergeValue(B33)&amp;"."&amp; mergeValue(C33)</f>
        <v>1.1.1</v>
      </c>
      <c r="M33" s="515" t="s">
        <v>7</v>
      </c>
      <c r="N33" s="613"/>
      <c r="O33" s="1384"/>
      <c r="P33" s="1385"/>
      <c r="Q33" s="1385"/>
      <c r="R33" s="1385"/>
      <c r="S33" s="1385"/>
      <c r="T33" s="1385"/>
      <c r="U33" s="1385"/>
      <c r="V33" s="1386"/>
      <c r="W33" s="1122" t="s">
        <v>599</v>
      </c>
      <c r="X33" s="552"/>
      <c r="Y33" s="556"/>
      <c r="Z33" s="556" t="str">
        <f t="shared" si="0"/>
        <v xml:space="preserve">Наименование системы теплоснабжения </v>
      </c>
      <c r="AA33" s="556"/>
      <c r="AB33" s="556"/>
      <c r="AC33" s="556"/>
      <c r="AD33" s="552"/>
      <c r="AE33" s="552"/>
      <c r="AF33" s="552"/>
      <c r="AG33" s="552"/>
      <c r="AH33" s="552"/>
      <c r="AI33" s="552"/>
      <c r="AJ33" s="552"/>
    </row>
    <row r="34" spans="1:36" s="491" customFormat="1" ht="22.5">
      <c r="A34" s="1315"/>
      <c r="B34" s="1315"/>
      <c r="C34" s="1315"/>
      <c r="D34" s="1315">
        <v>1</v>
      </c>
      <c r="E34" s="795"/>
      <c r="F34" s="795"/>
      <c r="G34" s="795"/>
      <c r="H34" s="795"/>
      <c r="I34" s="797"/>
      <c r="J34" s="789"/>
      <c r="K34" s="792"/>
      <c r="L34" s="560" t="str">
        <f>mergeValue(A34) &amp;"."&amp; mergeValue(B34)&amp;"."&amp; mergeValue(C34)&amp;"."&amp; mergeValue(D34)</f>
        <v>1.1.1.1</v>
      </c>
      <c r="M34" s="516" t="s">
        <v>21</v>
      </c>
      <c r="N34" s="613"/>
      <c r="O34" s="1384"/>
      <c r="P34" s="1385"/>
      <c r="Q34" s="1385"/>
      <c r="R34" s="1385"/>
      <c r="S34" s="1385"/>
      <c r="T34" s="1385"/>
      <c r="U34" s="1385"/>
      <c r="V34" s="1386"/>
      <c r="W34" s="1122" t="s">
        <v>600</v>
      </c>
      <c r="X34" s="552"/>
      <c r="Y34" s="556"/>
      <c r="Z34" s="556" t="str">
        <f t="shared" si="0"/>
        <v xml:space="preserve">Источник тепловой энергии  </v>
      </c>
      <c r="AA34" s="556"/>
      <c r="AB34" s="556"/>
      <c r="AC34" s="556"/>
      <c r="AD34" s="552"/>
      <c r="AE34" s="552"/>
      <c r="AF34" s="552"/>
      <c r="AG34" s="552"/>
      <c r="AH34" s="552"/>
      <c r="AI34" s="552"/>
      <c r="AJ34" s="552"/>
    </row>
    <row r="35" spans="1:36" s="491" customFormat="1" ht="78.75">
      <c r="A35" s="1315"/>
      <c r="B35" s="1315"/>
      <c r="C35" s="1315"/>
      <c r="D35" s="1315"/>
      <c r="E35" s="1315">
        <v>1</v>
      </c>
      <c r="F35" s="795"/>
      <c r="G35" s="795"/>
      <c r="H35" s="793">
        <v>1</v>
      </c>
      <c r="I35" s="1315">
        <v>1</v>
      </c>
      <c r="J35" s="795"/>
      <c r="K35" s="800"/>
      <c r="L35" s="560" t="str">
        <f>mergeValue(A35) &amp;"."&amp; mergeValue(B35)&amp;"."&amp; mergeValue(C35)&amp;"."&amp; mergeValue(D35)&amp;"."&amp; mergeValue(E35)</f>
        <v>1.1.1.1.1</v>
      </c>
      <c r="M35" s="522" t="s">
        <v>8</v>
      </c>
      <c r="N35" s="613"/>
      <c r="O35" s="1318"/>
      <c r="P35" s="1319"/>
      <c r="Q35" s="1319"/>
      <c r="R35" s="1319"/>
      <c r="S35" s="1319"/>
      <c r="T35" s="1319"/>
      <c r="U35" s="1319"/>
      <c r="V35" s="1320"/>
      <c r="W35" s="1122" t="s">
        <v>718</v>
      </c>
      <c r="X35" s="552"/>
      <c r="Y35" s="556"/>
      <c r="Z35" s="556" t="str">
        <f t="shared" si="0"/>
        <v>Схема подключения теплопотребляющей установки к коллектору источника тепловой энергии</v>
      </c>
      <c r="AA35" s="556"/>
      <c r="AB35" s="556"/>
      <c r="AC35" s="556"/>
      <c r="AD35" s="552"/>
      <c r="AE35" s="552"/>
      <c r="AF35" s="552"/>
      <c r="AG35" s="552"/>
      <c r="AH35" s="552"/>
      <c r="AI35" s="552"/>
      <c r="AJ35" s="552"/>
    </row>
    <row r="36" spans="1:36" s="491" customFormat="1" ht="33.75">
      <c r="A36" s="1315"/>
      <c r="B36" s="1315"/>
      <c r="C36" s="1315"/>
      <c r="D36" s="1315"/>
      <c r="E36" s="1315"/>
      <c r="F36" s="1315">
        <v>1</v>
      </c>
      <c r="G36" s="793"/>
      <c r="H36" s="793"/>
      <c r="I36" s="1315"/>
      <c r="J36" s="1315">
        <v>1</v>
      </c>
      <c r="K36" s="801"/>
      <c r="L36" s="560" t="str">
        <f>mergeValue(A36) &amp;"."&amp; mergeValue(B36)&amp;"."&amp; mergeValue(C36)&amp;"."&amp; mergeValue(D36)&amp;"."&amp; mergeValue(E36)&amp;"."&amp; mergeValue(F36)</f>
        <v>1.1.1.1.1.1</v>
      </c>
      <c r="M36" s="523" t="s">
        <v>9</v>
      </c>
      <c r="N36" s="613"/>
      <c r="O36" s="1318"/>
      <c r="P36" s="1319"/>
      <c r="Q36" s="1319"/>
      <c r="R36" s="1319"/>
      <c r="S36" s="1319"/>
      <c r="T36" s="1319"/>
      <c r="U36" s="1319"/>
      <c r="V36" s="1320"/>
      <c r="W36" s="1122" t="s">
        <v>719</v>
      </c>
      <c r="X36" s="552"/>
      <c r="Y36" s="556"/>
      <c r="Z36" s="556" t="str">
        <f t="shared" si="0"/>
        <v>Группа потребителей</v>
      </c>
      <c r="AA36" s="556"/>
      <c r="AB36" s="556"/>
      <c r="AC36" s="556"/>
      <c r="AD36" s="552"/>
      <c r="AE36" s="552"/>
      <c r="AF36" s="552"/>
      <c r="AG36" s="552"/>
      <c r="AH36" s="552"/>
      <c r="AI36" s="552"/>
      <c r="AJ36" s="552"/>
    </row>
    <row r="37" spans="1:36" s="491" customFormat="1" ht="122.1" customHeight="1">
      <c r="A37" s="1315"/>
      <c r="B37" s="1315"/>
      <c r="C37" s="1315"/>
      <c r="D37" s="1315"/>
      <c r="E37" s="1315"/>
      <c r="F37" s="1315"/>
      <c r="G37" s="793">
        <v>1</v>
      </c>
      <c r="H37" s="793"/>
      <c r="I37" s="1315"/>
      <c r="J37" s="1315"/>
      <c r="K37" s="801">
        <v>1</v>
      </c>
      <c r="L37" s="560" t="str">
        <f>mergeValue(A37) &amp;"."&amp; mergeValue(B37)&amp;"."&amp; mergeValue(C37)&amp;"."&amp; mergeValue(D37)&amp;"."&amp; mergeValue(E37)&amp;"."&amp; mergeValue(F37)&amp;"."&amp; mergeValue(G37)</f>
        <v>1.1.1.1.1.1.1</v>
      </c>
      <c r="M37" s="1009"/>
      <c r="N37" s="613"/>
      <c r="O37" s="530"/>
      <c r="P37" s="530"/>
      <c r="Q37" s="1033"/>
      <c r="R37" s="1310"/>
      <c r="S37" s="1311" t="s">
        <v>82</v>
      </c>
      <c r="T37" s="1310"/>
      <c r="U37" s="1311" t="s">
        <v>82</v>
      </c>
      <c r="V37" s="530"/>
      <c r="W37" s="1285" t="s">
        <v>720</v>
      </c>
      <c r="X37" s="552" t="str">
        <f>strCheckDate(O38:V38)</f>
        <v/>
      </c>
      <c r="Y37" s="556"/>
      <c r="Z37" s="556" t="str">
        <f t="shared" si="0"/>
        <v/>
      </c>
      <c r="AA37" s="556"/>
      <c r="AB37" s="556"/>
      <c r="AC37" s="556"/>
      <c r="AD37" s="552"/>
      <c r="AE37" s="552"/>
      <c r="AF37" s="552"/>
      <c r="AG37" s="552"/>
      <c r="AH37" s="552"/>
      <c r="AI37" s="552"/>
      <c r="AJ37" s="552"/>
    </row>
    <row r="38" spans="1:36" s="491" customFormat="1" ht="14.25" hidden="1" customHeight="1">
      <c r="A38" s="1315"/>
      <c r="B38" s="1315"/>
      <c r="C38" s="1315"/>
      <c r="D38" s="1315"/>
      <c r="E38" s="1315"/>
      <c r="F38" s="1315"/>
      <c r="G38" s="793"/>
      <c r="H38" s="793"/>
      <c r="I38" s="1315"/>
      <c r="J38" s="1315"/>
      <c r="K38" s="801"/>
      <c r="L38" s="567"/>
      <c r="M38" s="613"/>
      <c r="N38" s="613"/>
      <c r="O38" s="530"/>
      <c r="P38" s="530"/>
      <c r="Q38" s="551" t="str">
        <f>R37 &amp; "-" &amp; T37</f>
        <v>-</v>
      </c>
      <c r="R38" s="1310"/>
      <c r="S38" s="1311"/>
      <c r="T38" s="1310"/>
      <c r="U38" s="1311"/>
      <c r="V38" s="530"/>
      <c r="W38" s="1286"/>
      <c r="X38" s="552"/>
      <c r="Y38" s="556"/>
      <c r="Z38" s="556" t="str">
        <f t="shared" si="0"/>
        <v/>
      </c>
      <c r="AA38" s="556"/>
      <c r="AB38" s="556"/>
      <c r="AC38" s="556"/>
      <c r="AD38" s="552"/>
      <c r="AE38" s="552"/>
      <c r="AF38" s="552"/>
      <c r="AG38" s="552"/>
      <c r="AH38" s="552"/>
      <c r="AI38" s="552"/>
      <c r="AJ38" s="552"/>
    </row>
    <row r="39" spans="1:36" s="491" customFormat="1" ht="15" customHeight="1">
      <c r="A39" s="1315"/>
      <c r="B39" s="1315"/>
      <c r="C39" s="1315"/>
      <c r="D39" s="1315"/>
      <c r="E39" s="1315"/>
      <c r="F39" s="1315"/>
      <c r="G39" s="795"/>
      <c r="H39" s="793"/>
      <c r="I39" s="1315"/>
      <c r="J39" s="1315"/>
      <c r="K39" s="800"/>
      <c r="L39" s="506"/>
      <c r="M39" s="525" t="s">
        <v>24</v>
      </c>
      <c r="N39" s="532"/>
      <c r="O39" s="532"/>
      <c r="P39" s="532"/>
      <c r="Q39" s="532"/>
      <c r="R39" s="532"/>
      <c r="S39" s="532"/>
      <c r="T39" s="532"/>
      <c r="U39" s="532"/>
      <c r="V39" s="528"/>
      <c r="W39" s="1287"/>
      <c r="X39" s="552"/>
      <c r="Y39" s="556"/>
      <c r="Z39" s="556" t="str">
        <f t="shared" si="0"/>
        <v>Добавить вид теплоносителя (параметры теплоносителя)</v>
      </c>
      <c r="AA39" s="556"/>
      <c r="AB39" s="556"/>
      <c r="AC39" s="556"/>
      <c r="AD39" s="552"/>
      <c r="AE39" s="552"/>
      <c r="AF39" s="552"/>
      <c r="AG39" s="552"/>
      <c r="AH39" s="552"/>
      <c r="AI39" s="552"/>
      <c r="AJ39" s="552"/>
    </row>
    <row r="40" spans="1:36" s="491" customFormat="1" ht="15" customHeight="1">
      <c r="A40" s="1315"/>
      <c r="B40" s="1315"/>
      <c r="C40" s="1315"/>
      <c r="D40" s="1315"/>
      <c r="E40" s="1315"/>
      <c r="F40" s="795"/>
      <c r="G40" s="795"/>
      <c r="H40" s="793"/>
      <c r="I40" s="1315"/>
      <c r="J40" s="795"/>
      <c r="K40" s="800"/>
      <c r="L40" s="506"/>
      <c r="M40" s="524" t="s">
        <v>10</v>
      </c>
      <c r="N40" s="532"/>
      <c r="O40" s="532"/>
      <c r="P40" s="532"/>
      <c r="Q40" s="532"/>
      <c r="R40" s="532"/>
      <c r="S40" s="532"/>
      <c r="T40" s="532"/>
      <c r="U40" s="531"/>
      <c r="V40" s="532"/>
      <c r="W40" s="632"/>
      <c r="X40" s="552"/>
      <c r="Y40" s="556"/>
      <c r="Z40" s="556" t="str">
        <f t="shared" si="0"/>
        <v>Добавить группу потребителей</v>
      </c>
      <c r="AA40" s="556"/>
      <c r="AB40" s="556"/>
      <c r="AC40" s="556"/>
      <c r="AD40" s="552"/>
      <c r="AE40" s="552"/>
      <c r="AF40" s="552"/>
      <c r="AG40" s="552"/>
      <c r="AH40" s="552"/>
      <c r="AI40" s="552"/>
      <c r="AJ40" s="552"/>
    </row>
    <row r="41" spans="1:36" s="491" customFormat="1" ht="15" customHeight="1">
      <c r="A41" s="1315"/>
      <c r="B41" s="1315"/>
      <c r="C41" s="1315"/>
      <c r="D41" s="1315"/>
      <c r="E41" s="799"/>
      <c r="F41" s="795"/>
      <c r="G41" s="795"/>
      <c r="H41" s="795"/>
      <c r="I41" s="791"/>
      <c r="J41" s="788"/>
      <c r="K41" s="798"/>
      <c r="L41" s="506"/>
      <c r="M41" s="519" t="s">
        <v>11</v>
      </c>
      <c r="N41" s="532"/>
      <c r="O41" s="532"/>
      <c r="P41" s="532"/>
      <c r="Q41" s="532"/>
      <c r="R41" s="532"/>
      <c r="S41" s="532"/>
      <c r="T41" s="532"/>
      <c r="U41" s="531"/>
      <c r="V41" s="532"/>
      <c r="W41" s="632"/>
      <c r="X41" s="552"/>
      <c r="Y41" s="556"/>
      <c r="Z41" s="556" t="str">
        <f t="shared" si="0"/>
        <v>Добавить схему подключения</v>
      </c>
      <c r="AA41" s="556"/>
      <c r="AB41" s="556"/>
      <c r="AC41" s="556"/>
      <c r="AD41" s="552"/>
      <c r="AE41" s="552"/>
      <c r="AF41" s="552"/>
      <c r="AG41" s="552"/>
      <c r="AH41" s="552"/>
      <c r="AI41" s="552"/>
      <c r="AJ41" s="552"/>
    </row>
    <row r="42" spans="1:36" s="491" customFormat="1" ht="15" customHeight="1">
      <c r="A42" s="1315"/>
      <c r="B42" s="1315"/>
      <c r="C42" s="1315"/>
      <c r="D42" s="799"/>
      <c r="E42" s="799"/>
      <c r="F42" s="795"/>
      <c r="G42" s="795"/>
      <c r="H42" s="795"/>
      <c r="I42" s="791"/>
      <c r="J42" s="788"/>
      <c r="K42" s="798"/>
      <c r="L42" s="506"/>
      <c r="M42" s="518" t="s">
        <v>16</v>
      </c>
      <c r="N42" s="532"/>
      <c r="O42" s="532"/>
      <c r="P42" s="532"/>
      <c r="Q42" s="532"/>
      <c r="R42" s="532"/>
      <c r="S42" s="532"/>
      <c r="T42" s="532"/>
      <c r="U42" s="531"/>
      <c r="V42" s="532"/>
      <c r="W42" s="632"/>
      <c r="X42" s="552"/>
      <c r="Y42" s="556"/>
      <c r="Z42" s="556" t="str">
        <f t="shared" si="0"/>
        <v>Добавить источник тепловой энергии</v>
      </c>
      <c r="AA42" s="556"/>
      <c r="AB42" s="556"/>
      <c r="AC42" s="556"/>
      <c r="AD42" s="552"/>
      <c r="AE42" s="552"/>
      <c r="AF42" s="552"/>
      <c r="AG42" s="552"/>
      <c r="AH42" s="552"/>
      <c r="AI42" s="552"/>
      <c r="AJ42" s="552"/>
    </row>
    <row r="43" spans="1:36" s="491" customFormat="1" ht="15" customHeight="1">
      <c r="A43" s="1315"/>
      <c r="B43" s="1315"/>
      <c r="C43" s="799"/>
      <c r="D43" s="799"/>
      <c r="E43" s="799"/>
      <c r="F43" s="799"/>
      <c r="G43" s="804"/>
      <c r="H43" s="791"/>
      <c r="I43" s="802"/>
      <c r="J43" s="788"/>
      <c r="K43" s="803"/>
      <c r="L43" s="506"/>
      <c r="M43" s="517" t="s">
        <v>17</v>
      </c>
      <c r="N43" s="532"/>
      <c r="O43" s="532"/>
      <c r="P43" s="532"/>
      <c r="Q43" s="532"/>
      <c r="R43" s="532"/>
      <c r="S43" s="532"/>
      <c r="T43" s="532"/>
      <c r="U43" s="531"/>
      <c r="V43" s="532"/>
      <c r="W43" s="632"/>
      <c r="X43" s="552"/>
      <c r="Y43" s="556"/>
      <c r="Z43" s="556" t="str">
        <f t="shared" si="0"/>
        <v>Добавить наименование системы теплоснабжения</v>
      </c>
      <c r="AA43" s="556"/>
      <c r="AB43" s="556"/>
      <c r="AC43" s="556"/>
      <c r="AD43" s="552"/>
      <c r="AE43" s="552"/>
      <c r="AF43" s="552"/>
      <c r="AG43" s="552"/>
      <c r="AH43" s="552"/>
      <c r="AI43" s="552"/>
      <c r="AJ43" s="552"/>
    </row>
    <row r="44" spans="1:36" s="491" customFormat="1" ht="15" customHeight="1">
      <c r="A44" s="1315"/>
      <c r="B44" s="799"/>
      <c r="C44" s="799"/>
      <c r="D44" s="799"/>
      <c r="E44" s="799"/>
      <c r="F44" s="799"/>
      <c r="G44" s="804"/>
      <c r="H44" s="791"/>
      <c r="I44" s="791"/>
      <c r="J44" s="788"/>
      <c r="K44" s="798"/>
      <c r="L44" s="506"/>
      <c r="M44" s="526" t="s">
        <v>18</v>
      </c>
      <c r="N44" s="532"/>
      <c r="O44" s="532"/>
      <c r="P44" s="532"/>
      <c r="Q44" s="532"/>
      <c r="R44" s="532"/>
      <c r="S44" s="532"/>
      <c r="T44" s="532"/>
      <c r="U44" s="531"/>
      <c r="V44" s="532"/>
      <c r="W44" s="632"/>
      <c r="X44" s="552"/>
      <c r="Y44" s="556"/>
      <c r="Z44" s="556" t="str">
        <f t="shared" si="0"/>
        <v>Добавить территорию действия тарифа</v>
      </c>
      <c r="AA44" s="556"/>
      <c r="AB44" s="556"/>
      <c r="AC44" s="556"/>
      <c r="AD44" s="552"/>
      <c r="AE44" s="552"/>
      <c r="AF44" s="552"/>
      <c r="AG44" s="552"/>
      <c r="AH44" s="552"/>
      <c r="AI44" s="552"/>
      <c r="AJ44" s="552"/>
    </row>
    <row r="45" spans="1:36" s="490" customFormat="1" ht="15" customHeight="1">
      <c r="A45" s="787"/>
      <c r="B45" s="787"/>
      <c r="C45" s="787"/>
      <c r="D45" s="787"/>
      <c r="E45" s="787"/>
      <c r="F45" s="787"/>
      <c r="G45" s="787"/>
      <c r="H45" s="787"/>
      <c r="I45" s="787"/>
      <c r="J45" s="787"/>
      <c r="K45" s="787"/>
      <c r="L45" s="461"/>
      <c r="M45" s="533" t="s">
        <v>307</v>
      </c>
      <c r="N45" s="532"/>
      <c r="O45" s="532"/>
      <c r="P45" s="532"/>
      <c r="Q45" s="532"/>
      <c r="R45" s="532"/>
      <c r="S45" s="532"/>
      <c r="T45" s="532"/>
      <c r="U45" s="531"/>
      <c r="V45" s="532"/>
      <c r="W45" s="632"/>
      <c r="X45" s="554"/>
      <c r="Y45" s="554"/>
      <c r="Z45" s="554"/>
      <c r="AA45" s="554"/>
      <c r="AB45" s="554"/>
      <c r="AC45" s="554"/>
      <c r="AD45" s="554"/>
      <c r="AE45" s="554"/>
      <c r="AF45" s="554"/>
      <c r="AG45" s="554"/>
      <c r="AH45" s="554"/>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47</v>
      </c>
      <c r="U47" s="151"/>
      <c r="X47" s="209"/>
      <c r="Y47" s="209"/>
      <c r="Z47" s="209"/>
      <c r="AA47" s="209"/>
      <c r="AB47" s="209"/>
      <c r="AC47" s="209"/>
      <c r="AD47" s="209"/>
      <c r="AE47" s="209"/>
      <c r="AF47" s="209"/>
      <c r="AG47" s="209"/>
      <c r="AH47" s="209"/>
      <c r="AI47" s="209"/>
      <c r="AJ47" s="209"/>
    </row>
    <row r="48" spans="1:36" ht="17.100000000000001" customHeight="1">
      <c r="L48" s="438"/>
      <c r="M48" s="438"/>
      <c r="N48" s="438"/>
      <c r="O48" s="438"/>
      <c r="P48" s="438"/>
      <c r="Q48" s="438"/>
      <c r="R48" s="438"/>
      <c r="S48" s="438"/>
      <c r="T48" s="438"/>
      <c r="U48" s="438"/>
      <c r="V48" s="438"/>
      <c r="W48" s="438"/>
      <c r="X48" s="196"/>
      <c r="Y48" s="196"/>
      <c r="Z48" s="196"/>
      <c r="AA48" s="196"/>
      <c r="AB48" s="196"/>
      <c r="AC48" s="196"/>
      <c r="AD48" s="196"/>
      <c r="AE48" s="196"/>
      <c r="AF48" s="196"/>
      <c r="AG48" s="196"/>
      <c r="AH48" s="196"/>
      <c r="AI48" s="196"/>
      <c r="AJ48" s="196"/>
    </row>
    <row r="49" spans="1:36" s="491" customFormat="1" ht="22.5">
      <c r="A49" s="1315">
        <v>1</v>
      </c>
      <c r="B49" s="811"/>
      <c r="C49" s="811"/>
      <c r="D49" s="811"/>
      <c r="E49" s="812"/>
      <c r="F49" s="813"/>
      <c r="G49" s="813"/>
      <c r="H49" s="813"/>
      <c r="I49" s="814"/>
      <c r="J49" s="809"/>
      <c r="K49" s="816"/>
      <c r="L49" s="560">
        <f>mergeValue(A49)</f>
        <v>1</v>
      </c>
      <c r="M49" s="608" t="s">
        <v>19</v>
      </c>
      <c r="N49" s="613"/>
      <c r="O49" s="1384"/>
      <c r="P49" s="1385"/>
      <c r="Q49" s="1385"/>
      <c r="R49" s="1385"/>
      <c r="S49" s="1385"/>
      <c r="T49" s="1385"/>
      <c r="U49" s="1385"/>
      <c r="V49" s="1386"/>
      <c r="W49" s="1122" t="s">
        <v>717</v>
      </c>
      <c r="X49" s="552"/>
      <c r="Y49" s="556"/>
      <c r="Z49" s="556" t="str">
        <f t="shared" ref="Z49:Z62" si="1">IF(M49="","",M49 )</f>
        <v>Наименование тарифа</v>
      </c>
      <c r="AA49" s="556"/>
      <c r="AB49" s="556"/>
      <c r="AC49" s="556"/>
      <c r="AD49" s="552"/>
      <c r="AE49" s="552"/>
      <c r="AF49" s="552"/>
      <c r="AG49" s="552"/>
      <c r="AH49" s="552"/>
      <c r="AI49" s="552"/>
      <c r="AJ49" s="552"/>
    </row>
    <row r="50" spans="1:36" s="491" customFormat="1" ht="22.5">
      <c r="A50" s="1315"/>
      <c r="B50" s="1315">
        <v>1</v>
      </c>
      <c r="C50" s="811"/>
      <c r="D50" s="811"/>
      <c r="E50" s="813"/>
      <c r="F50" s="813"/>
      <c r="G50" s="813"/>
      <c r="H50" s="813"/>
      <c r="I50" s="808"/>
      <c r="J50" s="807"/>
      <c r="K50" s="810"/>
      <c r="L50" s="560" t="str">
        <f>mergeValue(A50) &amp;"."&amp; mergeValue(B50)</f>
        <v>1.1</v>
      </c>
      <c r="M50" s="514" t="s">
        <v>15</v>
      </c>
      <c r="N50" s="613"/>
      <c r="O50" s="1384"/>
      <c r="P50" s="1385"/>
      <c r="Q50" s="1385"/>
      <c r="R50" s="1385"/>
      <c r="S50" s="1385"/>
      <c r="T50" s="1385"/>
      <c r="U50" s="1385"/>
      <c r="V50" s="1386"/>
      <c r="W50" s="1122" t="s">
        <v>458</v>
      </c>
      <c r="X50" s="552"/>
      <c r="Y50" s="556"/>
      <c r="Z50" s="556" t="str">
        <f t="shared" si="1"/>
        <v>Территория действия тарифа</v>
      </c>
      <c r="AA50" s="556"/>
      <c r="AB50" s="556"/>
      <c r="AC50" s="556"/>
      <c r="AD50" s="552"/>
      <c r="AE50" s="552"/>
      <c r="AF50" s="552"/>
      <c r="AG50" s="552"/>
      <c r="AH50" s="552"/>
      <c r="AI50" s="552"/>
      <c r="AJ50" s="552"/>
    </row>
    <row r="51" spans="1:36" s="491" customFormat="1" ht="22.5">
      <c r="A51" s="1315"/>
      <c r="B51" s="1315"/>
      <c r="C51" s="1315">
        <v>1</v>
      </c>
      <c r="D51" s="811"/>
      <c r="E51" s="813"/>
      <c r="F51" s="813"/>
      <c r="G51" s="813"/>
      <c r="H51" s="813"/>
      <c r="I51" s="815"/>
      <c r="J51" s="807"/>
      <c r="K51" s="810"/>
      <c r="L51" s="560" t="str">
        <f>mergeValue(A51) &amp;"."&amp; mergeValue(B51)&amp;"."&amp; mergeValue(C51)</f>
        <v>1.1.1</v>
      </c>
      <c r="M51" s="515" t="s">
        <v>7</v>
      </c>
      <c r="N51" s="613"/>
      <c r="O51" s="1384"/>
      <c r="P51" s="1385"/>
      <c r="Q51" s="1385"/>
      <c r="R51" s="1385"/>
      <c r="S51" s="1385"/>
      <c r="T51" s="1385"/>
      <c r="U51" s="1385"/>
      <c r="V51" s="1386"/>
      <c r="W51" s="1122" t="s">
        <v>599</v>
      </c>
      <c r="X51" s="552"/>
      <c r="Y51" s="556"/>
      <c r="Z51" s="556" t="str">
        <f t="shared" si="1"/>
        <v xml:space="preserve">Наименование системы теплоснабжения </v>
      </c>
      <c r="AA51" s="556"/>
      <c r="AB51" s="556"/>
      <c r="AC51" s="556"/>
      <c r="AD51" s="552"/>
      <c r="AE51" s="552"/>
      <c r="AF51" s="552"/>
      <c r="AG51" s="552"/>
      <c r="AH51" s="552"/>
      <c r="AI51" s="552"/>
      <c r="AJ51" s="552"/>
    </row>
    <row r="52" spans="1:36" s="491" customFormat="1" ht="22.5">
      <c r="A52" s="1315"/>
      <c r="B52" s="1315"/>
      <c r="C52" s="1315"/>
      <c r="D52" s="1315">
        <v>1</v>
      </c>
      <c r="E52" s="813"/>
      <c r="F52" s="813"/>
      <c r="G52" s="813"/>
      <c r="H52" s="813"/>
      <c r="I52" s="815"/>
      <c r="J52" s="807"/>
      <c r="K52" s="810"/>
      <c r="L52" s="560" t="str">
        <f>mergeValue(A52) &amp;"."&amp; mergeValue(B52)&amp;"."&amp; mergeValue(C52)&amp;"."&amp; mergeValue(D52)</f>
        <v>1.1.1.1</v>
      </c>
      <c r="M52" s="516" t="s">
        <v>21</v>
      </c>
      <c r="N52" s="613"/>
      <c r="O52" s="1384"/>
      <c r="P52" s="1385"/>
      <c r="Q52" s="1385"/>
      <c r="R52" s="1385"/>
      <c r="S52" s="1385"/>
      <c r="T52" s="1385"/>
      <c r="U52" s="1385"/>
      <c r="V52" s="1386"/>
      <c r="W52" s="1122" t="s">
        <v>600</v>
      </c>
      <c r="X52" s="552"/>
      <c r="Y52" s="556"/>
      <c r="Z52" s="556" t="str">
        <f t="shared" si="1"/>
        <v xml:space="preserve">Источник тепловой энергии  </v>
      </c>
      <c r="AA52" s="556"/>
      <c r="AB52" s="556"/>
      <c r="AC52" s="556"/>
      <c r="AD52" s="552"/>
      <c r="AE52" s="552"/>
      <c r="AF52" s="552"/>
      <c r="AG52" s="552"/>
      <c r="AH52" s="552"/>
      <c r="AI52" s="552"/>
      <c r="AJ52" s="552"/>
    </row>
    <row r="53" spans="1:36" s="491" customFormat="1" ht="78.75">
      <c r="A53" s="1315"/>
      <c r="B53" s="1315"/>
      <c r="C53" s="1315"/>
      <c r="D53" s="1315"/>
      <c r="E53" s="1315">
        <v>1</v>
      </c>
      <c r="F53" s="813"/>
      <c r="G53" s="813"/>
      <c r="H53" s="811">
        <v>1</v>
      </c>
      <c r="I53" s="1315">
        <v>1</v>
      </c>
      <c r="J53" s="813"/>
      <c r="K53" s="818"/>
      <c r="L53" s="560" t="str">
        <f>mergeValue(A53) &amp;"."&amp; mergeValue(B53)&amp;"."&amp; mergeValue(C53)&amp;"."&amp; mergeValue(D53)&amp;"."&amp; mergeValue(E53)</f>
        <v>1.1.1.1.1</v>
      </c>
      <c r="M53" s="522" t="s">
        <v>8</v>
      </c>
      <c r="N53" s="613"/>
      <c r="O53" s="1318"/>
      <c r="P53" s="1319"/>
      <c r="Q53" s="1319"/>
      <c r="R53" s="1319"/>
      <c r="S53" s="1319"/>
      <c r="T53" s="1319"/>
      <c r="U53" s="1319"/>
      <c r="V53" s="1320"/>
      <c r="W53" s="1122" t="s">
        <v>718</v>
      </c>
      <c r="X53" s="552"/>
      <c r="Y53" s="556"/>
      <c r="Z53" s="556" t="str">
        <f t="shared" si="1"/>
        <v>Схема подключения теплопотребляющей установки к коллектору источника тепловой энергии</v>
      </c>
      <c r="AA53" s="556"/>
      <c r="AB53" s="556"/>
      <c r="AC53" s="556"/>
      <c r="AD53" s="552"/>
      <c r="AE53" s="552"/>
      <c r="AF53" s="552"/>
      <c r="AG53" s="552"/>
      <c r="AH53" s="552"/>
      <c r="AI53" s="552"/>
      <c r="AJ53" s="552"/>
    </row>
    <row r="54" spans="1:36" s="491" customFormat="1" ht="33.75">
      <c r="A54" s="1315"/>
      <c r="B54" s="1315"/>
      <c r="C54" s="1315"/>
      <c r="D54" s="1315"/>
      <c r="E54" s="1315"/>
      <c r="F54" s="1315">
        <v>1</v>
      </c>
      <c r="G54" s="811"/>
      <c r="H54" s="811"/>
      <c r="I54" s="1315"/>
      <c r="J54" s="1315">
        <v>1</v>
      </c>
      <c r="K54" s="819"/>
      <c r="L54" s="560" t="str">
        <f>mergeValue(A54) &amp;"."&amp; mergeValue(B54)&amp;"."&amp; mergeValue(C54)&amp;"."&amp; mergeValue(D54)&amp;"."&amp; mergeValue(E54)&amp;"."&amp; mergeValue(F54)</f>
        <v>1.1.1.1.1.1</v>
      </c>
      <c r="M54" s="523" t="s">
        <v>9</v>
      </c>
      <c r="N54" s="613"/>
      <c r="O54" s="1318"/>
      <c r="P54" s="1319"/>
      <c r="Q54" s="1319"/>
      <c r="R54" s="1319"/>
      <c r="S54" s="1319"/>
      <c r="T54" s="1319"/>
      <c r="U54" s="1319"/>
      <c r="V54" s="1320"/>
      <c r="W54" s="1122" t="s">
        <v>719</v>
      </c>
      <c r="X54" s="552"/>
      <c r="Y54" s="556"/>
      <c r="Z54" s="556" t="str">
        <f t="shared" si="1"/>
        <v>Группа потребителей</v>
      </c>
      <c r="AA54" s="556"/>
      <c r="AB54" s="556"/>
      <c r="AC54" s="556"/>
      <c r="AD54" s="552"/>
      <c r="AE54" s="552"/>
      <c r="AF54" s="552"/>
      <c r="AG54" s="552"/>
      <c r="AH54" s="552"/>
      <c r="AI54" s="552"/>
      <c r="AJ54" s="552"/>
    </row>
    <row r="55" spans="1:36" s="491" customFormat="1" ht="122.1" customHeight="1">
      <c r="A55" s="1315"/>
      <c r="B55" s="1315"/>
      <c r="C55" s="1315"/>
      <c r="D55" s="1315"/>
      <c r="E55" s="1315"/>
      <c r="F55" s="1315"/>
      <c r="G55" s="811">
        <v>1</v>
      </c>
      <c r="H55" s="811"/>
      <c r="I55" s="1315"/>
      <c r="J55" s="1315"/>
      <c r="K55" s="819">
        <v>1</v>
      </c>
      <c r="L55" s="560" t="str">
        <f>mergeValue(A55) &amp;"."&amp; mergeValue(B55)&amp;"."&amp; mergeValue(C55)&amp;"."&amp; mergeValue(D55)&amp;"."&amp; mergeValue(E55)&amp;"."&amp; mergeValue(F55)&amp;"."&amp; mergeValue(G55)</f>
        <v>1.1.1.1.1.1.1</v>
      </c>
      <c r="M55" s="1009"/>
      <c r="N55" s="613"/>
      <c r="O55" s="530"/>
      <c r="P55" s="530"/>
      <c r="Q55" s="1033"/>
      <c r="R55" s="1310"/>
      <c r="S55" s="1311" t="s">
        <v>82</v>
      </c>
      <c r="T55" s="1310"/>
      <c r="U55" s="1311" t="s">
        <v>82</v>
      </c>
      <c r="V55" s="530"/>
      <c r="W55" s="1285" t="s">
        <v>720</v>
      </c>
      <c r="X55" s="552" t="str">
        <f>strCheckDate(O56:V56)</f>
        <v/>
      </c>
      <c r="Y55" s="556"/>
      <c r="Z55" s="556" t="str">
        <f t="shared" si="1"/>
        <v/>
      </c>
      <c r="AA55" s="556"/>
      <c r="AB55" s="556"/>
      <c r="AC55" s="556"/>
      <c r="AD55" s="552"/>
      <c r="AE55" s="552"/>
      <c r="AF55" s="552"/>
      <c r="AG55" s="552"/>
      <c r="AH55" s="552"/>
      <c r="AI55" s="552"/>
      <c r="AJ55" s="552"/>
    </row>
    <row r="56" spans="1:36" s="491" customFormat="1" ht="14.25" hidden="1" customHeight="1">
      <c r="A56" s="1315"/>
      <c r="B56" s="1315"/>
      <c r="C56" s="1315"/>
      <c r="D56" s="1315"/>
      <c r="E56" s="1315"/>
      <c r="F56" s="1315"/>
      <c r="G56" s="811"/>
      <c r="H56" s="811"/>
      <c r="I56" s="1315"/>
      <c r="J56" s="1315"/>
      <c r="K56" s="819"/>
      <c r="L56" s="567"/>
      <c r="M56" s="613"/>
      <c r="N56" s="613"/>
      <c r="O56" s="530"/>
      <c r="P56" s="530"/>
      <c r="Q56" s="551" t="str">
        <f>R55 &amp; "-" &amp; T55</f>
        <v>-</v>
      </c>
      <c r="R56" s="1310"/>
      <c r="S56" s="1311"/>
      <c r="T56" s="1310"/>
      <c r="U56" s="1311"/>
      <c r="V56" s="530"/>
      <c r="W56" s="1286"/>
      <c r="X56" s="552"/>
      <c r="Y56" s="556"/>
      <c r="Z56" s="556" t="str">
        <f t="shared" si="1"/>
        <v/>
      </c>
      <c r="AA56" s="556"/>
      <c r="AB56" s="556"/>
      <c r="AC56" s="556"/>
      <c r="AD56" s="552"/>
      <c r="AE56" s="552"/>
      <c r="AF56" s="552"/>
      <c r="AG56" s="552"/>
      <c r="AH56" s="552"/>
      <c r="AI56" s="552"/>
      <c r="AJ56" s="552"/>
    </row>
    <row r="57" spans="1:36" s="491" customFormat="1" ht="15" customHeight="1">
      <c r="A57" s="1315"/>
      <c r="B57" s="1315"/>
      <c r="C57" s="1315"/>
      <c r="D57" s="1315"/>
      <c r="E57" s="1315"/>
      <c r="F57" s="1315"/>
      <c r="G57" s="813"/>
      <c r="H57" s="811"/>
      <c r="I57" s="1315"/>
      <c r="J57" s="1315"/>
      <c r="K57" s="818"/>
      <c r="L57" s="506"/>
      <c r="M57" s="525" t="s">
        <v>24</v>
      </c>
      <c r="N57" s="532"/>
      <c r="O57" s="532"/>
      <c r="P57" s="532"/>
      <c r="Q57" s="532"/>
      <c r="R57" s="532"/>
      <c r="S57" s="532"/>
      <c r="T57" s="532"/>
      <c r="U57" s="532"/>
      <c r="V57" s="528"/>
      <c r="W57" s="1287"/>
      <c r="X57" s="552"/>
      <c r="Y57" s="556"/>
      <c r="Z57" s="556" t="str">
        <f t="shared" si="1"/>
        <v>Добавить вид теплоносителя (параметры теплоносителя)</v>
      </c>
      <c r="AA57" s="556"/>
      <c r="AB57" s="556"/>
      <c r="AC57" s="556"/>
      <c r="AD57" s="552"/>
      <c r="AE57" s="552"/>
      <c r="AF57" s="552"/>
      <c r="AG57" s="552"/>
      <c r="AH57" s="552"/>
      <c r="AI57" s="552"/>
      <c r="AJ57" s="552"/>
    </row>
    <row r="58" spans="1:36" s="491" customFormat="1" ht="15" customHeight="1">
      <c r="A58" s="1315"/>
      <c r="B58" s="1315"/>
      <c r="C58" s="1315"/>
      <c r="D58" s="1315"/>
      <c r="E58" s="1315"/>
      <c r="F58" s="813"/>
      <c r="G58" s="813"/>
      <c r="H58" s="811"/>
      <c r="I58" s="1315"/>
      <c r="J58" s="813"/>
      <c r="K58" s="818"/>
      <c r="L58" s="506"/>
      <c r="M58" s="524" t="s">
        <v>10</v>
      </c>
      <c r="N58" s="532"/>
      <c r="O58" s="532"/>
      <c r="P58" s="532"/>
      <c r="Q58" s="532"/>
      <c r="R58" s="532"/>
      <c r="S58" s="532"/>
      <c r="T58" s="532"/>
      <c r="U58" s="531"/>
      <c r="V58" s="532"/>
      <c r="W58" s="632"/>
      <c r="X58" s="552"/>
      <c r="Y58" s="556"/>
      <c r="Z58" s="556" t="str">
        <f t="shared" si="1"/>
        <v>Добавить группу потребителей</v>
      </c>
      <c r="AA58" s="556"/>
      <c r="AB58" s="556"/>
      <c r="AC58" s="556"/>
      <c r="AD58" s="552"/>
      <c r="AE58" s="552"/>
      <c r="AF58" s="552"/>
      <c r="AG58" s="552"/>
      <c r="AH58" s="552"/>
      <c r="AI58" s="552"/>
      <c r="AJ58" s="552"/>
    </row>
    <row r="59" spans="1:36" s="491" customFormat="1" ht="15" customHeight="1">
      <c r="A59" s="1315"/>
      <c r="B59" s="1315"/>
      <c r="C59" s="1315"/>
      <c r="D59" s="1315"/>
      <c r="E59" s="817"/>
      <c r="F59" s="813"/>
      <c r="G59" s="813"/>
      <c r="H59" s="813"/>
      <c r="I59" s="809"/>
      <c r="J59" s="806"/>
      <c r="K59" s="816"/>
      <c r="L59" s="506"/>
      <c r="M59" s="519" t="s">
        <v>11</v>
      </c>
      <c r="N59" s="532"/>
      <c r="O59" s="532"/>
      <c r="P59" s="532"/>
      <c r="Q59" s="532"/>
      <c r="R59" s="532"/>
      <c r="S59" s="532"/>
      <c r="T59" s="532"/>
      <c r="U59" s="531"/>
      <c r="V59" s="532"/>
      <c r="W59" s="632"/>
      <c r="X59" s="552"/>
      <c r="Y59" s="556"/>
      <c r="Z59" s="556" t="str">
        <f t="shared" si="1"/>
        <v>Добавить схему подключения</v>
      </c>
      <c r="AA59" s="556"/>
      <c r="AB59" s="556"/>
      <c r="AC59" s="556"/>
      <c r="AD59" s="552"/>
      <c r="AE59" s="552"/>
      <c r="AF59" s="552"/>
      <c r="AG59" s="552"/>
      <c r="AH59" s="552"/>
      <c r="AI59" s="552"/>
      <c r="AJ59" s="552"/>
    </row>
    <row r="60" spans="1:36" s="491" customFormat="1" ht="15" customHeight="1">
      <c r="A60" s="1315"/>
      <c r="B60" s="1315"/>
      <c r="C60" s="1315"/>
      <c r="D60" s="817"/>
      <c r="E60" s="817"/>
      <c r="F60" s="813"/>
      <c r="G60" s="813"/>
      <c r="H60" s="813"/>
      <c r="I60" s="809"/>
      <c r="J60" s="806"/>
      <c r="K60" s="816"/>
      <c r="L60" s="506"/>
      <c r="M60" s="518" t="s">
        <v>16</v>
      </c>
      <c r="N60" s="532"/>
      <c r="O60" s="532"/>
      <c r="P60" s="532"/>
      <c r="Q60" s="532"/>
      <c r="R60" s="532"/>
      <c r="S60" s="532"/>
      <c r="T60" s="532"/>
      <c r="U60" s="531"/>
      <c r="V60" s="532"/>
      <c r="W60" s="632"/>
      <c r="X60" s="552"/>
      <c r="Y60" s="556"/>
      <c r="Z60" s="556" t="str">
        <f t="shared" si="1"/>
        <v>Добавить источник тепловой энергии</v>
      </c>
      <c r="AA60" s="556"/>
      <c r="AB60" s="556"/>
      <c r="AC60" s="556"/>
      <c r="AD60" s="552"/>
      <c r="AE60" s="552"/>
      <c r="AF60" s="552"/>
      <c r="AG60" s="552"/>
      <c r="AH60" s="552"/>
      <c r="AI60" s="552"/>
      <c r="AJ60" s="552"/>
    </row>
    <row r="61" spans="1:36" s="491" customFormat="1" ht="15" customHeight="1">
      <c r="A61" s="1315"/>
      <c r="B61" s="1315"/>
      <c r="C61" s="817"/>
      <c r="D61" s="817"/>
      <c r="E61" s="817"/>
      <c r="F61" s="817"/>
      <c r="G61" s="822"/>
      <c r="H61" s="809"/>
      <c r="I61" s="820"/>
      <c r="J61" s="806"/>
      <c r="K61" s="821"/>
      <c r="L61" s="506"/>
      <c r="M61" s="517" t="s">
        <v>17</v>
      </c>
      <c r="N61" s="532"/>
      <c r="O61" s="532"/>
      <c r="P61" s="532"/>
      <c r="Q61" s="532"/>
      <c r="R61" s="532"/>
      <c r="S61" s="532"/>
      <c r="T61" s="532"/>
      <c r="U61" s="531"/>
      <c r="V61" s="532"/>
      <c r="W61" s="632"/>
      <c r="X61" s="552"/>
      <c r="Y61" s="556"/>
      <c r="Z61" s="556" t="str">
        <f t="shared" si="1"/>
        <v>Добавить наименование системы теплоснабжения</v>
      </c>
      <c r="AA61" s="556"/>
      <c r="AB61" s="556"/>
      <c r="AC61" s="556"/>
      <c r="AD61" s="552"/>
      <c r="AE61" s="552"/>
      <c r="AF61" s="552"/>
      <c r="AG61" s="552"/>
      <c r="AH61" s="552"/>
      <c r="AI61" s="552"/>
      <c r="AJ61" s="552"/>
    </row>
    <row r="62" spans="1:36" s="491" customFormat="1" ht="15" customHeight="1">
      <c r="A62" s="1315"/>
      <c r="B62" s="817"/>
      <c r="C62" s="817"/>
      <c r="D62" s="817"/>
      <c r="E62" s="817"/>
      <c r="F62" s="817"/>
      <c r="G62" s="822"/>
      <c r="H62" s="809"/>
      <c r="I62" s="809"/>
      <c r="J62" s="806"/>
      <c r="K62" s="816"/>
      <c r="L62" s="506"/>
      <c r="M62" s="526" t="s">
        <v>18</v>
      </c>
      <c r="N62" s="532"/>
      <c r="O62" s="532"/>
      <c r="P62" s="532"/>
      <c r="Q62" s="532"/>
      <c r="R62" s="532"/>
      <c r="S62" s="532"/>
      <c r="T62" s="532"/>
      <c r="U62" s="531"/>
      <c r="V62" s="532"/>
      <c r="W62" s="632"/>
      <c r="X62" s="552"/>
      <c r="Y62" s="556"/>
      <c r="Z62" s="556" t="str">
        <f t="shared" si="1"/>
        <v>Добавить территорию действия тарифа</v>
      </c>
      <c r="AA62" s="556"/>
      <c r="AB62" s="556"/>
      <c r="AC62" s="556"/>
      <c r="AD62" s="552"/>
      <c r="AE62" s="552"/>
      <c r="AF62" s="552"/>
      <c r="AG62" s="552"/>
      <c r="AH62" s="552"/>
      <c r="AI62" s="552"/>
      <c r="AJ62" s="552"/>
    </row>
    <row r="63" spans="1:36" s="490" customFormat="1" ht="15" customHeight="1">
      <c r="A63" s="805"/>
      <c r="B63" s="805"/>
      <c r="C63" s="805"/>
      <c r="D63" s="805"/>
      <c r="E63" s="805"/>
      <c r="F63" s="805"/>
      <c r="G63" s="805"/>
      <c r="H63" s="805"/>
      <c r="I63" s="805"/>
      <c r="J63" s="805"/>
      <c r="K63" s="805"/>
      <c r="L63" s="461"/>
      <c r="M63" s="533" t="s">
        <v>307</v>
      </c>
      <c r="N63" s="532"/>
      <c r="O63" s="532"/>
      <c r="P63" s="532"/>
      <c r="Q63" s="532"/>
      <c r="R63" s="532"/>
      <c r="S63" s="532"/>
      <c r="T63" s="532"/>
      <c r="U63" s="531"/>
      <c r="V63" s="726"/>
      <c r="W63" s="726"/>
      <c r="X63" s="726"/>
      <c r="Y63" s="726"/>
      <c r="Z63" s="726"/>
      <c r="AA63" s="726"/>
      <c r="AB63" s="725"/>
      <c r="AC63" s="726"/>
      <c r="AD63" s="632"/>
      <c r="AE63" s="554"/>
      <c r="AF63" s="554"/>
      <c r="AG63" s="554"/>
      <c r="AH63" s="554"/>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48</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1" customFormat="1" ht="22.5">
      <c r="A67" s="1315">
        <v>1</v>
      </c>
      <c r="B67" s="829"/>
      <c r="C67" s="829"/>
      <c r="D67" s="829"/>
      <c r="E67" s="830"/>
      <c r="F67" s="831"/>
      <c r="G67" s="831"/>
      <c r="H67" s="831"/>
      <c r="I67" s="832"/>
      <c r="J67" s="827"/>
      <c r="K67" s="834"/>
      <c r="L67" s="560">
        <f>mergeValue(A67)</f>
        <v>1</v>
      </c>
      <c r="M67" s="608" t="s">
        <v>19</v>
      </c>
      <c r="N67" s="613"/>
      <c r="O67" s="1384"/>
      <c r="P67" s="1385"/>
      <c r="Q67" s="1385"/>
      <c r="R67" s="1385"/>
      <c r="S67" s="1385"/>
      <c r="T67" s="1385"/>
      <c r="U67" s="1385"/>
      <c r="V67" s="1386"/>
      <c r="W67" s="1122" t="s">
        <v>717</v>
      </c>
      <c r="X67" s="552"/>
      <c r="Y67" s="556"/>
      <c r="Z67" s="556" t="str">
        <f t="shared" ref="Z67:Z80" si="2">IF(M67="","",M67 )</f>
        <v>Наименование тарифа</v>
      </c>
      <c r="AA67" s="556"/>
      <c r="AB67" s="556"/>
      <c r="AC67" s="556"/>
      <c r="AD67" s="552"/>
      <c r="AE67" s="552"/>
      <c r="AF67" s="552"/>
      <c r="AG67" s="552"/>
      <c r="AH67" s="552"/>
      <c r="AI67" s="552"/>
      <c r="AJ67" s="552"/>
    </row>
    <row r="68" spans="1:36" s="491" customFormat="1" ht="22.5">
      <c r="A68" s="1315"/>
      <c r="B68" s="1315">
        <v>1</v>
      </c>
      <c r="C68" s="829"/>
      <c r="D68" s="829"/>
      <c r="E68" s="831"/>
      <c r="F68" s="831"/>
      <c r="G68" s="831"/>
      <c r="H68" s="831"/>
      <c r="I68" s="826"/>
      <c r="J68" s="825"/>
      <c r="K68" s="828"/>
      <c r="L68" s="560" t="str">
        <f>mergeValue(A68) &amp;"."&amp; mergeValue(B68)</f>
        <v>1.1</v>
      </c>
      <c r="M68" s="514" t="s">
        <v>15</v>
      </c>
      <c r="N68" s="613"/>
      <c r="O68" s="1384"/>
      <c r="P68" s="1385"/>
      <c r="Q68" s="1385"/>
      <c r="R68" s="1385"/>
      <c r="S68" s="1385"/>
      <c r="T68" s="1385"/>
      <c r="U68" s="1385"/>
      <c r="V68" s="1386"/>
      <c r="W68" s="1122" t="s">
        <v>458</v>
      </c>
      <c r="X68" s="552"/>
      <c r="Y68" s="556"/>
      <c r="Z68" s="556" t="str">
        <f t="shared" si="2"/>
        <v>Территория действия тарифа</v>
      </c>
      <c r="AA68" s="556"/>
      <c r="AB68" s="556"/>
      <c r="AC68" s="556"/>
      <c r="AD68" s="552"/>
      <c r="AE68" s="552"/>
      <c r="AF68" s="552"/>
      <c r="AG68" s="552"/>
      <c r="AH68" s="552"/>
      <c r="AI68" s="552"/>
      <c r="AJ68" s="552"/>
    </row>
    <row r="69" spans="1:36" s="491" customFormat="1" ht="22.5">
      <c r="A69" s="1315"/>
      <c r="B69" s="1315"/>
      <c r="C69" s="1315">
        <v>1</v>
      </c>
      <c r="D69" s="829"/>
      <c r="E69" s="831"/>
      <c r="F69" s="831"/>
      <c r="G69" s="831"/>
      <c r="H69" s="831"/>
      <c r="I69" s="833"/>
      <c r="J69" s="825"/>
      <c r="K69" s="828"/>
      <c r="L69" s="560" t="str">
        <f>mergeValue(A69) &amp;"."&amp; mergeValue(B69)&amp;"."&amp; mergeValue(C69)</f>
        <v>1.1.1</v>
      </c>
      <c r="M69" s="515" t="s">
        <v>7</v>
      </c>
      <c r="N69" s="613"/>
      <c r="O69" s="1384"/>
      <c r="P69" s="1385"/>
      <c r="Q69" s="1385"/>
      <c r="R69" s="1385"/>
      <c r="S69" s="1385"/>
      <c r="T69" s="1385"/>
      <c r="U69" s="1385"/>
      <c r="V69" s="1386"/>
      <c r="W69" s="1122" t="s">
        <v>599</v>
      </c>
      <c r="X69" s="552"/>
      <c r="Y69" s="556"/>
      <c r="Z69" s="556" t="str">
        <f t="shared" si="2"/>
        <v xml:space="preserve">Наименование системы теплоснабжения </v>
      </c>
      <c r="AA69" s="556"/>
      <c r="AB69" s="556"/>
      <c r="AC69" s="556"/>
      <c r="AD69" s="552"/>
      <c r="AE69" s="552"/>
      <c r="AF69" s="552"/>
      <c r="AG69" s="552"/>
      <c r="AH69" s="552"/>
      <c r="AI69" s="552"/>
      <c r="AJ69" s="552"/>
    </row>
    <row r="70" spans="1:36" s="491" customFormat="1" ht="22.5">
      <c r="A70" s="1315"/>
      <c r="B70" s="1315"/>
      <c r="C70" s="1315"/>
      <c r="D70" s="1315">
        <v>1</v>
      </c>
      <c r="E70" s="831"/>
      <c r="F70" s="831"/>
      <c r="G70" s="831"/>
      <c r="H70" s="831"/>
      <c r="I70" s="833"/>
      <c r="J70" s="825"/>
      <c r="K70" s="828"/>
      <c r="L70" s="560" t="str">
        <f>mergeValue(A70) &amp;"."&amp; mergeValue(B70)&amp;"."&amp; mergeValue(C70)&amp;"."&amp; mergeValue(D70)</f>
        <v>1.1.1.1</v>
      </c>
      <c r="M70" s="516" t="s">
        <v>21</v>
      </c>
      <c r="N70" s="613"/>
      <c r="O70" s="1384"/>
      <c r="P70" s="1385"/>
      <c r="Q70" s="1385"/>
      <c r="R70" s="1385"/>
      <c r="S70" s="1385"/>
      <c r="T70" s="1385"/>
      <c r="U70" s="1385"/>
      <c r="V70" s="1386"/>
      <c r="W70" s="1122" t="s">
        <v>600</v>
      </c>
      <c r="X70" s="552"/>
      <c r="Y70" s="556"/>
      <c r="Z70" s="556" t="str">
        <f t="shared" si="2"/>
        <v xml:space="preserve">Источник тепловой энергии  </v>
      </c>
      <c r="AA70" s="556"/>
      <c r="AB70" s="556"/>
      <c r="AC70" s="556"/>
      <c r="AD70" s="552"/>
      <c r="AE70" s="552"/>
      <c r="AF70" s="552"/>
      <c r="AG70" s="552"/>
      <c r="AH70" s="552"/>
      <c r="AI70" s="552"/>
      <c r="AJ70" s="552"/>
    </row>
    <row r="71" spans="1:36" s="491" customFormat="1" ht="78.75">
      <c r="A71" s="1315"/>
      <c r="B71" s="1315"/>
      <c r="C71" s="1315"/>
      <c r="D71" s="1315"/>
      <c r="E71" s="1315">
        <v>1</v>
      </c>
      <c r="F71" s="831"/>
      <c r="G71" s="831"/>
      <c r="H71" s="829">
        <v>1</v>
      </c>
      <c r="I71" s="1315">
        <v>1</v>
      </c>
      <c r="J71" s="831"/>
      <c r="K71" s="836"/>
      <c r="L71" s="560" t="str">
        <f>mergeValue(A71) &amp;"."&amp; mergeValue(B71)&amp;"."&amp; mergeValue(C71)&amp;"."&amp; mergeValue(D71)&amp;"."&amp; mergeValue(E71)</f>
        <v>1.1.1.1.1</v>
      </c>
      <c r="M71" s="522" t="s">
        <v>8</v>
      </c>
      <c r="N71" s="613"/>
      <c r="O71" s="1318"/>
      <c r="P71" s="1319"/>
      <c r="Q71" s="1319"/>
      <c r="R71" s="1319"/>
      <c r="S71" s="1319"/>
      <c r="T71" s="1319"/>
      <c r="U71" s="1319"/>
      <c r="V71" s="1320"/>
      <c r="W71" s="1122" t="s">
        <v>718</v>
      </c>
      <c r="X71" s="552"/>
      <c r="Y71" s="556"/>
      <c r="Z71" s="556" t="str">
        <f t="shared" si="2"/>
        <v>Схема подключения теплопотребляющей установки к коллектору источника тепловой энергии</v>
      </c>
      <c r="AA71" s="556"/>
      <c r="AB71" s="556"/>
      <c r="AC71" s="556"/>
      <c r="AD71" s="552"/>
      <c r="AE71" s="552"/>
      <c r="AF71" s="552"/>
      <c r="AG71" s="552"/>
      <c r="AH71" s="552"/>
      <c r="AI71" s="552"/>
      <c r="AJ71" s="552"/>
    </row>
    <row r="72" spans="1:36" s="491" customFormat="1" ht="33.75">
      <c r="A72" s="1315"/>
      <c r="B72" s="1315"/>
      <c r="C72" s="1315"/>
      <c r="D72" s="1315"/>
      <c r="E72" s="1315"/>
      <c r="F72" s="1315">
        <v>1</v>
      </c>
      <c r="G72" s="829"/>
      <c r="H72" s="829"/>
      <c r="I72" s="1315"/>
      <c r="J72" s="1315">
        <v>1</v>
      </c>
      <c r="K72" s="837"/>
      <c r="L72" s="560" t="str">
        <f>mergeValue(A72) &amp;"."&amp; mergeValue(B72)&amp;"."&amp; mergeValue(C72)&amp;"."&amp; mergeValue(D72)&amp;"."&amp; mergeValue(E72)&amp;"."&amp; mergeValue(F72)</f>
        <v>1.1.1.1.1.1</v>
      </c>
      <c r="M72" s="523" t="s">
        <v>9</v>
      </c>
      <c r="N72" s="613"/>
      <c r="O72" s="1318"/>
      <c r="P72" s="1319"/>
      <c r="Q72" s="1319"/>
      <c r="R72" s="1319"/>
      <c r="S72" s="1319"/>
      <c r="T72" s="1319"/>
      <c r="U72" s="1319"/>
      <c r="V72" s="1320"/>
      <c r="W72" s="1122" t="s">
        <v>719</v>
      </c>
      <c r="X72" s="552"/>
      <c r="Y72" s="556"/>
      <c r="Z72" s="556" t="str">
        <f t="shared" si="2"/>
        <v>Группа потребителей</v>
      </c>
      <c r="AA72" s="556"/>
      <c r="AB72" s="556"/>
      <c r="AC72" s="556"/>
      <c r="AD72" s="552"/>
      <c r="AE72" s="552"/>
      <c r="AF72" s="552"/>
      <c r="AG72" s="552"/>
      <c r="AH72" s="552"/>
      <c r="AI72" s="552"/>
      <c r="AJ72" s="552"/>
    </row>
    <row r="73" spans="1:36" s="491" customFormat="1" ht="122.1" customHeight="1">
      <c r="A73" s="1315"/>
      <c r="B73" s="1315"/>
      <c r="C73" s="1315"/>
      <c r="D73" s="1315"/>
      <c r="E73" s="1315"/>
      <c r="F73" s="1315"/>
      <c r="G73" s="829">
        <v>1</v>
      </c>
      <c r="H73" s="829"/>
      <c r="I73" s="1315"/>
      <c r="J73" s="1315"/>
      <c r="K73" s="837">
        <v>1</v>
      </c>
      <c r="L73" s="560" t="str">
        <f>mergeValue(A73) &amp;"."&amp; mergeValue(B73)&amp;"."&amp; mergeValue(C73)&amp;"."&amp; mergeValue(D73)&amp;"."&amp; mergeValue(E73)&amp;"."&amp; mergeValue(F73)&amp;"."&amp; mergeValue(G73)</f>
        <v>1.1.1.1.1.1.1</v>
      </c>
      <c r="M73" s="1009"/>
      <c r="N73" s="613"/>
      <c r="O73" s="530"/>
      <c r="P73" s="530"/>
      <c r="Q73" s="1033"/>
      <c r="R73" s="1310"/>
      <c r="S73" s="1311" t="s">
        <v>82</v>
      </c>
      <c r="T73" s="1310"/>
      <c r="U73" s="1311" t="s">
        <v>82</v>
      </c>
      <c r="V73" s="530"/>
      <c r="W73" s="1285" t="s">
        <v>720</v>
      </c>
      <c r="X73" s="552" t="str">
        <f>strCheckDate(O74:V74)</f>
        <v/>
      </c>
      <c r="Y73" s="556"/>
      <c r="Z73" s="556" t="str">
        <f t="shared" si="2"/>
        <v/>
      </c>
      <c r="AA73" s="556"/>
      <c r="AB73" s="556"/>
      <c r="AC73" s="556"/>
      <c r="AD73" s="552"/>
      <c r="AE73" s="552"/>
      <c r="AF73" s="552"/>
      <c r="AG73" s="552"/>
      <c r="AH73" s="552"/>
      <c r="AI73" s="552"/>
      <c r="AJ73" s="552"/>
    </row>
    <row r="74" spans="1:36" s="491" customFormat="1" ht="14.25" hidden="1" customHeight="1">
      <c r="A74" s="1315"/>
      <c r="B74" s="1315"/>
      <c r="C74" s="1315"/>
      <c r="D74" s="1315"/>
      <c r="E74" s="1315"/>
      <c r="F74" s="1315"/>
      <c r="G74" s="829"/>
      <c r="H74" s="829"/>
      <c r="I74" s="1315"/>
      <c r="J74" s="1315"/>
      <c r="K74" s="837"/>
      <c r="L74" s="567"/>
      <c r="M74" s="613"/>
      <c r="N74" s="613"/>
      <c r="O74" s="530"/>
      <c r="P74" s="530"/>
      <c r="Q74" s="551" t="str">
        <f>R73 &amp; "-" &amp; T73</f>
        <v>-</v>
      </c>
      <c r="R74" s="1310"/>
      <c r="S74" s="1311"/>
      <c r="T74" s="1310"/>
      <c r="U74" s="1311"/>
      <c r="V74" s="530"/>
      <c r="W74" s="1286"/>
      <c r="X74" s="552"/>
      <c r="Y74" s="556"/>
      <c r="Z74" s="556" t="str">
        <f t="shared" si="2"/>
        <v/>
      </c>
      <c r="AA74" s="556"/>
      <c r="AB74" s="556"/>
      <c r="AC74" s="556"/>
      <c r="AD74" s="552"/>
      <c r="AE74" s="552"/>
      <c r="AF74" s="552"/>
      <c r="AG74" s="552"/>
      <c r="AH74" s="552"/>
      <c r="AI74" s="552"/>
      <c r="AJ74" s="552"/>
    </row>
    <row r="75" spans="1:36" s="491" customFormat="1" ht="15" customHeight="1">
      <c r="A75" s="1315"/>
      <c r="B75" s="1315"/>
      <c r="C75" s="1315"/>
      <c r="D75" s="1315"/>
      <c r="E75" s="1315"/>
      <c r="F75" s="1315"/>
      <c r="G75" s="831"/>
      <c r="H75" s="829"/>
      <c r="I75" s="1315"/>
      <c r="J75" s="1315"/>
      <c r="K75" s="836"/>
      <c r="L75" s="506"/>
      <c r="M75" s="525" t="s">
        <v>24</v>
      </c>
      <c r="N75" s="532"/>
      <c r="O75" s="532"/>
      <c r="P75" s="532"/>
      <c r="Q75" s="532"/>
      <c r="R75" s="532"/>
      <c r="S75" s="532"/>
      <c r="T75" s="532"/>
      <c r="U75" s="532"/>
      <c r="V75" s="528"/>
      <c r="W75" s="1287"/>
      <c r="X75" s="552"/>
      <c r="Y75" s="556"/>
      <c r="Z75" s="556" t="str">
        <f t="shared" si="2"/>
        <v>Добавить вид теплоносителя (параметры теплоносителя)</v>
      </c>
      <c r="AA75" s="556"/>
      <c r="AB75" s="556"/>
      <c r="AC75" s="556"/>
      <c r="AD75" s="552"/>
      <c r="AE75" s="552"/>
      <c r="AF75" s="552"/>
      <c r="AG75" s="552"/>
      <c r="AH75" s="552"/>
      <c r="AI75" s="552"/>
      <c r="AJ75" s="552"/>
    </row>
    <row r="76" spans="1:36" s="491" customFormat="1" ht="15" customHeight="1">
      <c r="A76" s="1315"/>
      <c r="B76" s="1315"/>
      <c r="C76" s="1315"/>
      <c r="D76" s="1315"/>
      <c r="E76" s="1315"/>
      <c r="F76" s="831"/>
      <c r="G76" s="831"/>
      <c r="H76" s="829"/>
      <c r="I76" s="1315"/>
      <c r="J76" s="831"/>
      <c r="K76" s="836"/>
      <c r="L76" s="506"/>
      <c r="M76" s="524" t="s">
        <v>10</v>
      </c>
      <c r="N76" s="532"/>
      <c r="O76" s="532"/>
      <c r="P76" s="532"/>
      <c r="Q76" s="532"/>
      <c r="R76" s="532"/>
      <c r="S76" s="532"/>
      <c r="T76" s="532"/>
      <c r="U76" s="531"/>
      <c r="V76" s="532"/>
      <c r="W76" s="632"/>
      <c r="X76" s="552"/>
      <c r="Y76" s="556"/>
      <c r="Z76" s="556" t="str">
        <f t="shared" si="2"/>
        <v>Добавить группу потребителей</v>
      </c>
      <c r="AA76" s="556"/>
      <c r="AB76" s="556"/>
      <c r="AC76" s="556"/>
      <c r="AD76" s="552"/>
      <c r="AE76" s="552"/>
      <c r="AF76" s="552"/>
      <c r="AG76" s="552"/>
      <c r="AH76" s="552"/>
      <c r="AI76" s="552"/>
      <c r="AJ76" s="552"/>
    </row>
    <row r="77" spans="1:36" s="491" customFormat="1" ht="15" customHeight="1">
      <c r="A77" s="1315"/>
      <c r="B77" s="1315"/>
      <c r="C77" s="1315"/>
      <c r="D77" s="1315"/>
      <c r="E77" s="835"/>
      <c r="F77" s="831"/>
      <c r="G77" s="831"/>
      <c r="H77" s="831"/>
      <c r="I77" s="827"/>
      <c r="J77" s="824"/>
      <c r="K77" s="834"/>
      <c r="L77" s="506"/>
      <c r="M77" s="519" t="s">
        <v>11</v>
      </c>
      <c r="N77" s="532"/>
      <c r="O77" s="532"/>
      <c r="P77" s="532"/>
      <c r="Q77" s="532"/>
      <c r="R77" s="532"/>
      <c r="S77" s="532"/>
      <c r="T77" s="532"/>
      <c r="U77" s="531"/>
      <c r="V77" s="532"/>
      <c r="W77" s="632"/>
      <c r="X77" s="552"/>
      <c r="Y77" s="556"/>
      <c r="Z77" s="556" t="str">
        <f t="shared" si="2"/>
        <v>Добавить схему подключения</v>
      </c>
      <c r="AA77" s="556"/>
      <c r="AB77" s="556"/>
      <c r="AC77" s="556"/>
      <c r="AD77" s="552"/>
      <c r="AE77" s="552"/>
      <c r="AF77" s="552"/>
      <c r="AG77" s="552"/>
      <c r="AH77" s="552"/>
      <c r="AI77" s="552"/>
      <c r="AJ77" s="552"/>
    </row>
    <row r="78" spans="1:36" s="491" customFormat="1" ht="15" customHeight="1">
      <c r="A78" s="1315"/>
      <c r="B78" s="1315"/>
      <c r="C78" s="1315"/>
      <c r="D78" s="835"/>
      <c r="E78" s="835"/>
      <c r="F78" s="831"/>
      <c r="G78" s="831"/>
      <c r="H78" s="831"/>
      <c r="I78" s="827"/>
      <c r="J78" s="824"/>
      <c r="K78" s="834"/>
      <c r="L78" s="506"/>
      <c r="M78" s="518" t="s">
        <v>16</v>
      </c>
      <c r="N78" s="532"/>
      <c r="O78" s="532"/>
      <c r="P78" s="532"/>
      <c r="Q78" s="532"/>
      <c r="R78" s="532"/>
      <c r="S78" s="532"/>
      <c r="T78" s="532"/>
      <c r="U78" s="531"/>
      <c r="V78" s="532"/>
      <c r="W78" s="632"/>
      <c r="X78" s="552"/>
      <c r="Y78" s="556"/>
      <c r="Z78" s="556" t="str">
        <f t="shared" si="2"/>
        <v>Добавить источник тепловой энергии</v>
      </c>
      <c r="AA78" s="556"/>
      <c r="AB78" s="556"/>
      <c r="AC78" s="556"/>
      <c r="AD78" s="552"/>
      <c r="AE78" s="552"/>
      <c r="AF78" s="552"/>
      <c r="AG78" s="552"/>
      <c r="AH78" s="552"/>
      <c r="AI78" s="552"/>
      <c r="AJ78" s="552"/>
    </row>
    <row r="79" spans="1:36" s="491" customFormat="1" ht="15" customHeight="1">
      <c r="A79" s="1315"/>
      <c r="B79" s="1315"/>
      <c r="C79" s="835"/>
      <c r="D79" s="835"/>
      <c r="E79" s="835"/>
      <c r="F79" s="835"/>
      <c r="G79" s="840"/>
      <c r="H79" s="827"/>
      <c r="I79" s="838"/>
      <c r="J79" s="824"/>
      <c r="K79" s="839"/>
      <c r="L79" s="506"/>
      <c r="M79" s="517" t="s">
        <v>17</v>
      </c>
      <c r="N79" s="532"/>
      <c r="O79" s="532"/>
      <c r="P79" s="532"/>
      <c r="Q79" s="532"/>
      <c r="R79" s="532"/>
      <c r="S79" s="532"/>
      <c r="T79" s="532"/>
      <c r="U79" s="531"/>
      <c r="V79" s="532"/>
      <c r="W79" s="632"/>
      <c r="X79" s="552"/>
      <c r="Y79" s="556"/>
      <c r="Z79" s="556" t="str">
        <f t="shared" si="2"/>
        <v>Добавить наименование системы теплоснабжения</v>
      </c>
      <c r="AA79" s="556"/>
      <c r="AB79" s="556"/>
      <c r="AC79" s="556"/>
      <c r="AD79" s="552"/>
      <c r="AE79" s="552"/>
      <c r="AF79" s="552"/>
      <c r="AG79" s="552"/>
      <c r="AH79" s="552"/>
      <c r="AI79" s="552"/>
      <c r="AJ79" s="552"/>
    </row>
    <row r="80" spans="1:36" s="491" customFormat="1" ht="15" customHeight="1">
      <c r="A80" s="1315"/>
      <c r="B80" s="835"/>
      <c r="C80" s="835"/>
      <c r="D80" s="835"/>
      <c r="E80" s="835"/>
      <c r="F80" s="835"/>
      <c r="G80" s="840"/>
      <c r="H80" s="827"/>
      <c r="I80" s="827"/>
      <c r="J80" s="824"/>
      <c r="K80" s="834"/>
      <c r="L80" s="506"/>
      <c r="M80" s="526" t="s">
        <v>18</v>
      </c>
      <c r="N80" s="532"/>
      <c r="O80" s="532"/>
      <c r="P80" s="532"/>
      <c r="Q80" s="532"/>
      <c r="R80" s="532"/>
      <c r="S80" s="532"/>
      <c r="T80" s="532"/>
      <c r="U80" s="531"/>
      <c r="V80" s="532"/>
      <c r="W80" s="632"/>
      <c r="X80" s="552"/>
      <c r="Y80" s="556"/>
      <c r="Z80" s="556" t="str">
        <f t="shared" si="2"/>
        <v>Добавить территорию действия тарифа</v>
      </c>
      <c r="AA80" s="556"/>
      <c r="AB80" s="556"/>
      <c r="AC80" s="556"/>
      <c r="AD80" s="552"/>
      <c r="AE80" s="552"/>
      <c r="AF80" s="552"/>
      <c r="AG80" s="552"/>
      <c r="AH80" s="552"/>
      <c r="AI80" s="552"/>
      <c r="AJ80" s="552"/>
    </row>
    <row r="81" spans="1:50" s="490" customFormat="1" ht="15" customHeight="1">
      <c r="A81" s="823"/>
      <c r="B81" s="823"/>
      <c r="C81" s="823"/>
      <c r="D81" s="823"/>
      <c r="E81" s="823"/>
      <c r="F81" s="823"/>
      <c r="G81" s="823"/>
      <c r="H81" s="823"/>
      <c r="I81" s="823"/>
      <c r="J81" s="823"/>
      <c r="K81" s="823"/>
      <c r="L81" s="461"/>
      <c r="M81" s="533" t="s">
        <v>307</v>
      </c>
      <c r="N81" s="532"/>
      <c r="O81" s="532"/>
      <c r="P81" s="532"/>
      <c r="Q81" s="532"/>
      <c r="R81" s="532"/>
      <c r="S81" s="532"/>
      <c r="T81" s="532"/>
      <c r="U81" s="531"/>
      <c r="V81" s="726"/>
      <c r="W81" s="726"/>
      <c r="X81" s="726"/>
      <c r="Y81" s="726"/>
      <c r="Z81" s="726"/>
      <c r="AA81" s="726"/>
      <c r="AB81" s="725"/>
      <c r="AC81" s="726"/>
      <c r="AD81" s="632"/>
      <c r="AE81" s="554"/>
      <c r="AF81" s="554"/>
      <c r="AG81" s="554"/>
      <c r="AH81" s="554"/>
    </row>
    <row r="82" spans="1:50" ht="18.75" customHeight="1">
      <c r="X82" s="196"/>
      <c r="Y82" s="196"/>
      <c r="Z82" s="196"/>
      <c r="AA82" s="196"/>
      <c r="AB82" s="196"/>
      <c r="AC82" s="196"/>
      <c r="AD82" s="196"/>
      <c r="AE82" s="196"/>
      <c r="AF82" s="196"/>
      <c r="AG82" s="196"/>
      <c r="AH82" s="196"/>
      <c r="AI82" s="196"/>
      <c r="AJ82" s="196"/>
    </row>
    <row r="83" spans="1:50" s="34" customFormat="1" ht="17.100000000000001" customHeight="1">
      <c r="A83" s="34" t="s">
        <v>12</v>
      </c>
      <c r="C83" s="34" t="s">
        <v>49</v>
      </c>
      <c r="V83" s="151"/>
      <c r="X83" s="209"/>
      <c r="Y83" s="209"/>
      <c r="Z83" s="209"/>
      <c r="AA83" s="209"/>
      <c r="AB83" s="209"/>
      <c r="AC83" s="209"/>
      <c r="AD83" s="209"/>
      <c r="AE83" s="209"/>
      <c r="AF83" s="209"/>
      <c r="AG83" s="209"/>
      <c r="AH83" s="209"/>
      <c r="AI83" s="209"/>
      <c r="AJ83" s="209"/>
    </row>
    <row r="84" spans="1:50"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50" s="491" customFormat="1" ht="22.5">
      <c r="A85" s="1315">
        <v>1</v>
      </c>
      <c r="B85" s="865"/>
      <c r="C85" s="865"/>
      <c r="D85" s="865"/>
      <c r="E85" s="866"/>
      <c r="F85" s="867"/>
      <c r="G85" s="865"/>
      <c r="H85" s="865"/>
      <c r="I85" s="868"/>
      <c r="J85" s="863"/>
      <c r="K85" s="872">
        <v>1</v>
      </c>
      <c r="L85" s="560">
        <f>mergeValue(A85)</f>
        <v>1</v>
      </c>
      <c r="M85" s="608" t="s">
        <v>19</v>
      </c>
      <c r="N85" s="547"/>
      <c r="O85" s="1387"/>
      <c r="P85" s="1388"/>
      <c r="Q85" s="1388"/>
      <c r="R85" s="1388"/>
      <c r="S85" s="1388"/>
      <c r="T85" s="1388"/>
      <c r="U85" s="1388"/>
      <c r="V85" s="1388"/>
      <c r="W85" s="1388"/>
      <c r="X85" s="1388"/>
      <c r="Y85" s="1388"/>
      <c r="Z85" s="1388"/>
      <c r="AA85" s="1388"/>
      <c r="AB85" s="1388"/>
      <c r="AC85" s="1388"/>
      <c r="AD85" s="1388"/>
      <c r="AE85" s="1388"/>
      <c r="AF85" s="1388"/>
      <c r="AG85" s="1388"/>
      <c r="AH85" s="1388"/>
      <c r="AI85" s="1388"/>
      <c r="AJ85" s="1389"/>
      <c r="AK85" s="1122" t="s">
        <v>717</v>
      </c>
      <c r="AL85" s="552"/>
      <c r="AM85" s="552"/>
      <c r="AN85" s="552"/>
      <c r="AO85" s="552"/>
      <c r="AP85" s="552"/>
      <c r="AQ85" s="552"/>
      <c r="AR85" s="552"/>
      <c r="AS85" s="552"/>
      <c r="AT85" s="552"/>
      <c r="AU85" s="552"/>
      <c r="AV85" s="552"/>
      <c r="AW85" s="552"/>
    </row>
    <row r="86" spans="1:50" s="491" customFormat="1" ht="22.5">
      <c r="A86" s="1315"/>
      <c r="B86" s="1315">
        <v>1</v>
      </c>
      <c r="C86" s="865"/>
      <c r="D86" s="865"/>
      <c r="E86" s="867"/>
      <c r="F86" s="867"/>
      <c r="G86" s="865"/>
      <c r="H86" s="865"/>
      <c r="I86" s="862"/>
      <c r="J86" s="861"/>
      <c r="K86" s="872">
        <v>1</v>
      </c>
      <c r="L86" s="560" t="str">
        <f>mergeValue(A86) &amp;"."&amp; mergeValue(B86)</f>
        <v>1.1</v>
      </c>
      <c r="M86" s="514" t="s">
        <v>15</v>
      </c>
      <c r="N86" s="547"/>
      <c r="O86" s="1387"/>
      <c r="P86" s="1388"/>
      <c r="Q86" s="1388"/>
      <c r="R86" s="1388"/>
      <c r="S86" s="1388"/>
      <c r="T86" s="1388"/>
      <c r="U86" s="1388"/>
      <c r="V86" s="1388"/>
      <c r="W86" s="1388"/>
      <c r="X86" s="1388"/>
      <c r="Y86" s="1388"/>
      <c r="Z86" s="1388"/>
      <c r="AA86" s="1388"/>
      <c r="AB86" s="1388"/>
      <c r="AC86" s="1388"/>
      <c r="AD86" s="1388"/>
      <c r="AE86" s="1388"/>
      <c r="AF86" s="1388"/>
      <c r="AG86" s="1388"/>
      <c r="AH86" s="1388"/>
      <c r="AI86" s="1388"/>
      <c r="AJ86" s="1389"/>
      <c r="AK86" s="1122" t="s">
        <v>458</v>
      </c>
      <c r="AL86" s="552"/>
      <c r="AM86" s="552"/>
      <c r="AN86" s="552"/>
      <c r="AO86" s="552"/>
      <c r="AP86" s="552"/>
      <c r="AQ86" s="552"/>
      <c r="AR86" s="552"/>
      <c r="AS86" s="552"/>
      <c r="AT86" s="552"/>
      <c r="AU86" s="552"/>
      <c r="AV86" s="552"/>
      <c r="AW86" s="552"/>
    </row>
    <row r="87" spans="1:50" s="491" customFormat="1" ht="22.5">
      <c r="A87" s="1315"/>
      <c r="B87" s="1315"/>
      <c r="C87" s="1315">
        <v>1</v>
      </c>
      <c r="D87" s="865"/>
      <c r="E87" s="867"/>
      <c r="F87" s="867"/>
      <c r="G87" s="865"/>
      <c r="H87" s="865"/>
      <c r="I87" s="869"/>
      <c r="J87" s="861"/>
      <c r="K87" s="872">
        <v>1</v>
      </c>
      <c r="L87" s="560" t="str">
        <f>mergeValue(A87) &amp;"."&amp; mergeValue(B87)&amp;"."&amp; mergeValue(C87)</f>
        <v>1.1.1</v>
      </c>
      <c r="M87" s="515" t="s">
        <v>7</v>
      </c>
      <c r="N87" s="547"/>
      <c r="O87" s="1387"/>
      <c r="P87" s="1388"/>
      <c r="Q87" s="1388"/>
      <c r="R87" s="1388"/>
      <c r="S87" s="1388"/>
      <c r="T87" s="1388"/>
      <c r="U87" s="1388"/>
      <c r="V87" s="1388"/>
      <c r="W87" s="1388"/>
      <c r="X87" s="1388"/>
      <c r="Y87" s="1388"/>
      <c r="Z87" s="1388"/>
      <c r="AA87" s="1388"/>
      <c r="AB87" s="1388"/>
      <c r="AC87" s="1388"/>
      <c r="AD87" s="1388"/>
      <c r="AE87" s="1388"/>
      <c r="AF87" s="1388"/>
      <c r="AG87" s="1388"/>
      <c r="AH87" s="1388"/>
      <c r="AI87" s="1388"/>
      <c r="AJ87" s="1389"/>
      <c r="AK87" s="1122" t="s">
        <v>599</v>
      </c>
      <c r="AL87" s="552"/>
      <c r="AM87" s="552"/>
      <c r="AN87" s="552"/>
      <c r="AO87" s="552"/>
      <c r="AP87" s="552"/>
      <c r="AQ87" s="552"/>
      <c r="AR87" s="552"/>
      <c r="AS87" s="552"/>
      <c r="AT87" s="552"/>
      <c r="AU87" s="552"/>
      <c r="AV87" s="552"/>
      <c r="AW87" s="552"/>
    </row>
    <row r="88" spans="1:50" s="491" customFormat="1" ht="22.5">
      <c r="A88" s="1315"/>
      <c r="B88" s="1315"/>
      <c r="C88" s="1315"/>
      <c r="D88" s="1315">
        <v>1</v>
      </c>
      <c r="E88" s="867"/>
      <c r="F88" s="867"/>
      <c r="G88" s="865"/>
      <c r="H88" s="865"/>
      <c r="I88" s="1315">
        <v>1</v>
      </c>
      <c r="J88" s="861"/>
      <c r="K88" s="872">
        <v>1</v>
      </c>
      <c r="L88" s="560" t="str">
        <f>mergeValue(A88) &amp;"."&amp; mergeValue(B88)&amp;"."&amp; mergeValue(C88)&amp;"."&amp; mergeValue(D88)</f>
        <v>1.1.1.1</v>
      </c>
      <c r="M88" s="516" t="s">
        <v>21</v>
      </c>
      <c r="N88" s="547"/>
      <c r="O88" s="1387"/>
      <c r="P88" s="1388"/>
      <c r="Q88" s="1388"/>
      <c r="R88" s="1388"/>
      <c r="S88" s="1388"/>
      <c r="T88" s="1388"/>
      <c r="U88" s="1388"/>
      <c r="V88" s="1388"/>
      <c r="W88" s="1388"/>
      <c r="X88" s="1388"/>
      <c r="Y88" s="1388"/>
      <c r="Z88" s="1388"/>
      <c r="AA88" s="1388"/>
      <c r="AB88" s="1388"/>
      <c r="AC88" s="1388"/>
      <c r="AD88" s="1388"/>
      <c r="AE88" s="1388"/>
      <c r="AF88" s="1388"/>
      <c r="AG88" s="1388"/>
      <c r="AH88" s="1388"/>
      <c r="AI88" s="1388"/>
      <c r="AJ88" s="1389"/>
      <c r="AK88" s="1122" t="s">
        <v>600</v>
      </c>
      <c r="AL88" s="552"/>
      <c r="AM88" s="552"/>
      <c r="AN88" s="552"/>
      <c r="AO88" s="552"/>
      <c r="AP88" s="552"/>
      <c r="AQ88" s="552"/>
      <c r="AR88" s="552"/>
      <c r="AS88" s="552"/>
      <c r="AT88" s="552"/>
      <c r="AU88" s="552"/>
      <c r="AV88" s="552"/>
      <c r="AW88" s="552"/>
    </row>
    <row r="89" spans="1:50" s="491" customFormat="1" ht="11.25" hidden="1" customHeight="1">
      <c r="A89" s="1315"/>
      <c r="B89" s="1315"/>
      <c r="C89" s="1315"/>
      <c r="D89" s="1315"/>
      <c r="E89" s="1315">
        <v>1</v>
      </c>
      <c r="F89" s="867"/>
      <c r="G89" s="865"/>
      <c r="H89" s="865"/>
      <c r="I89" s="1315"/>
      <c r="J89" s="867"/>
      <c r="K89" s="872">
        <v>1</v>
      </c>
      <c r="L89" s="560"/>
      <c r="M89" s="522"/>
      <c r="N89" s="548"/>
      <c r="O89" s="1390"/>
      <c r="P89" s="1391"/>
      <c r="Q89" s="1391"/>
      <c r="R89" s="1391"/>
      <c r="S89" s="1391"/>
      <c r="T89" s="1391"/>
      <c r="U89" s="1391"/>
      <c r="V89" s="1391"/>
      <c r="W89" s="1391"/>
      <c r="X89" s="1391"/>
      <c r="Y89" s="1391"/>
      <c r="Z89" s="1391"/>
      <c r="AA89" s="1391"/>
      <c r="AB89" s="1391"/>
      <c r="AC89" s="1391"/>
      <c r="AD89" s="1391"/>
      <c r="AE89" s="1391"/>
      <c r="AF89" s="1391"/>
      <c r="AG89" s="1391"/>
      <c r="AH89" s="1391"/>
      <c r="AI89" s="1391"/>
      <c r="AJ89" s="1392"/>
      <c r="AK89" s="1083"/>
      <c r="AL89" s="552"/>
      <c r="AM89" s="552"/>
      <c r="AN89" s="552"/>
      <c r="AO89" s="552"/>
      <c r="AP89" s="552"/>
      <c r="AQ89" s="552"/>
      <c r="AR89" s="552"/>
      <c r="AS89" s="552"/>
      <c r="AT89" s="552"/>
      <c r="AU89" s="552"/>
      <c r="AV89" s="552"/>
      <c r="AW89" s="552"/>
    </row>
    <row r="90" spans="1:50" s="491" customFormat="1" ht="33.75">
      <c r="A90" s="1315"/>
      <c r="B90" s="1315"/>
      <c r="C90" s="1315"/>
      <c r="D90" s="1315"/>
      <c r="E90" s="1315"/>
      <c r="F90" s="1315">
        <v>1</v>
      </c>
      <c r="G90" s="865"/>
      <c r="H90" s="865"/>
      <c r="I90" s="1315"/>
      <c r="J90" s="1322"/>
      <c r="K90" s="872">
        <v>1</v>
      </c>
      <c r="L90" s="560" t="str">
        <f>mergeValue(A90) &amp;"."&amp; mergeValue(B90)&amp;"."&amp; mergeValue(C90)&amp;"."&amp; mergeValue(D90)&amp;"."&amp;  mergeValue(F90)</f>
        <v>1.1.1.1.1</v>
      </c>
      <c r="M90" s="522" t="s">
        <v>9</v>
      </c>
      <c r="N90" s="548"/>
      <c r="O90" s="1318"/>
      <c r="P90" s="1319"/>
      <c r="Q90" s="1319"/>
      <c r="R90" s="1319"/>
      <c r="S90" s="1319"/>
      <c r="T90" s="1319"/>
      <c r="U90" s="1319"/>
      <c r="V90" s="1319"/>
      <c r="W90" s="1319"/>
      <c r="X90" s="1319"/>
      <c r="Y90" s="1319"/>
      <c r="Z90" s="1319"/>
      <c r="AA90" s="1319"/>
      <c r="AB90" s="1319"/>
      <c r="AC90" s="1319"/>
      <c r="AD90" s="1319"/>
      <c r="AE90" s="1319"/>
      <c r="AF90" s="1319"/>
      <c r="AG90" s="1319"/>
      <c r="AH90" s="1319"/>
      <c r="AI90" s="1319"/>
      <c r="AJ90" s="1320"/>
      <c r="AK90" s="1122" t="s">
        <v>719</v>
      </c>
      <c r="AL90" s="552"/>
      <c r="AM90" s="556" t="str">
        <f>strCheckUnique(AN90:AN93)</f>
        <v/>
      </c>
      <c r="AN90" s="552"/>
      <c r="AO90" s="556"/>
      <c r="AP90" s="552"/>
      <c r="AQ90" s="552"/>
      <c r="AR90" s="552"/>
      <c r="AS90" s="552"/>
      <c r="AT90" s="552"/>
      <c r="AU90" s="552"/>
      <c r="AV90" s="552"/>
      <c r="AW90" s="552"/>
    </row>
    <row r="91" spans="1:50" s="491" customFormat="1" ht="99" customHeight="1">
      <c r="A91" s="1315"/>
      <c r="B91" s="1315"/>
      <c r="C91" s="1315"/>
      <c r="D91" s="1315"/>
      <c r="E91" s="1315"/>
      <c r="F91" s="1315"/>
      <c r="G91" s="865">
        <v>1</v>
      </c>
      <c r="H91" s="865"/>
      <c r="I91" s="1315"/>
      <c r="J91" s="1322"/>
      <c r="K91" s="864"/>
      <c r="L91" s="560" t="str">
        <f>mergeValue(A91) &amp;"."&amp; mergeValue(B91)&amp;"."&amp; mergeValue(C91)&amp;"."&amp; mergeValue(D91)&amp;"."&amp;  mergeValue(F91)&amp;"."&amp;  mergeValue(G91)</f>
        <v>1.1.1.1.1.1</v>
      </c>
      <c r="M91" s="1009"/>
      <c r="N91" s="553"/>
      <c r="O91" s="647"/>
      <c r="P91" s="530"/>
      <c r="Q91" s="530"/>
      <c r="R91" s="1321"/>
      <c r="S91" s="1311" t="s">
        <v>82</v>
      </c>
      <c r="T91" s="1321"/>
      <c r="U91" s="1311" t="s">
        <v>82</v>
      </c>
      <c r="V91" s="647"/>
      <c r="W91" s="724"/>
      <c r="X91" s="724"/>
      <c r="Y91" s="1321"/>
      <c r="Z91" s="1311" t="s">
        <v>82</v>
      </c>
      <c r="AA91" s="1321"/>
      <c r="AB91" s="1311" t="s">
        <v>82</v>
      </c>
      <c r="AC91" s="647"/>
      <c r="AD91" s="724"/>
      <c r="AE91" s="724"/>
      <c r="AF91" s="1321"/>
      <c r="AG91" s="1311" t="s">
        <v>82</v>
      </c>
      <c r="AH91" s="1321"/>
      <c r="AI91" s="1311" t="s">
        <v>83</v>
      </c>
      <c r="AJ91" s="505"/>
      <c r="AK91" s="1285" t="s">
        <v>732</v>
      </c>
      <c r="AL91" s="552" t="str">
        <f>strCheckDate(O92:AJ92)</f>
        <v/>
      </c>
      <c r="AM91" s="556"/>
      <c r="AN91" s="556" t="str">
        <f>IF(M91="","",M91 )</f>
        <v/>
      </c>
      <c r="AO91" s="556"/>
      <c r="AP91" s="556"/>
      <c r="AQ91" s="556"/>
      <c r="AR91" s="552"/>
      <c r="AS91" s="552"/>
      <c r="AT91" s="552"/>
      <c r="AU91" s="552"/>
      <c r="AV91" s="552"/>
      <c r="AW91" s="552"/>
    </row>
    <row r="92" spans="1:50" s="491" customFormat="1" ht="11.25" hidden="1" customHeight="1">
      <c r="A92" s="1315"/>
      <c r="B92" s="1315"/>
      <c r="C92" s="1315"/>
      <c r="D92" s="1315"/>
      <c r="E92" s="1315"/>
      <c r="F92" s="1315"/>
      <c r="G92" s="865"/>
      <c r="H92" s="865"/>
      <c r="I92" s="1315"/>
      <c r="J92" s="1322"/>
      <c r="K92" s="872">
        <v>1</v>
      </c>
      <c r="L92" s="567"/>
      <c r="M92" s="613"/>
      <c r="N92" s="553"/>
      <c r="O92" s="530"/>
      <c r="P92" s="530"/>
      <c r="Q92" s="551" t="str">
        <f>R91 &amp; "-" &amp; T91</f>
        <v>-</v>
      </c>
      <c r="R92" s="1321"/>
      <c r="S92" s="1311"/>
      <c r="T92" s="1321"/>
      <c r="U92" s="1311"/>
      <c r="V92" s="724"/>
      <c r="W92" s="724"/>
      <c r="X92" s="730" t="str">
        <f>Y91 &amp; "-" &amp; AA91</f>
        <v>-</v>
      </c>
      <c r="Y92" s="1321"/>
      <c r="Z92" s="1311"/>
      <c r="AA92" s="1321"/>
      <c r="AB92" s="1311"/>
      <c r="AC92" s="724"/>
      <c r="AD92" s="724"/>
      <c r="AE92" s="730" t="str">
        <f>AF91 &amp; "-" &amp; AH91</f>
        <v>-</v>
      </c>
      <c r="AF92" s="1321"/>
      <c r="AG92" s="1311"/>
      <c r="AH92" s="1321"/>
      <c r="AI92" s="1311"/>
      <c r="AJ92" s="505"/>
      <c r="AK92" s="1286"/>
      <c r="AL92" s="552"/>
      <c r="AM92" s="556"/>
      <c r="AN92" s="556"/>
      <c r="AO92" s="556"/>
      <c r="AP92" s="556"/>
      <c r="AQ92" s="556"/>
      <c r="AR92" s="552"/>
      <c r="AS92" s="552"/>
      <c r="AT92" s="552"/>
      <c r="AU92" s="552"/>
      <c r="AV92" s="552"/>
      <c r="AW92" s="552"/>
    </row>
    <row r="93" spans="1:50" s="490" customFormat="1" ht="15" customHeight="1">
      <c r="A93" s="1315"/>
      <c r="B93" s="1315"/>
      <c r="C93" s="1315"/>
      <c r="D93" s="1315"/>
      <c r="E93" s="1315"/>
      <c r="F93" s="1315"/>
      <c r="G93" s="865"/>
      <c r="H93" s="865"/>
      <c r="I93" s="1315"/>
      <c r="J93" s="1322"/>
      <c r="K93" s="872">
        <v>1</v>
      </c>
      <c r="L93" s="506"/>
      <c r="M93" s="524" t="s">
        <v>24</v>
      </c>
      <c r="N93" s="519"/>
      <c r="O93" s="513"/>
      <c r="P93" s="513"/>
      <c r="Q93" s="513"/>
      <c r="R93" s="540"/>
      <c r="S93" s="532"/>
      <c r="T93" s="531"/>
      <c r="U93" s="519"/>
      <c r="V93" s="718"/>
      <c r="W93" s="718"/>
      <c r="X93" s="718"/>
      <c r="Y93" s="727"/>
      <c r="Z93" s="952"/>
      <c r="AA93" s="951"/>
      <c r="AB93" s="947"/>
      <c r="AC93" s="718"/>
      <c r="AD93" s="718"/>
      <c r="AE93" s="718"/>
      <c r="AF93" s="727"/>
      <c r="AG93" s="952"/>
      <c r="AH93" s="951"/>
      <c r="AI93" s="947"/>
      <c r="AJ93" s="528"/>
      <c r="AK93" s="1287"/>
      <c r="AL93" s="554"/>
      <c r="AM93" s="554"/>
      <c r="AN93" s="554"/>
      <c r="AO93" s="554"/>
      <c r="AP93" s="554"/>
      <c r="AQ93" s="554"/>
      <c r="AR93" s="554"/>
      <c r="AS93" s="554"/>
      <c r="AT93" s="554"/>
      <c r="AU93" s="554"/>
      <c r="AV93" s="554"/>
      <c r="AW93" s="554"/>
    </row>
    <row r="94" spans="1:50" s="490" customFormat="1" ht="15" customHeight="1">
      <c r="A94" s="1315"/>
      <c r="B94" s="1315"/>
      <c r="C94" s="1315"/>
      <c r="D94" s="1315"/>
      <c r="E94" s="1315"/>
      <c r="F94" s="867"/>
      <c r="G94" s="867"/>
      <c r="H94" s="865"/>
      <c r="I94" s="1315"/>
      <c r="J94" s="867"/>
      <c r="K94" s="871"/>
      <c r="L94" s="506"/>
      <c r="M94" s="519" t="s">
        <v>10</v>
      </c>
      <c r="N94" s="524"/>
      <c r="O94" s="524"/>
      <c r="P94" s="524"/>
      <c r="Q94" s="524"/>
      <c r="R94" s="524"/>
      <c r="S94" s="524"/>
      <c r="T94" s="524"/>
      <c r="U94" s="524"/>
      <c r="V94" s="524"/>
      <c r="W94" s="524"/>
      <c r="X94" s="524"/>
      <c r="Y94" s="524"/>
      <c r="Z94" s="524"/>
      <c r="AA94" s="524"/>
      <c r="AB94" s="524"/>
      <c r="AC94" s="524"/>
      <c r="AD94" s="524"/>
      <c r="AE94" s="524"/>
      <c r="AF94" s="524"/>
      <c r="AG94" s="524"/>
      <c r="AH94" s="524"/>
      <c r="AI94" s="524"/>
      <c r="AJ94" s="524"/>
      <c r="AK94" s="528"/>
      <c r="AL94" s="554"/>
      <c r="AM94" s="554"/>
      <c r="AN94" s="554"/>
      <c r="AO94" s="554"/>
      <c r="AP94" s="554"/>
      <c r="AQ94" s="554"/>
      <c r="AR94" s="554"/>
      <c r="AS94" s="554"/>
      <c r="AT94" s="554"/>
      <c r="AU94" s="554"/>
      <c r="AV94" s="554"/>
      <c r="AW94" s="554"/>
      <c r="AX94" s="554"/>
    </row>
    <row r="95" spans="1:50" s="490" customFormat="1" ht="15" hidden="1" customHeight="1">
      <c r="A95" s="1315"/>
      <c r="B95" s="1315"/>
      <c r="C95" s="1315"/>
      <c r="D95" s="1315"/>
      <c r="E95" s="867"/>
      <c r="F95" s="867"/>
      <c r="G95" s="867"/>
      <c r="H95" s="865"/>
      <c r="I95" s="1315"/>
      <c r="J95" s="867"/>
      <c r="K95" s="871"/>
      <c r="L95" s="506"/>
      <c r="M95" s="519"/>
      <c r="N95" s="524"/>
      <c r="O95" s="524"/>
      <c r="P95" s="524"/>
      <c r="Q95" s="524"/>
      <c r="R95" s="524"/>
      <c r="S95" s="524"/>
      <c r="T95" s="524"/>
      <c r="U95" s="524"/>
      <c r="V95" s="524"/>
      <c r="W95" s="524"/>
      <c r="X95" s="524"/>
      <c r="Y95" s="524"/>
      <c r="Z95" s="524"/>
      <c r="AA95" s="524"/>
      <c r="AB95" s="524"/>
      <c r="AC95" s="524"/>
      <c r="AD95" s="524"/>
      <c r="AE95" s="524"/>
      <c r="AF95" s="524"/>
      <c r="AG95" s="524"/>
      <c r="AH95" s="524"/>
      <c r="AI95" s="524"/>
      <c r="AJ95" s="524"/>
      <c r="AK95" s="528"/>
      <c r="AL95" s="554"/>
      <c r="AM95" s="554"/>
      <c r="AN95" s="554"/>
      <c r="AO95" s="554"/>
      <c r="AP95" s="554"/>
      <c r="AQ95" s="554"/>
      <c r="AR95" s="554"/>
      <c r="AS95" s="554"/>
      <c r="AT95" s="554"/>
      <c r="AU95" s="554"/>
      <c r="AV95" s="554"/>
      <c r="AW95" s="554"/>
      <c r="AX95" s="554"/>
    </row>
    <row r="96" spans="1:50" s="490" customFormat="1" ht="15" customHeight="1">
      <c r="A96" s="1315"/>
      <c r="B96" s="1315"/>
      <c r="C96" s="1315"/>
      <c r="D96" s="870"/>
      <c r="E96" s="870"/>
      <c r="F96" s="867"/>
      <c r="G96" s="865"/>
      <c r="H96" s="865"/>
      <c r="I96" s="863"/>
      <c r="J96" s="860"/>
      <c r="K96" s="872">
        <v>1</v>
      </c>
      <c r="L96" s="506"/>
      <c r="M96" s="518" t="s">
        <v>16</v>
      </c>
      <c r="N96" s="517"/>
      <c r="O96" s="513"/>
      <c r="P96" s="513"/>
      <c r="Q96" s="513"/>
      <c r="R96" s="540"/>
      <c r="S96" s="532"/>
      <c r="T96" s="531"/>
      <c r="U96" s="517"/>
      <c r="V96" s="718"/>
      <c r="W96" s="718"/>
      <c r="X96" s="718"/>
      <c r="Y96" s="727"/>
      <c r="Z96" s="952"/>
      <c r="AA96" s="951"/>
      <c r="AB96" s="945"/>
      <c r="AC96" s="718"/>
      <c r="AD96" s="718"/>
      <c r="AE96" s="718"/>
      <c r="AF96" s="727"/>
      <c r="AG96" s="952"/>
      <c r="AH96" s="951"/>
      <c r="AI96" s="945"/>
      <c r="AJ96" s="532"/>
      <c r="AK96" s="528"/>
      <c r="AL96" s="554"/>
      <c r="AM96" s="554"/>
      <c r="AN96" s="554"/>
      <c r="AO96" s="554"/>
      <c r="AP96" s="554"/>
      <c r="AQ96" s="554"/>
      <c r="AR96" s="554"/>
      <c r="AS96" s="554"/>
      <c r="AT96" s="554"/>
      <c r="AU96" s="554"/>
      <c r="AV96" s="554"/>
      <c r="AW96" s="554"/>
    </row>
    <row r="97" spans="1:64" s="490" customFormat="1" ht="15" customHeight="1">
      <c r="A97" s="1315"/>
      <c r="B97" s="1315"/>
      <c r="C97" s="870"/>
      <c r="D97" s="870"/>
      <c r="E97" s="870"/>
      <c r="F97" s="870"/>
      <c r="G97" s="865"/>
      <c r="H97" s="865"/>
      <c r="I97" s="873"/>
      <c r="J97" s="860"/>
      <c r="K97" s="872">
        <v>1</v>
      </c>
      <c r="L97" s="506"/>
      <c r="M97" s="517" t="s">
        <v>17</v>
      </c>
      <c r="N97" s="517"/>
      <c r="O97" s="513"/>
      <c r="P97" s="513"/>
      <c r="Q97" s="513"/>
      <c r="R97" s="540"/>
      <c r="S97" s="532"/>
      <c r="T97" s="531"/>
      <c r="U97" s="517"/>
      <c r="V97" s="718"/>
      <c r="W97" s="718"/>
      <c r="X97" s="718"/>
      <c r="Y97" s="727"/>
      <c r="Z97" s="952"/>
      <c r="AA97" s="951"/>
      <c r="AB97" s="945"/>
      <c r="AC97" s="718"/>
      <c r="AD97" s="718"/>
      <c r="AE97" s="718"/>
      <c r="AF97" s="727"/>
      <c r="AG97" s="952"/>
      <c r="AH97" s="951"/>
      <c r="AI97" s="945"/>
      <c r="AJ97" s="532"/>
      <c r="AK97" s="528"/>
      <c r="AL97" s="554"/>
      <c r="AM97" s="554"/>
      <c r="AN97" s="554"/>
      <c r="AO97" s="554"/>
      <c r="AP97" s="554"/>
      <c r="AQ97" s="554"/>
      <c r="AR97" s="554"/>
      <c r="AS97" s="554"/>
      <c r="AT97" s="554"/>
      <c r="AU97" s="554"/>
      <c r="AV97" s="554"/>
      <c r="AW97" s="554"/>
    </row>
    <row r="98" spans="1:64" s="490" customFormat="1" ht="15" customHeight="1">
      <c r="A98" s="1315"/>
      <c r="B98" s="870"/>
      <c r="C98" s="870"/>
      <c r="D98" s="870"/>
      <c r="E98" s="870"/>
      <c r="F98" s="870"/>
      <c r="G98" s="865"/>
      <c r="H98" s="865"/>
      <c r="I98" s="863"/>
      <c r="J98" s="860"/>
      <c r="K98" s="872">
        <v>1</v>
      </c>
      <c r="L98" s="506"/>
      <c r="M98" s="526" t="s">
        <v>18</v>
      </c>
      <c r="N98" s="517"/>
      <c r="O98" s="513"/>
      <c r="P98" s="513"/>
      <c r="Q98" s="513"/>
      <c r="R98" s="540"/>
      <c r="S98" s="532"/>
      <c r="T98" s="531"/>
      <c r="U98" s="517"/>
      <c r="V98" s="718"/>
      <c r="W98" s="718"/>
      <c r="X98" s="718"/>
      <c r="Y98" s="727"/>
      <c r="Z98" s="952"/>
      <c r="AA98" s="951"/>
      <c r="AB98" s="945"/>
      <c r="AC98" s="718"/>
      <c r="AD98" s="718"/>
      <c r="AE98" s="718"/>
      <c r="AF98" s="727"/>
      <c r="AG98" s="952"/>
      <c r="AH98" s="951"/>
      <c r="AI98" s="945"/>
      <c r="AJ98" s="532"/>
      <c r="AK98" s="528"/>
      <c r="AL98" s="554"/>
      <c r="AM98" s="554"/>
      <c r="AN98" s="554"/>
      <c r="AO98" s="554"/>
      <c r="AP98" s="554"/>
      <c r="AQ98" s="554"/>
      <c r="AR98" s="554"/>
      <c r="AS98" s="554"/>
      <c r="AT98" s="554"/>
      <c r="AU98" s="554"/>
      <c r="AV98" s="554"/>
      <c r="AW98" s="554"/>
    </row>
    <row r="99" spans="1:64" s="490" customFormat="1" ht="15" customHeight="1">
      <c r="A99" s="859"/>
      <c r="B99" s="859"/>
      <c r="C99" s="859"/>
      <c r="D99" s="859"/>
      <c r="E99" s="859"/>
      <c r="F99" s="859"/>
      <c r="G99" s="859"/>
      <c r="H99" s="859"/>
      <c r="I99" s="859"/>
      <c r="J99" s="859"/>
      <c r="K99" s="859"/>
      <c r="L99" s="461"/>
      <c r="M99" s="533" t="s">
        <v>307</v>
      </c>
      <c r="N99" s="517"/>
      <c r="O99" s="513"/>
      <c r="P99" s="513"/>
      <c r="Q99" s="513"/>
      <c r="R99" s="540"/>
      <c r="S99" s="532"/>
      <c r="T99" s="531"/>
      <c r="U99" s="517"/>
      <c r="V99" s="532"/>
      <c r="W99" s="528"/>
      <c r="X99" s="554"/>
      <c r="Y99" s="554"/>
      <c r="Z99" s="554"/>
      <c r="AA99" s="554"/>
      <c r="AB99" s="554"/>
      <c r="AC99" s="554"/>
      <c r="AD99" s="554"/>
      <c r="AE99" s="554"/>
      <c r="AF99" s="554"/>
      <c r="AG99" s="554"/>
      <c r="AH99" s="554"/>
      <c r="AI99" s="554"/>
    </row>
    <row r="100" spans="1:64" s="564" customFormat="1" ht="15" customHeight="1">
      <c r="A100" s="563"/>
      <c r="B100" s="563"/>
      <c r="C100" s="563"/>
      <c r="D100" s="563"/>
      <c r="E100" s="563"/>
      <c r="F100" s="563"/>
      <c r="G100" s="562"/>
      <c r="H100" s="563"/>
      <c r="I100" s="645"/>
      <c r="J100" s="646"/>
      <c r="L100" s="565"/>
      <c r="M100" s="640"/>
      <c r="N100" s="641"/>
      <c r="O100" s="642"/>
      <c r="P100" s="642"/>
      <c r="Q100" s="642"/>
      <c r="R100" s="643"/>
      <c r="S100" s="521"/>
      <c r="T100" s="644"/>
      <c r="U100" s="641"/>
      <c r="V100" s="521"/>
      <c r="W100" s="521"/>
      <c r="X100" s="563"/>
      <c r="Y100" s="563"/>
      <c r="Z100" s="563"/>
      <c r="AA100" s="563"/>
      <c r="AB100" s="563"/>
      <c r="AC100" s="563"/>
      <c r="AD100" s="563"/>
      <c r="AE100" s="563"/>
      <c r="AF100" s="563"/>
      <c r="AG100" s="563"/>
      <c r="AH100" s="563"/>
      <c r="AI100" s="563"/>
    </row>
    <row r="101" spans="1:64" s="34" customFormat="1" ht="17.100000000000001" customHeight="1">
      <c r="G101" s="34" t="s">
        <v>12</v>
      </c>
      <c r="I101" s="34" t="s">
        <v>66</v>
      </c>
      <c r="V101" s="151"/>
    </row>
    <row r="102" spans="1:64" ht="17.100000000000001" customHeight="1">
      <c r="X102" s="438"/>
      <c r="Y102" s="40"/>
      <c r="Z102" s="40"/>
    </row>
    <row r="103" spans="1:64" s="491" customFormat="1" ht="22.5">
      <c r="A103" s="1315">
        <v>1</v>
      </c>
      <c r="B103" s="1019"/>
      <c r="C103" s="1019"/>
      <c r="D103" s="1019"/>
      <c r="E103" s="1020"/>
      <c r="F103" s="1021"/>
      <c r="G103" s="1019"/>
      <c r="H103" s="1019"/>
      <c r="I103" s="1000"/>
      <c r="J103" s="1005"/>
      <c r="K103" s="1005"/>
      <c r="L103" s="560">
        <f>mergeValue(A103)</f>
        <v>1</v>
      </c>
      <c r="M103" s="608" t="s">
        <v>19</v>
      </c>
      <c r="N103" s="547"/>
      <c r="O103" s="1387"/>
      <c r="P103" s="1388"/>
      <c r="Q103" s="1388"/>
      <c r="R103" s="1388"/>
      <c r="S103" s="1388"/>
      <c r="T103" s="1388"/>
      <c r="U103" s="1388"/>
      <c r="V103" s="1388"/>
      <c r="W103" s="1388"/>
      <c r="X103" s="1388"/>
      <c r="Y103" s="1388"/>
      <c r="Z103" s="1388"/>
      <c r="AA103" s="1388"/>
      <c r="AB103" s="1388"/>
      <c r="AC103" s="1388"/>
      <c r="AD103" s="1388"/>
      <c r="AE103" s="1388"/>
      <c r="AF103" s="1388"/>
      <c r="AG103" s="1388"/>
      <c r="AH103" s="1388"/>
      <c r="AI103" s="1388"/>
      <c r="AJ103" s="1388"/>
      <c r="AK103" s="1388"/>
      <c r="AL103" s="1388"/>
      <c r="AM103" s="1388"/>
      <c r="AN103" s="1388"/>
      <c r="AO103" s="1388"/>
      <c r="AP103" s="1388"/>
      <c r="AQ103" s="1388"/>
      <c r="AR103" s="1388"/>
      <c r="AS103" s="1388"/>
      <c r="AT103" s="1388"/>
      <c r="AU103" s="1388"/>
      <c r="AV103" s="1388"/>
      <c r="AW103" s="1388"/>
      <c r="AX103" s="1388"/>
      <c r="AY103" s="1389"/>
      <c r="AZ103" s="1122" t="s">
        <v>717</v>
      </c>
      <c r="BA103" s="552"/>
      <c r="BB103" s="552"/>
      <c r="BC103" s="552"/>
      <c r="BD103" s="552"/>
      <c r="BE103" s="552"/>
      <c r="BF103" s="552"/>
      <c r="BG103" s="552"/>
      <c r="BH103" s="552"/>
      <c r="BI103" s="552"/>
      <c r="BJ103" s="552"/>
      <c r="BK103" s="552"/>
      <c r="BL103" s="552"/>
    </row>
    <row r="104" spans="1:64" s="491" customFormat="1" ht="22.5">
      <c r="A104" s="1315"/>
      <c r="B104" s="1315">
        <v>1</v>
      </c>
      <c r="C104" s="1019"/>
      <c r="D104" s="1019"/>
      <c r="E104" s="1021"/>
      <c r="F104" s="1021"/>
      <c r="G104" s="1019"/>
      <c r="H104" s="1019"/>
      <c r="I104" s="1007"/>
      <c r="J104" s="1002"/>
      <c r="K104" s="1001"/>
      <c r="L104" s="560" t="str">
        <f>mergeValue(A104) &amp;"."&amp; mergeValue(B104)</f>
        <v>1.1</v>
      </c>
      <c r="M104" s="514" t="s">
        <v>15</v>
      </c>
      <c r="N104" s="547"/>
      <c r="O104" s="1387"/>
      <c r="P104" s="1388"/>
      <c r="Q104" s="1388"/>
      <c r="R104" s="1388"/>
      <c r="S104" s="1388"/>
      <c r="T104" s="1388"/>
      <c r="U104" s="1388"/>
      <c r="V104" s="1388"/>
      <c r="W104" s="1388"/>
      <c r="X104" s="1388"/>
      <c r="Y104" s="1388"/>
      <c r="Z104" s="1388"/>
      <c r="AA104" s="1388"/>
      <c r="AB104" s="1388"/>
      <c r="AC104" s="1388"/>
      <c r="AD104" s="1388"/>
      <c r="AE104" s="1388"/>
      <c r="AF104" s="1388"/>
      <c r="AG104" s="1388"/>
      <c r="AH104" s="1388"/>
      <c r="AI104" s="1388"/>
      <c r="AJ104" s="1388"/>
      <c r="AK104" s="1388"/>
      <c r="AL104" s="1388"/>
      <c r="AM104" s="1388"/>
      <c r="AN104" s="1388"/>
      <c r="AO104" s="1388"/>
      <c r="AP104" s="1388"/>
      <c r="AQ104" s="1388"/>
      <c r="AR104" s="1388"/>
      <c r="AS104" s="1388"/>
      <c r="AT104" s="1388"/>
      <c r="AU104" s="1388"/>
      <c r="AV104" s="1388"/>
      <c r="AW104" s="1388"/>
      <c r="AX104" s="1388"/>
      <c r="AY104" s="1389"/>
      <c r="AZ104" s="1122" t="s">
        <v>458</v>
      </c>
      <c r="BA104" s="552"/>
      <c r="BB104" s="552"/>
      <c r="BC104" s="552"/>
      <c r="BD104" s="552"/>
      <c r="BE104" s="552"/>
      <c r="BF104" s="552"/>
      <c r="BG104" s="552"/>
      <c r="BH104" s="552"/>
      <c r="BI104" s="552"/>
      <c r="BJ104" s="552"/>
      <c r="BK104" s="552"/>
      <c r="BL104" s="552"/>
    </row>
    <row r="105" spans="1:64" s="491" customFormat="1" ht="22.5">
      <c r="A105" s="1315"/>
      <c r="B105" s="1315"/>
      <c r="C105" s="1315">
        <v>1</v>
      </c>
      <c r="D105" s="1019"/>
      <c r="E105" s="1021"/>
      <c r="F105" s="1021"/>
      <c r="G105" s="1019"/>
      <c r="H105" s="1019"/>
      <c r="I105" s="1007"/>
      <c r="J105" s="1002"/>
      <c r="K105" s="1001"/>
      <c r="L105" s="560" t="str">
        <f>mergeValue(A105) &amp;"."&amp; mergeValue(B105)&amp;"."&amp; mergeValue(C105)</f>
        <v>1.1.1</v>
      </c>
      <c r="M105" s="515" t="s">
        <v>7</v>
      </c>
      <c r="N105" s="547"/>
      <c r="O105" s="1387"/>
      <c r="P105" s="1388"/>
      <c r="Q105" s="1388"/>
      <c r="R105" s="1388"/>
      <c r="S105" s="1388"/>
      <c r="T105" s="1388"/>
      <c r="U105" s="1388"/>
      <c r="V105" s="1388"/>
      <c r="W105" s="1388"/>
      <c r="X105" s="1388"/>
      <c r="Y105" s="1388"/>
      <c r="Z105" s="1388"/>
      <c r="AA105" s="1388"/>
      <c r="AB105" s="1388"/>
      <c r="AC105" s="1388"/>
      <c r="AD105" s="1388"/>
      <c r="AE105" s="1388"/>
      <c r="AF105" s="1388"/>
      <c r="AG105" s="1388"/>
      <c r="AH105" s="1388"/>
      <c r="AI105" s="1388"/>
      <c r="AJ105" s="1388"/>
      <c r="AK105" s="1388"/>
      <c r="AL105" s="1388"/>
      <c r="AM105" s="1388"/>
      <c r="AN105" s="1388"/>
      <c r="AO105" s="1388"/>
      <c r="AP105" s="1388"/>
      <c r="AQ105" s="1388"/>
      <c r="AR105" s="1388"/>
      <c r="AS105" s="1388"/>
      <c r="AT105" s="1388"/>
      <c r="AU105" s="1388"/>
      <c r="AV105" s="1388"/>
      <c r="AW105" s="1388"/>
      <c r="AX105" s="1388"/>
      <c r="AY105" s="1389"/>
      <c r="AZ105" s="1122" t="s">
        <v>599</v>
      </c>
      <c r="BA105" s="552"/>
      <c r="BB105" s="552"/>
      <c r="BC105" s="552"/>
      <c r="BD105" s="552"/>
      <c r="BE105" s="552"/>
      <c r="BF105" s="552"/>
      <c r="BG105" s="552"/>
      <c r="BH105" s="552"/>
      <c r="BI105" s="552"/>
      <c r="BJ105" s="552"/>
      <c r="BK105" s="552"/>
      <c r="BL105" s="552"/>
    </row>
    <row r="106" spans="1:64" s="491" customFormat="1" ht="22.5">
      <c r="A106" s="1315"/>
      <c r="B106" s="1315"/>
      <c r="C106" s="1315"/>
      <c r="D106" s="1315">
        <v>1</v>
      </c>
      <c r="E106" s="1021"/>
      <c r="F106" s="1021"/>
      <c r="G106" s="1019"/>
      <c r="H106" s="1019"/>
      <c r="I106" s="1007"/>
      <c r="J106" s="1002"/>
      <c r="K106" s="1001"/>
      <c r="L106" s="560" t="str">
        <f>mergeValue(A106) &amp;"."&amp; mergeValue(B106)&amp;"."&amp; mergeValue(C106)&amp;"."&amp; mergeValue(D106)</f>
        <v>1.1.1.1</v>
      </c>
      <c r="M106" s="516" t="s">
        <v>21</v>
      </c>
      <c r="N106" s="547"/>
      <c r="O106" s="1387"/>
      <c r="P106" s="1388"/>
      <c r="Q106" s="1388"/>
      <c r="R106" s="1388"/>
      <c r="S106" s="1388"/>
      <c r="T106" s="1388"/>
      <c r="U106" s="1388"/>
      <c r="V106" s="1388"/>
      <c r="W106" s="1388"/>
      <c r="X106" s="1388"/>
      <c r="Y106" s="1388"/>
      <c r="Z106" s="1388"/>
      <c r="AA106" s="1388"/>
      <c r="AB106" s="1388"/>
      <c r="AC106" s="1388"/>
      <c r="AD106" s="1388"/>
      <c r="AE106" s="1388"/>
      <c r="AF106" s="1388"/>
      <c r="AG106" s="1388"/>
      <c r="AH106" s="1388"/>
      <c r="AI106" s="1388"/>
      <c r="AJ106" s="1388"/>
      <c r="AK106" s="1388"/>
      <c r="AL106" s="1388"/>
      <c r="AM106" s="1388"/>
      <c r="AN106" s="1388"/>
      <c r="AO106" s="1388"/>
      <c r="AP106" s="1388"/>
      <c r="AQ106" s="1388"/>
      <c r="AR106" s="1388"/>
      <c r="AS106" s="1388"/>
      <c r="AT106" s="1388"/>
      <c r="AU106" s="1388"/>
      <c r="AV106" s="1388"/>
      <c r="AW106" s="1388"/>
      <c r="AX106" s="1388"/>
      <c r="AY106" s="1389"/>
      <c r="AZ106" s="1122" t="s">
        <v>600</v>
      </c>
      <c r="BA106" s="552"/>
      <c r="BB106" s="552"/>
      <c r="BC106" s="552"/>
      <c r="BD106" s="552"/>
      <c r="BE106" s="552"/>
      <c r="BF106" s="552"/>
      <c r="BG106" s="552"/>
      <c r="BH106" s="552"/>
      <c r="BI106" s="552"/>
      <c r="BJ106" s="552"/>
      <c r="BK106" s="552"/>
      <c r="BL106" s="552"/>
    </row>
    <row r="107" spans="1:64" s="491" customFormat="1" ht="14.25" hidden="1" customHeight="1">
      <c r="A107" s="1315"/>
      <c r="B107" s="1315"/>
      <c r="C107" s="1315"/>
      <c r="D107" s="1315"/>
      <c r="E107" s="1315">
        <v>1</v>
      </c>
      <c r="F107" s="1021"/>
      <c r="G107" s="1019"/>
      <c r="H107" s="1019"/>
      <c r="I107" s="1006"/>
      <c r="J107" s="1002"/>
      <c r="K107" s="1001"/>
      <c r="L107" s="560"/>
      <c r="M107" s="522"/>
      <c r="N107" s="548"/>
      <c r="O107" s="1390"/>
      <c r="P107" s="1391"/>
      <c r="Q107" s="1391"/>
      <c r="R107" s="1391"/>
      <c r="S107" s="1391"/>
      <c r="T107" s="1391"/>
      <c r="U107" s="1391"/>
      <c r="V107" s="1391"/>
      <c r="W107" s="1391"/>
      <c r="X107" s="1391"/>
      <c r="Y107" s="1391"/>
      <c r="Z107" s="1391"/>
      <c r="AA107" s="1391"/>
      <c r="AB107" s="1391"/>
      <c r="AC107" s="1391"/>
      <c r="AD107" s="1391"/>
      <c r="AE107" s="1391"/>
      <c r="AF107" s="1391"/>
      <c r="AG107" s="1391"/>
      <c r="AH107" s="1391"/>
      <c r="AI107" s="1391"/>
      <c r="AJ107" s="1391"/>
      <c r="AK107" s="1391"/>
      <c r="AL107" s="1391"/>
      <c r="AM107" s="1391"/>
      <c r="AN107" s="1391"/>
      <c r="AO107" s="1391"/>
      <c r="AP107" s="1391"/>
      <c r="AQ107" s="1391"/>
      <c r="AR107" s="1391"/>
      <c r="AS107" s="1391"/>
      <c r="AT107" s="1391"/>
      <c r="AU107" s="1391"/>
      <c r="AV107" s="1391"/>
      <c r="AW107" s="1391"/>
      <c r="AX107" s="1391"/>
      <c r="AY107" s="1392"/>
      <c r="AZ107" s="1122"/>
      <c r="BA107" s="552"/>
      <c r="BB107" s="552"/>
      <c r="BC107" s="552"/>
      <c r="BD107" s="552"/>
      <c r="BE107" s="552"/>
      <c r="BF107" s="552"/>
      <c r="BG107" s="552"/>
      <c r="BH107" s="552"/>
      <c r="BI107" s="552"/>
      <c r="BJ107" s="552"/>
      <c r="BK107" s="552"/>
      <c r="BL107" s="552"/>
    </row>
    <row r="108" spans="1:64" s="491" customFormat="1" ht="33.75">
      <c r="A108" s="1315"/>
      <c r="B108" s="1315"/>
      <c r="C108" s="1315"/>
      <c r="D108" s="1315"/>
      <c r="E108" s="1315"/>
      <c r="F108" s="1315">
        <v>1</v>
      </c>
      <c r="G108" s="1019"/>
      <c r="H108" s="1019"/>
      <c r="I108" s="1335"/>
      <c r="J108" s="1002"/>
      <c r="K108" s="1001"/>
      <c r="L108" s="560" t="str">
        <f>mergeValue(A108) &amp;"."&amp; mergeValue(B108)&amp;"."&amp; mergeValue(C108)&amp;"."&amp; mergeValue(D108)&amp;"."&amp; mergeValue(F108)</f>
        <v>1.1.1.1.1</v>
      </c>
      <c r="M108" s="523" t="s">
        <v>9</v>
      </c>
      <c r="N108" s="548"/>
      <c r="O108" s="1318"/>
      <c r="P108" s="1319"/>
      <c r="Q108" s="1319"/>
      <c r="R108" s="1319"/>
      <c r="S108" s="1319"/>
      <c r="T108" s="1319"/>
      <c r="U108" s="1319"/>
      <c r="V108" s="1319"/>
      <c r="W108" s="1319"/>
      <c r="X108" s="1319"/>
      <c r="Y108" s="1319"/>
      <c r="Z108" s="1319"/>
      <c r="AA108" s="1319"/>
      <c r="AB108" s="1319"/>
      <c r="AC108" s="1319"/>
      <c r="AD108" s="1319"/>
      <c r="AE108" s="1319"/>
      <c r="AF108" s="1319"/>
      <c r="AG108" s="1319"/>
      <c r="AH108" s="1319"/>
      <c r="AI108" s="1319"/>
      <c r="AJ108" s="1319"/>
      <c r="AK108" s="1319"/>
      <c r="AL108" s="1319"/>
      <c r="AM108" s="1319"/>
      <c r="AN108" s="1319"/>
      <c r="AO108" s="1319"/>
      <c r="AP108" s="1319"/>
      <c r="AQ108" s="1319"/>
      <c r="AR108" s="1319"/>
      <c r="AS108" s="1319"/>
      <c r="AT108" s="1319"/>
      <c r="AU108" s="1319"/>
      <c r="AV108" s="1319"/>
      <c r="AW108" s="1319"/>
      <c r="AX108" s="1319"/>
      <c r="AY108" s="1320"/>
      <c r="AZ108" s="1122" t="s">
        <v>719</v>
      </c>
      <c r="BA108" s="552"/>
      <c r="BB108" s="556" t="str">
        <f>strCheckUnique(BC108:BC112)</f>
        <v/>
      </c>
      <c r="BC108" s="552"/>
      <c r="BD108" s="556"/>
      <c r="BE108" s="552"/>
      <c r="BF108" s="552"/>
      <c r="BG108" s="552"/>
      <c r="BH108" s="552"/>
      <c r="BI108" s="552"/>
      <c r="BJ108" s="552"/>
      <c r="BK108" s="552"/>
      <c r="BL108" s="552"/>
    </row>
    <row r="109" spans="1:64" s="491" customFormat="1" ht="56.25" customHeight="1">
      <c r="A109" s="1315"/>
      <c r="B109" s="1315"/>
      <c r="C109" s="1315"/>
      <c r="D109" s="1315"/>
      <c r="E109" s="1315"/>
      <c r="F109" s="1315"/>
      <c r="G109" s="1315">
        <v>1</v>
      </c>
      <c r="H109" s="1019"/>
      <c r="I109" s="1335"/>
      <c r="J109" s="1336"/>
      <c r="K109" s="1008"/>
      <c r="L109" s="560" t="str">
        <f>mergeValue(A109) &amp;"."&amp; mergeValue(B109)&amp;"."&amp; mergeValue(C109)&amp;"."&amp; mergeValue(D109)&amp;"."&amp; mergeValue(F109)&amp;"."&amp; mergeValue(G109)</f>
        <v>1.1.1.1.1.1</v>
      </c>
      <c r="M109" s="1009"/>
      <c r="N109" s="613"/>
      <c r="O109" s="647"/>
      <c r="P109" s="647"/>
      <c r="Q109" s="530"/>
      <c r="R109" s="462"/>
      <c r="S109" s="1034"/>
      <c r="T109" s="462"/>
      <c r="U109" s="1034"/>
      <c r="V109" s="551" t="str">
        <f>W109 &amp; "-" &amp; Y109</f>
        <v>-</v>
      </c>
      <c r="W109" s="1321"/>
      <c r="X109" s="1311" t="s">
        <v>82</v>
      </c>
      <c r="Y109" s="1321"/>
      <c r="Z109" s="1311" t="s">
        <v>82</v>
      </c>
      <c r="AA109" s="647"/>
      <c r="AB109" s="647"/>
      <c r="AC109" s="724"/>
      <c r="AD109" s="675"/>
      <c r="AE109" s="1034"/>
      <c r="AF109" s="675"/>
      <c r="AG109" s="1034"/>
      <c r="AH109" s="730" t="str">
        <f>AI109 &amp; "-" &amp; AK109</f>
        <v>-</v>
      </c>
      <c r="AI109" s="1321"/>
      <c r="AJ109" s="1311" t="s">
        <v>82</v>
      </c>
      <c r="AK109" s="1321"/>
      <c r="AL109" s="1311" t="s">
        <v>82</v>
      </c>
      <c r="AM109" s="647"/>
      <c r="AN109" s="647"/>
      <c r="AO109" s="724"/>
      <c r="AP109" s="675"/>
      <c r="AQ109" s="1034"/>
      <c r="AR109" s="675"/>
      <c r="AS109" s="1034"/>
      <c r="AT109" s="730" t="str">
        <f>AU109 &amp; "-" &amp; AW109</f>
        <v>-</v>
      </c>
      <c r="AU109" s="1321"/>
      <c r="AV109" s="1311" t="s">
        <v>82</v>
      </c>
      <c r="AW109" s="1321"/>
      <c r="AX109" s="1311" t="s">
        <v>83</v>
      </c>
      <c r="AY109" s="505"/>
      <c r="AZ109" s="1122" t="s">
        <v>737</v>
      </c>
      <c r="BA109" s="552" t="str">
        <f>strCheckDate(O109:AY109)</f>
        <v/>
      </c>
      <c r="BB109" s="556"/>
      <c r="BC109" s="556" t="str">
        <f>IF(M109="","",M109 )</f>
        <v/>
      </c>
      <c r="BD109" s="556"/>
      <c r="BE109" s="556"/>
      <c r="BF109" s="556"/>
      <c r="BG109" s="552"/>
      <c r="BH109" s="552"/>
      <c r="BI109" s="552"/>
      <c r="BJ109" s="552"/>
      <c r="BK109" s="552"/>
      <c r="BL109" s="552"/>
    </row>
    <row r="110" spans="1:64" s="491" customFormat="1" ht="14.25" hidden="1">
      <c r="A110" s="1315"/>
      <c r="B110" s="1315"/>
      <c r="C110" s="1315"/>
      <c r="D110" s="1315"/>
      <c r="E110" s="1315"/>
      <c r="F110" s="1315"/>
      <c r="G110" s="1315"/>
      <c r="H110" s="1019"/>
      <c r="I110" s="1335"/>
      <c r="J110" s="1336"/>
      <c r="K110" s="1008"/>
      <c r="L110" s="567"/>
      <c r="M110" s="613"/>
      <c r="N110" s="613"/>
      <c r="O110" s="530"/>
      <c r="P110" s="462"/>
      <c r="Q110" s="462"/>
      <c r="R110" s="462"/>
      <c r="S110" s="462"/>
      <c r="T110" s="462"/>
      <c r="U110" s="527"/>
      <c r="V110" s="551"/>
      <c r="W110" s="1310"/>
      <c r="X110" s="1311"/>
      <c r="Y110" s="1310"/>
      <c r="Z110" s="1311"/>
      <c r="AA110" s="724"/>
      <c r="AB110" s="675"/>
      <c r="AC110" s="675"/>
      <c r="AD110" s="675"/>
      <c r="AE110" s="675"/>
      <c r="AF110" s="675"/>
      <c r="AG110" s="1083"/>
      <c r="AH110" s="730"/>
      <c r="AI110" s="1310"/>
      <c r="AJ110" s="1311"/>
      <c r="AK110" s="1310"/>
      <c r="AL110" s="1311"/>
      <c r="AM110" s="724"/>
      <c r="AN110" s="675"/>
      <c r="AO110" s="675"/>
      <c r="AP110" s="675"/>
      <c r="AQ110" s="675"/>
      <c r="AR110" s="675"/>
      <c r="AS110" s="1083"/>
      <c r="AT110" s="730"/>
      <c r="AU110" s="1310"/>
      <c r="AV110" s="1311"/>
      <c r="AW110" s="1310"/>
      <c r="AX110" s="1311"/>
      <c r="AY110" s="505"/>
      <c r="AZ110" s="1286"/>
      <c r="BA110" s="552"/>
      <c r="BB110" s="552"/>
      <c r="BC110" s="552"/>
      <c r="BD110" s="556">
        <f ca="1">OFFSET(BD110,-1,0)</f>
        <v>0</v>
      </c>
      <c r="BE110" s="552"/>
      <c r="BF110" s="552"/>
      <c r="BG110" s="552"/>
      <c r="BH110" s="552"/>
      <c r="BI110" s="552"/>
      <c r="BJ110" s="552"/>
      <c r="BK110" s="552"/>
      <c r="BL110" s="552"/>
    </row>
    <row r="111" spans="1:64" s="490" customFormat="1" ht="15" hidden="1" customHeight="1">
      <c r="A111" s="1315"/>
      <c r="B111" s="1315"/>
      <c r="C111" s="1315"/>
      <c r="D111" s="1315"/>
      <c r="E111" s="1315"/>
      <c r="F111" s="1315"/>
      <c r="G111" s="1315"/>
      <c r="H111" s="1019"/>
      <c r="I111" s="1335"/>
      <c r="J111" s="1336"/>
      <c r="K111" s="1010"/>
      <c r="L111" s="506"/>
      <c r="M111" s="525"/>
      <c r="N111" s="519"/>
      <c r="O111" s="513"/>
      <c r="P111" s="513"/>
      <c r="Q111" s="513"/>
      <c r="R111" s="513"/>
      <c r="S111" s="513"/>
      <c r="T111" s="513"/>
      <c r="U111" s="513"/>
      <c r="V111" s="513"/>
      <c r="W111" s="531"/>
      <c r="X111" s="532"/>
      <c r="Y111" s="531"/>
      <c r="Z111" s="519"/>
      <c r="AA111" s="718"/>
      <c r="AB111" s="718"/>
      <c r="AC111" s="718"/>
      <c r="AD111" s="718"/>
      <c r="AE111" s="718"/>
      <c r="AF111" s="718"/>
      <c r="AG111" s="718"/>
      <c r="AH111" s="718"/>
      <c r="AI111" s="951"/>
      <c r="AJ111" s="952"/>
      <c r="AK111" s="951"/>
      <c r="AL111" s="947"/>
      <c r="AM111" s="718"/>
      <c r="AN111" s="718"/>
      <c r="AO111" s="718"/>
      <c r="AP111" s="718"/>
      <c r="AQ111" s="718"/>
      <c r="AR111" s="718"/>
      <c r="AS111" s="718"/>
      <c r="AT111" s="718"/>
      <c r="AU111" s="951"/>
      <c r="AV111" s="952"/>
      <c r="AW111" s="951"/>
      <c r="AX111" s="947"/>
      <c r="AY111" s="528"/>
      <c r="AZ111" s="1287"/>
      <c r="BA111" s="554"/>
      <c r="BB111" s="554"/>
      <c r="BC111" s="554"/>
      <c r="BD111" s="554"/>
      <c r="BE111" s="554"/>
      <c r="BF111" s="554"/>
      <c r="BG111" s="554"/>
      <c r="BH111" s="554"/>
      <c r="BI111" s="554"/>
      <c r="BJ111" s="554"/>
      <c r="BK111" s="554"/>
      <c r="BL111" s="554"/>
    </row>
    <row r="112" spans="1:64" s="490" customFormat="1" ht="15" customHeight="1">
      <c r="A112" s="1315"/>
      <c r="B112" s="1315"/>
      <c r="C112" s="1315"/>
      <c r="D112" s="1315"/>
      <c r="E112" s="1315"/>
      <c r="F112" s="1315"/>
      <c r="G112" s="1019"/>
      <c r="H112" s="1019"/>
      <c r="I112" s="1335"/>
      <c r="J112" s="1016"/>
      <c r="K112" s="1010"/>
      <c r="L112" s="506"/>
      <c r="M112" s="524" t="s">
        <v>24</v>
      </c>
      <c r="N112" s="525"/>
      <c r="O112" s="525"/>
      <c r="P112" s="525"/>
      <c r="Q112" s="525"/>
      <c r="R112" s="525"/>
      <c r="S112" s="525"/>
      <c r="T112" s="525"/>
      <c r="U112" s="525"/>
      <c r="V112" s="525"/>
      <c r="W112" s="525"/>
      <c r="X112" s="525"/>
      <c r="Y112" s="525"/>
      <c r="Z112" s="525"/>
      <c r="AA112" s="525"/>
      <c r="AB112" s="525"/>
      <c r="AC112" s="525"/>
      <c r="AD112" s="525"/>
      <c r="AE112" s="525"/>
      <c r="AF112" s="525"/>
      <c r="AG112" s="525"/>
      <c r="AH112" s="525"/>
      <c r="AI112" s="525"/>
      <c r="AJ112" s="525"/>
      <c r="AK112" s="525"/>
      <c r="AL112" s="525"/>
      <c r="AM112" s="525"/>
      <c r="AN112" s="525"/>
      <c r="AO112" s="525"/>
      <c r="AP112" s="525"/>
      <c r="AQ112" s="525"/>
      <c r="AR112" s="525"/>
      <c r="AS112" s="525"/>
      <c r="AT112" s="525"/>
      <c r="AU112" s="525"/>
      <c r="AV112" s="525"/>
      <c r="AW112" s="525"/>
      <c r="AX112" s="525"/>
      <c r="AY112" s="525"/>
      <c r="AZ112" s="528"/>
      <c r="BA112" s="554"/>
      <c r="BB112" s="554"/>
      <c r="BC112" s="554"/>
      <c r="BD112" s="554"/>
      <c r="BE112" s="554"/>
      <c r="BF112" s="554"/>
      <c r="BG112" s="554"/>
      <c r="BH112" s="554"/>
      <c r="BI112" s="554"/>
      <c r="BJ112" s="554"/>
      <c r="BK112" s="554"/>
      <c r="BL112" s="554"/>
    </row>
    <row r="113" spans="1:64" s="490" customFormat="1" ht="15" customHeight="1">
      <c r="A113" s="1315"/>
      <c r="B113" s="1315"/>
      <c r="C113" s="1315"/>
      <c r="D113" s="1315"/>
      <c r="E113" s="1315"/>
      <c r="F113" s="1022"/>
      <c r="G113" s="1019"/>
      <c r="H113" s="1019"/>
      <c r="I113" s="1006"/>
      <c r="J113" s="1004"/>
      <c r="K113" s="1010"/>
      <c r="L113" s="506"/>
      <c r="M113" s="519" t="s">
        <v>10</v>
      </c>
      <c r="N113" s="518"/>
      <c r="O113" s="513"/>
      <c r="P113" s="513"/>
      <c r="Q113" s="513"/>
      <c r="R113" s="513"/>
      <c r="S113" s="513"/>
      <c r="T113" s="513"/>
      <c r="U113" s="513"/>
      <c r="V113" s="513"/>
      <c r="W113" s="540"/>
      <c r="X113" s="532"/>
      <c r="Y113" s="531"/>
      <c r="Z113" s="518"/>
      <c r="AA113" s="718"/>
      <c r="AB113" s="718"/>
      <c r="AC113" s="718"/>
      <c r="AD113" s="718"/>
      <c r="AE113" s="718"/>
      <c r="AF113" s="718"/>
      <c r="AG113" s="718"/>
      <c r="AH113" s="718"/>
      <c r="AI113" s="727"/>
      <c r="AJ113" s="952"/>
      <c r="AK113" s="951"/>
      <c r="AL113" s="946"/>
      <c r="AM113" s="718"/>
      <c r="AN113" s="718"/>
      <c r="AO113" s="718"/>
      <c r="AP113" s="718"/>
      <c r="AQ113" s="718"/>
      <c r="AR113" s="718"/>
      <c r="AS113" s="718"/>
      <c r="AT113" s="718"/>
      <c r="AU113" s="727"/>
      <c r="AV113" s="952"/>
      <c r="AW113" s="951"/>
      <c r="AX113" s="946"/>
      <c r="AY113" s="532"/>
      <c r="AZ113" s="528"/>
      <c r="BA113" s="554"/>
      <c r="BB113" s="554"/>
      <c r="BC113" s="554"/>
      <c r="BD113" s="554"/>
      <c r="BE113" s="554"/>
      <c r="BF113" s="554"/>
      <c r="BG113" s="554"/>
      <c r="BH113" s="554"/>
      <c r="BI113" s="554"/>
      <c r="BJ113" s="554"/>
      <c r="BK113" s="554"/>
      <c r="BL113" s="554"/>
    </row>
    <row r="114" spans="1:64" s="490" customFormat="1" ht="14.25" hidden="1">
      <c r="A114" s="1315"/>
      <c r="B114" s="1315"/>
      <c r="C114" s="1315"/>
      <c r="D114" s="1315"/>
      <c r="E114" s="1022"/>
      <c r="F114" s="1022"/>
      <c r="G114" s="1019"/>
      <c r="H114" s="1019"/>
      <c r="I114" s="1017"/>
      <c r="J114" s="1004"/>
      <c r="K114" s="1000"/>
      <c r="L114" s="506"/>
      <c r="M114" s="519"/>
      <c r="N114" s="519"/>
      <c r="O114" s="519"/>
      <c r="P114" s="519"/>
      <c r="Q114" s="519"/>
      <c r="R114" s="519"/>
      <c r="S114" s="519"/>
      <c r="T114" s="519"/>
      <c r="U114" s="519"/>
      <c r="V114" s="519"/>
      <c r="W114" s="519"/>
      <c r="X114" s="519"/>
      <c r="Y114" s="519"/>
      <c r="Z114" s="519"/>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519"/>
      <c r="AZ114" s="528"/>
      <c r="BA114" s="554"/>
      <c r="BB114" s="554"/>
      <c r="BC114" s="554"/>
      <c r="BD114" s="554"/>
      <c r="BE114" s="554"/>
      <c r="BF114" s="554"/>
      <c r="BG114" s="554"/>
      <c r="BH114" s="554"/>
      <c r="BI114" s="554"/>
      <c r="BJ114" s="554"/>
      <c r="BK114" s="554"/>
      <c r="BL114" s="554"/>
    </row>
    <row r="115" spans="1:64" s="490" customFormat="1" ht="15" customHeight="1">
      <c r="A115" s="1315"/>
      <c r="B115" s="1315"/>
      <c r="C115" s="1315"/>
      <c r="D115" s="1023"/>
      <c r="E115" s="1023"/>
      <c r="F115" s="1023"/>
      <c r="G115" s="1024"/>
      <c r="H115" s="1023"/>
      <c r="I115" s="1010"/>
      <c r="J115" s="1004"/>
      <c r="K115" s="1010"/>
      <c r="L115" s="506"/>
      <c r="M115" s="518" t="s">
        <v>16</v>
      </c>
      <c r="N115" s="517"/>
      <c r="O115" s="513"/>
      <c r="P115" s="513"/>
      <c r="Q115" s="513"/>
      <c r="R115" s="513"/>
      <c r="S115" s="513"/>
      <c r="T115" s="513"/>
      <c r="U115" s="513"/>
      <c r="V115" s="513"/>
      <c r="W115" s="540"/>
      <c r="X115" s="532"/>
      <c r="Y115" s="531"/>
      <c r="Z115" s="517"/>
      <c r="AA115" s="718"/>
      <c r="AB115" s="718"/>
      <c r="AC115" s="718"/>
      <c r="AD115" s="718"/>
      <c r="AE115" s="718"/>
      <c r="AF115" s="718"/>
      <c r="AG115" s="718"/>
      <c r="AH115" s="718"/>
      <c r="AI115" s="727"/>
      <c r="AJ115" s="952"/>
      <c r="AK115" s="951"/>
      <c r="AL115" s="945"/>
      <c r="AM115" s="718"/>
      <c r="AN115" s="718"/>
      <c r="AO115" s="718"/>
      <c r="AP115" s="718"/>
      <c r="AQ115" s="718"/>
      <c r="AR115" s="718"/>
      <c r="AS115" s="718"/>
      <c r="AT115" s="718"/>
      <c r="AU115" s="727"/>
      <c r="AV115" s="952"/>
      <c r="AW115" s="951"/>
      <c r="AX115" s="945"/>
      <c r="AY115" s="532"/>
      <c r="AZ115" s="528"/>
      <c r="BA115" s="554"/>
      <c r="BB115" s="554"/>
      <c r="BC115" s="554"/>
      <c r="BD115" s="554"/>
      <c r="BE115" s="554"/>
      <c r="BF115" s="554"/>
      <c r="BG115" s="554"/>
      <c r="BH115" s="554"/>
      <c r="BI115" s="554"/>
      <c r="BJ115" s="554"/>
      <c r="BK115" s="554"/>
      <c r="BL115" s="554"/>
    </row>
    <row r="116" spans="1:64" s="490" customFormat="1" ht="15" customHeight="1">
      <c r="A116" s="1315"/>
      <c r="B116" s="1315"/>
      <c r="C116" s="1023"/>
      <c r="D116" s="1023"/>
      <c r="E116" s="1023"/>
      <c r="F116" s="1023"/>
      <c r="G116" s="1024"/>
      <c r="H116" s="1023"/>
      <c r="I116" s="1010"/>
      <c r="J116" s="1004"/>
      <c r="K116" s="1010"/>
      <c r="L116" s="506"/>
      <c r="M116" s="517" t="s">
        <v>17</v>
      </c>
      <c r="N116" s="517"/>
      <c r="O116" s="513"/>
      <c r="P116" s="513"/>
      <c r="Q116" s="513"/>
      <c r="R116" s="513"/>
      <c r="S116" s="513"/>
      <c r="T116" s="513"/>
      <c r="U116" s="513"/>
      <c r="V116" s="513"/>
      <c r="W116" s="540"/>
      <c r="X116" s="532"/>
      <c r="Y116" s="531"/>
      <c r="Z116" s="517"/>
      <c r="AA116" s="718"/>
      <c r="AB116" s="718"/>
      <c r="AC116" s="718"/>
      <c r="AD116" s="718"/>
      <c r="AE116" s="718"/>
      <c r="AF116" s="718"/>
      <c r="AG116" s="718"/>
      <c r="AH116" s="718"/>
      <c r="AI116" s="727"/>
      <c r="AJ116" s="952"/>
      <c r="AK116" s="951"/>
      <c r="AL116" s="945"/>
      <c r="AM116" s="718"/>
      <c r="AN116" s="718"/>
      <c r="AO116" s="718"/>
      <c r="AP116" s="718"/>
      <c r="AQ116" s="718"/>
      <c r="AR116" s="718"/>
      <c r="AS116" s="718"/>
      <c r="AT116" s="718"/>
      <c r="AU116" s="727"/>
      <c r="AV116" s="952"/>
      <c r="AW116" s="951"/>
      <c r="AX116" s="945"/>
      <c r="AY116" s="532"/>
      <c r="AZ116" s="528"/>
      <c r="BA116" s="554"/>
      <c r="BB116" s="554"/>
      <c r="BC116" s="554"/>
      <c r="BD116" s="554"/>
      <c r="BE116" s="554"/>
      <c r="BF116" s="554"/>
      <c r="BG116" s="554"/>
      <c r="BH116" s="554"/>
      <c r="BI116" s="554"/>
      <c r="BJ116" s="554"/>
      <c r="BK116" s="554"/>
      <c r="BL116" s="554"/>
    </row>
    <row r="117" spans="1:64" s="490" customFormat="1" ht="15" customHeight="1">
      <c r="A117" s="1315"/>
      <c r="B117" s="1023"/>
      <c r="C117" s="1023"/>
      <c r="D117" s="1023"/>
      <c r="E117" s="1023"/>
      <c r="F117" s="1023"/>
      <c r="G117" s="1024"/>
      <c r="H117" s="1023"/>
      <c r="I117" s="1010"/>
      <c r="J117" s="1004"/>
      <c r="K117" s="1010"/>
      <c r="L117" s="506"/>
      <c r="M117" s="526" t="s">
        <v>18</v>
      </c>
      <c r="N117" s="517"/>
      <c r="O117" s="513"/>
      <c r="P117" s="513"/>
      <c r="Q117" s="513"/>
      <c r="R117" s="513"/>
      <c r="S117" s="513"/>
      <c r="T117" s="513"/>
      <c r="U117" s="513"/>
      <c r="V117" s="513"/>
      <c r="W117" s="540"/>
      <c r="X117" s="532"/>
      <c r="Y117" s="531"/>
      <c r="Z117" s="517"/>
      <c r="AA117" s="718"/>
      <c r="AB117" s="718"/>
      <c r="AC117" s="718"/>
      <c r="AD117" s="718"/>
      <c r="AE117" s="718"/>
      <c r="AF117" s="718"/>
      <c r="AG117" s="718"/>
      <c r="AH117" s="718"/>
      <c r="AI117" s="727"/>
      <c r="AJ117" s="952"/>
      <c r="AK117" s="951"/>
      <c r="AL117" s="945"/>
      <c r="AM117" s="718"/>
      <c r="AN117" s="718"/>
      <c r="AO117" s="718"/>
      <c r="AP117" s="718"/>
      <c r="AQ117" s="718"/>
      <c r="AR117" s="718"/>
      <c r="AS117" s="718"/>
      <c r="AT117" s="718"/>
      <c r="AU117" s="727"/>
      <c r="AV117" s="952"/>
      <c r="AW117" s="951"/>
      <c r="AX117" s="945"/>
      <c r="AY117" s="532"/>
      <c r="AZ117" s="528"/>
      <c r="BA117" s="554"/>
      <c r="BB117" s="554"/>
      <c r="BC117" s="554"/>
      <c r="BD117" s="554"/>
      <c r="BE117" s="554"/>
      <c r="BF117" s="554"/>
      <c r="BG117" s="554"/>
      <c r="BH117" s="554"/>
      <c r="BI117" s="554"/>
      <c r="BJ117" s="554"/>
      <c r="BK117" s="554"/>
      <c r="BL117" s="554"/>
    </row>
    <row r="118" spans="1:64" s="490" customFormat="1" ht="15" customHeight="1">
      <c r="A118" s="1017"/>
      <c r="B118" s="1017"/>
      <c r="C118" s="1017"/>
      <c r="D118" s="1017"/>
      <c r="E118" s="1017"/>
      <c r="F118" s="1017"/>
      <c r="G118" s="1025"/>
      <c r="H118" s="1017"/>
      <c r="I118" s="1003"/>
      <c r="J118" s="1004"/>
      <c r="K118" s="1000"/>
      <c r="L118" s="506"/>
      <c r="M118" s="533" t="s">
        <v>307</v>
      </c>
      <c r="N118" s="517"/>
      <c r="O118" s="513"/>
      <c r="P118" s="513"/>
      <c r="Q118" s="513"/>
      <c r="R118" s="513"/>
      <c r="S118" s="513"/>
      <c r="T118" s="513"/>
      <c r="U118" s="513"/>
      <c r="V118" s="513"/>
      <c r="W118" s="540"/>
      <c r="X118" s="532"/>
      <c r="Y118" s="531"/>
      <c r="Z118" s="517"/>
      <c r="AA118" s="718"/>
      <c r="AB118" s="718"/>
      <c r="AC118" s="718"/>
      <c r="AD118" s="718"/>
      <c r="AE118" s="718"/>
      <c r="AF118" s="718"/>
      <c r="AG118" s="718"/>
      <c r="AH118" s="718"/>
      <c r="AI118" s="727"/>
      <c r="AJ118" s="952"/>
      <c r="AK118" s="951"/>
      <c r="AL118" s="945"/>
      <c r="AM118" s="718"/>
      <c r="AN118" s="718"/>
      <c r="AO118" s="718"/>
      <c r="AP118" s="718"/>
      <c r="AQ118" s="718"/>
      <c r="AR118" s="718"/>
      <c r="AS118" s="718"/>
      <c r="AT118" s="718"/>
      <c r="AU118" s="727"/>
      <c r="AV118" s="952"/>
      <c r="AW118" s="951"/>
      <c r="AX118" s="945"/>
      <c r="AY118" s="532"/>
      <c r="AZ118" s="528"/>
      <c r="BA118" s="554"/>
      <c r="BB118" s="554"/>
      <c r="BC118" s="554"/>
      <c r="BD118" s="554"/>
      <c r="BE118" s="554"/>
      <c r="BF118" s="554"/>
      <c r="BG118" s="554"/>
      <c r="BH118" s="554"/>
      <c r="BI118" s="554"/>
      <c r="BJ118" s="554"/>
      <c r="BK118" s="554"/>
      <c r="BL118" s="554"/>
    </row>
    <row r="119" spans="1:64" s="649" customFormat="1" ht="102.75" customHeight="1">
      <c r="A119" s="874"/>
      <c r="B119" s="874"/>
      <c r="C119" s="874"/>
      <c r="D119" s="874"/>
      <c r="E119" s="874"/>
      <c r="F119" s="874"/>
      <c r="G119" s="878"/>
      <c r="H119" s="879">
        <v>1</v>
      </c>
      <c r="I119" s="877"/>
      <c r="J119" s="875"/>
      <c r="K119" s="876"/>
      <c r="L119" s="686" t="str">
        <f>mergeValue(A119) &amp;"."&amp; mergeValue(B119)&amp;"."&amp; mergeValue(C119)&amp;"."&amp; mergeValue(D119)&amp;"."&amp; mergeValue(F119)&amp;"."&amp; mergeValue(G119)&amp;"."&amp; mergeValue(H119)</f>
        <v>......1</v>
      </c>
      <c r="M119" s="1011"/>
      <c r="N119" s="676"/>
      <c r="O119" s="647"/>
      <c r="P119" s="647"/>
      <c r="Q119" s="665"/>
      <c r="R119" s="675"/>
      <c r="S119" s="1034"/>
      <c r="T119" s="675"/>
      <c r="U119" s="1034"/>
      <c r="V119" s="680" t="str">
        <f>W119 &amp; "-" &amp; Y119</f>
        <v>-</v>
      </c>
      <c r="W119" s="647"/>
      <c r="X119" s="617" t="s">
        <v>83</v>
      </c>
      <c r="Y119" s="1031"/>
      <c r="Z119" s="440" t="s">
        <v>83</v>
      </c>
      <c r="AA119" s="647"/>
      <c r="AB119" s="647"/>
      <c r="AC119" s="724"/>
      <c r="AD119" s="675"/>
      <c r="AE119" s="1034"/>
      <c r="AF119" s="675"/>
      <c r="AG119" s="1034"/>
      <c r="AH119" s="730" t="str">
        <f>AI119 &amp; "-" &amp; AK119</f>
        <v>-</v>
      </c>
      <c r="AI119" s="647"/>
      <c r="AJ119" s="1184" t="s">
        <v>83</v>
      </c>
      <c r="AK119" s="1187"/>
      <c r="AL119" s="1184" t="s">
        <v>83</v>
      </c>
      <c r="AM119" s="647"/>
      <c r="AN119" s="647"/>
      <c r="AO119" s="724"/>
      <c r="AP119" s="675"/>
      <c r="AQ119" s="1034"/>
      <c r="AR119" s="675"/>
      <c r="AS119" s="1034"/>
      <c r="AT119" s="730" t="str">
        <f>AU119 &amp; "-" &amp; AW119</f>
        <v>-</v>
      </c>
      <c r="AU119" s="647"/>
      <c r="AV119" s="1184" t="s">
        <v>83</v>
      </c>
      <c r="AW119" s="1187"/>
      <c r="AX119" s="1184" t="s">
        <v>83</v>
      </c>
      <c r="AY119" s="635"/>
      <c r="AZ119" s="654"/>
      <c r="BA119" s="681" t="str">
        <f>strCheckDate(O119:AY119)</f>
        <v/>
      </c>
      <c r="BB119" s="681"/>
      <c r="BC119" s="681"/>
      <c r="BD119" s="684"/>
      <c r="BE119" s="681"/>
      <c r="BF119" s="681"/>
      <c r="BG119" s="681"/>
      <c r="BH119" s="681"/>
      <c r="BI119" s="681"/>
      <c r="BJ119" s="681"/>
      <c r="BK119" s="681"/>
      <c r="BL119" s="681"/>
    </row>
    <row r="122" spans="1:64" s="34" customFormat="1" ht="17.100000000000001" customHeight="1">
      <c r="G122" s="34" t="s">
        <v>12</v>
      </c>
      <c r="I122" s="34" t="s">
        <v>67</v>
      </c>
      <c r="U122" s="151"/>
    </row>
    <row r="123" spans="1:64" ht="17.100000000000001" customHeight="1">
      <c r="T123" s="116"/>
      <c r="U123" s="40"/>
    </row>
    <row r="124" spans="1:64" s="491" customFormat="1" ht="22.5">
      <c r="A124" s="1315">
        <v>1</v>
      </c>
      <c r="B124" s="886"/>
      <c r="C124" s="886"/>
      <c r="D124" s="886"/>
      <c r="E124" s="887"/>
      <c r="F124" s="888"/>
      <c r="G124" s="888"/>
      <c r="H124" s="888"/>
      <c r="I124" s="889"/>
      <c r="J124" s="884"/>
      <c r="K124" s="891"/>
      <c r="L124" s="560">
        <f>mergeValue(A124)</f>
        <v>1</v>
      </c>
      <c r="M124" s="608" t="s">
        <v>19</v>
      </c>
      <c r="N124" s="547"/>
      <c r="O124" s="1387"/>
      <c r="P124" s="1388"/>
      <c r="Q124" s="1388"/>
      <c r="R124" s="1388"/>
      <c r="S124" s="1388"/>
      <c r="T124" s="1388"/>
      <c r="U124" s="1388"/>
      <c r="V124" s="1388"/>
      <c r="W124" s="1388"/>
      <c r="X124" s="1388"/>
      <c r="Y124" s="1388"/>
      <c r="Z124" s="1388"/>
      <c r="AA124" s="1388"/>
      <c r="AB124" s="1388"/>
      <c r="AC124" s="1388"/>
      <c r="AD124" s="1388"/>
      <c r="AE124" s="1388"/>
      <c r="AF124" s="1388"/>
      <c r="AG124" s="1388"/>
      <c r="AH124" s="1388"/>
      <c r="AI124" s="1388"/>
      <c r="AJ124" s="1389"/>
      <c r="AK124" s="1122" t="s">
        <v>717</v>
      </c>
      <c r="AL124" s="552"/>
      <c r="AM124" s="552"/>
      <c r="AN124" s="552"/>
      <c r="AO124" s="552"/>
      <c r="AP124" s="552"/>
      <c r="AQ124" s="552"/>
      <c r="AR124" s="552"/>
      <c r="AS124" s="552"/>
      <c r="AT124" s="552"/>
      <c r="AU124" s="552"/>
      <c r="AV124" s="552"/>
    </row>
    <row r="125" spans="1:64" s="491" customFormat="1" ht="22.5">
      <c r="A125" s="1315"/>
      <c r="B125" s="1315">
        <v>1</v>
      </c>
      <c r="C125" s="886"/>
      <c r="D125" s="886"/>
      <c r="E125" s="888"/>
      <c r="F125" s="888"/>
      <c r="G125" s="888"/>
      <c r="H125" s="888"/>
      <c r="I125" s="883"/>
      <c r="J125" s="882"/>
      <c r="K125" s="885"/>
      <c r="L125" s="560" t="str">
        <f>mergeValue(A125) &amp;"."&amp; mergeValue(B125)</f>
        <v>1.1</v>
      </c>
      <c r="M125" s="514" t="s">
        <v>15</v>
      </c>
      <c r="N125" s="547"/>
      <c r="O125" s="1387"/>
      <c r="P125" s="1388"/>
      <c r="Q125" s="1388"/>
      <c r="R125" s="1388"/>
      <c r="S125" s="1388"/>
      <c r="T125" s="1388"/>
      <c r="U125" s="1388"/>
      <c r="V125" s="1388"/>
      <c r="W125" s="1388"/>
      <c r="X125" s="1388"/>
      <c r="Y125" s="1388"/>
      <c r="Z125" s="1388"/>
      <c r="AA125" s="1388"/>
      <c r="AB125" s="1388"/>
      <c r="AC125" s="1388"/>
      <c r="AD125" s="1388"/>
      <c r="AE125" s="1388"/>
      <c r="AF125" s="1388"/>
      <c r="AG125" s="1388"/>
      <c r="AH125" s="1388"/>
      <c r="AI125" s="1388"/>
      <c r="AJ125" s="1389"/>
      <c r="AK125" s="1122" t="s">
        <v>458</v>
      </c>
      <c r="AL125" s="552"/>
      <c r="AM125" s="552"/>
      <c r="AN125" s="552"/>
      <c r="AO125" s="552"/>
      <c r="AP125" s="552"/>
      <c r="AQ125" s="552"/>
      <c r="AR125" s="552"/>
      <c r="AS125" s="552"/>
      <c r="AT125" s="552"/>
      <c r="AU125" s="552"/>
      <c r="AV125" s="552"/>
    </row>
    <row r="126" spans="1:64" s="491" customFormat="1" ht="22.5">
      <c r="A126" s="1315"/>
      <c r="B126" s="1315"/>
      <c r="C126" s="1315">
        <v>1</v>
      </c>
      <c r="D126" s="886"/>
      <c r="E126" s="888"/>
      <c r="F126" s="888"/>
      <c r="G126" s="888"/>
      <c r="H126" s="888"/>
      <c r="I126" s="890"/>
      <c r="J126" s="882"/>
      <c r="K126" s="885"/>
      <c r="L126" s="560" t="str">
        <f>mergeValue(A126) &amp;"."&amp; mergeValue(B126)&amp;"."&amp; mergeValue(C126)</f>
        <v>1.1.1</v>
      </c>
      <c r="M126" s="515" t="s">
        <v>7</v>
      </c>
      <c r="N126" s="547"/>
      <c r="O126" s="1387"/>
      <c r="P126" s="1388"/>
      <c r="Q126" s="1388"/>
      <c r="R126" s="1388"/>
      <c r="S126" s="1388"/>
      <c r="T126" s="1388"/>
      <c r="U126" s="1388"/>
      <c r="V126" s="1388"/>
      <c r="W126" s="1388"/>
      <c r="X126" s="1388"/>
      <c r="Y126" s="1388"/>
      <c r="Z126" s="1388"/>
      <c r="AA126" s="1388"/>
      <c r="AB126" s="1388"/>
      <c r="AC126" s="1388"/>
      <c r="AD126" s="1388"/>
      <c r="AE126" s="1388"/>
      <c r="AF126" s="1388"/>
      <c r="AG126" s="1388"/>
      <c r="AH126" s="1388"/>
      <c r="AI126" s="1388"/>
      <c r="AJ126" s="1389"/>
      <c r="AK126" s="1122" t="s">
        <v>599</v>
      </c>
      <c r="AL126" s="552"/>
      <c r="AM126" s="552"/>
      <c r="AN126" s="552"/>
      <c r="AO126" s="552"/>
      <c r="AP126" s="552"/>
      <c r="AQ126" s="552"/>
      <c r="AR126" s="552"/>
      <c r="AS126" s="552"/>
      <c r="AT126" s="552"/>
      <c r="AU126" s="552"/>
      <c r="AV126" s="552"/>
    </row>
    <row r="127" spans="1:64" s="491" customFormat="1" ht="22.5">
      <c r="A127" s="1315"/>
      <c r="B127" s="1315"/>
      <c r="C127" s="1315"/>
      <c r="D127" s="1315">
        <v>1</v>
      </c>
      <c r="E127" s="888"/>
      <c r="F127" s="888"/>
      <c r="G127" s="888"/>
      <c r="H127" s="888"/>
      <c r="I127" s="890"/>
      <c r="J127" s="882"/>
      <c r="K127" s="885"/>
      <c r="L127" s="560" t="str">
        <f>mergeValue(A127) &amp;"."&amp; mergeValue(B127)&amp;"."&amp; mergeValue(C127)&amp;"."&amp; mergeValue(D127)</f>
        <v>1.1.1.1</v>
      </c>
      <c r="M127" s="516" t="s">
        <v>21</v>
      </c>
      <c r="N127" s="547"/>
      <c r="O127" s="1387"/>
      <c r="P127" s="1388"/>
      <c r="Q127" s="1388"/>
      <c r="R127" s="1388"/>
      <c r="S127" s="1388"/>
      <c r="T127" s="1388"/>
      <c r="U127" s="1388"/>
      <c r="V127" s="1388"/>
      <c r="W127" s="1388"/>
      <c r="X127" s="1388"/>
      <c r="Y127" s="1388"/>
      <c r="Z127" s="1388"/>
      <c r="AA127" s="1388"/>
      <c r="AB127" s="1388"/>
      <c r="AC127" s="1388"/>
      <c r="AD127" s="1388"/>
      <c r="AE127" s="1388"/>
      <c r="AF127" s="1388"/>
      <c r="AG127" s="1388"/>
      <c r="AH127" s="1388"/>
      <c r="AI127" s="1388"/>
      <c r="AJ127" s="1389"/>
      <c r="AK127" s="1122" t="s">
        <v>600</v>
      </c>
      <c r="AL127" s="552"/>
      <c r="AM127" s="552"/>
      <c r="AN127" s="552"/>
      <c r="AO127" s="552"/>
      <c r="AP127" s="552"/>
      <c r="AQ127" s="552"/>
      <c r="AR127" s="552"/>
      <c r="AS127" s="552"/>
      <c r="AT127" s="552"/>
      <c r="AU127" s="552"/>
      <c r="AV127" s="552"/>
    </row>
    <row r="128" spans="1:64" s="491" customFormat="1" ht="11.25" hidden="1" customHeight="1">
      <c r="A128" s="1315"/>
      <c r="B128" s="1315"/>
      <c r="C128" s="1315"/>
      <c r="D128" s="1315"/>
      <c r="E128" s="1315">
        <v>1</v>
      </c>
      <c r="F128" s="888"/>
      <c r="G128" s="888"/>
      <c r="H128" s="886">
        <v>1</v>
      </c>
      <c r="I128" s="1315">
        <v>1</v>
      </c>
      <c r="J128" s="888"/>
      <c r="K128" s="893"/>
      <c r="L128" s="560"/>
      <c r="M128" s="522"/>
      <c r="N128" s="548"/>
      <c r="O128" s="1390"/>
      <c r="P128" s="1391"/>
      <c r="Q128" s="1391"/>
      <c r="R128" s="1391"/>
      <c r="S128" s="1391"/>
      <c r="T128" s="1391"/>
      <c r="U128" s="1391"/>
      <c r="V128" s="1391"/>
      <c r="W128" s="1391"/>
      <c r="X128" s="1391"/>
      <c r="Y128" s="1391"/>
      <c r="Z128" s="1391"/>
      <c r="AA128" s="1391"/>
      <c r="AB128" s="1391"/>
      <c r="AC128" s="1391"/>
      <c r="AD128" s="1391"/>
      <c r="AE128" s="1391"/>
      <c r="AF128" s="1391"/>
      <c r="AG128" s="1391"/>
      <c r="AH128" s="1391"/>
      <c r="AI128" s="1391"/>
      <c r="AJ128" s="1392"/>
      <c r="AK128" s="1083"/>
      <c r="AL128" s="552"/>
      <c r="AM128" s="552"/>
      <c r="AN128" s="552"/>
      <c r="AO128" s="552"/>
      <c r="AP128" s="552"/>
      <c r="AQ128" s="552"/>
      <c r="AR128" s="552"/>
      <c r="AS128" s="552"/>
      <c r="AT128" s="552"/>
      <c r="AU128" s="552"/>
      <c r="AV128" s="552"/>
    </row>
    <row r="129" spans="1:48" s="491" customFormat="1" ht="33.75">
      <c r="A129" s="1315"/>
      <c r="B129" s="1315"/>
      <c r="C129" s="1315"/>
      <c r="D129" s="1315"/>
      <c r="E129" s="1315"/>
      <c r="F129" s="1315">
        <v>1</v>
      </c>
      <c r="G129" s="886"/>
      <c r="H129" s="886"/>
      <c r="I129" s="1315"/>
      <c r="J129" s="1315">
        <v>1</v>
      </c>
      <c r="K129" s="894"/>
      <c r="L129" s="560" t="str">
        <f>mergeValue(A129) &amp;"."&amp; mergeValue(B129)&amp;"."&amp; mergeValue(C129)&amp;"."&amp; mergeValue(D129)&amp;"."&amp;  mergeValue(F129)</f>
        <v>1.1.1.1.1</v>
      </c>
      <c r="M129" s="523" t="s">
        <v>9</v>
      </c>
      <c r="N129" s="548"/>
      <c r="O129" s="1318"/>
      <c r="P129" s="1319"/>
      <c r="Q129" s="1319"/>
      <c r="R129" s="1319"/>
      <c r="S129" s="1319"/>
      <c r="T129" s="1319"/>
      <c r="U129" s="1319"/>
      <c r="V129" s="1319"/>
      <c r="W129" s="1319"/>
      <c r="X129" s="1319"/>
      <c r="Y129" s="1319"/>
      <c r="Z129" s="1319"/>
      <c r="AA129" s="1319"/>
      <c r="AB129" s="1319"/>
      <c r="AC129" s="1319"/>
      <c r="AD129" s="1319"/>
      <c r="AE129" s="1319"/>
      <c r="AF129" s="1319"/>
      <c r="AG129" s="1319"/>
      <c r="AH129" s="1319"/>
      <c r="AI129" s="1319"/>
      <c r="AJ129" s="1320"/>
      <c r="AK129" s="1122" t="s">
        <v>719</v>
      </c>
      <c r="AL129" s="552"/>
      <c r="AM129" s="556" t="str">
        <f>strCheckUnique(AN129:AN132)</f>
        <v/>
      </c>
      <c r="AN129" s="552"/>
      <c r="AO129" s="556"/>
      <c r="AP129" s="552"/>
      <c r="AQ129" s="552"/>
      <c r="AR129" s="552"/>
      <c r="AS129" s="552"/>
      <c r="AT129" s="552"/>
      <c r="AU129" s="552"/>
      <c r="AV129" s="552"/>
    </row>
    <row r="130" spans="1:48" s="491" customFormat="1" ht="99" customHeight="1">
      <c r="A130" s="1315"/>
      <c r="B130" s="1315"/>
      <c r="C130" s="1315"/>
      <c r="D130" s="1315"/>
      <c r="E130" s="1315"/>
      <c r="F130" s="1315"/>
      <c r="G130" s="886">
        <v>1</v>
      </c>
      <c r="H130" s="886"/>
      <c r="I130" s="1315"/>
      <c r="J130" s="1315"/>
      <c r="K130" s="894">
        <v>1</v>
      </c>
      <c r="L130" s="560" t="str">
        <f>mergeValue(A130) &amp;"."&amp; mergeValue(B130)&amp;"."&amp; mergeValue(C130)&amp;"."&amp; mergeValue(D130)&amp;"."&amp; mergeValue(F130)&amp;"."&amp; mergeValue(G130)</f>
        <v>1.1.1.1.1.1</v>
      </c>
      <c r="M130" s="1009"/>
      <c r="N130" s="553"/>
      <c r="O130" s="647"/>
      <c r="P130" s="530"/>
      <c r="Q130" s="1033"/>
      <c r="R130" s="1321"/>
      <c r="S130" s="1311" t="s">
        <v>82</v>
      </c>
      <c r="T130" s="1321"/>
      <c r="U130" s="1311" t="s">
        <v>82</v>
      </c>
      <c r="V130" s="647"/>
      <c r="W130" s="724"/>
      <c r="X130" s="1033"/>
      <c r="Y130" s="1321"/>
      <c r="Z130" s="1311" t="s">
        <v>82</v>
      </c>
      <c r="AA130" s="1321"/>
      <c r="AB130" s="1311" t="s">
        <v>82</v>
      </c>
      <c r="AC130" s="647"/>
      <c r="AD130" s="724"/>
      <c r="AE130" s="1033"/>
      <c r="AF130" s="1321"/>
      <c r="AG130" s="1311" t="s">
        <v>82</v>
      </c>
      <c r="AH130" s="1321"/>
      <c r="AI130" s="1311" t="s">
        <v>83</v>
      </c>
      <c r="AJ130" s="545"/>
      <c r="AK130" s="1285" t="s">
        <v>732</v>
      </c>
      <c r="AL130" s="552" t="str">
        <f>strCheckDate(O131:AJ131)</f>
        <v/>
      </c>
      <c r="AM130" s="556"/>
      <c r="AN130" s="556" t="str">
        <f>IF(M130="","",M130 )</f>
        <v/>
      </c>
      <c r="AO130" s="556"/>
      <c r="AP130" s="556"/>
      <c r="AQ130" s="556"/>
      <c r="AR130" s="552"/>
      <c r="AS130" s="552"/>
      <c r="AT130" s="552"/>
      <c r="AU130" s="552"/>
      <c r="AV130" s="552"/>
    </row>
    <row r="131" spans="1:48" s="491" customFormat="1" ht="0.2" customHeight="1">
      <c r="A131" s="1315"/>
      <c r="B131" s="1315"/>
      <c r="C131" s="1315"/>
      <c r="D131" s="1315"/>
      <c r="E131" s="1315"/>
      <c r="F131" s="1315"/>
      <c r="G131" s="886"/>
      <c r="H131" s="886"/>
      <c r="I131" s="1315"/>
      <c r="J131" s="1315"/>
      <c r="K131" s="894"/>
      <c r="L131" s="567"/>
      <c r="M131" s="613"/>
      <c r="N131" s="553"/>
      <c r="O131" s="530"/>
      <c r="P131" s="530"/>
      <c r="Q131" s="551" t="str">
        <f>R130 &amp; "-" &amp; T130</f>
        <v>-</v>
      </c>
      <c r="R131" s="1310"/>
      <c r="S131" s="1311"/>
      <c r="T131" s="1310"/>
      <c r="U131" s="1311"/>
      <c r="V131" s="724"/>
      <c r="W131" s="724"/>
      <c r="X131" s="730" t="str">
        <f>Y130 &amp; "-" &amp; AA130</f>
        <v>-</v>
      </c>
      <c r="Y131" s="1310"/>
      <c r="Z131" s="1311"/>
      <c r="AA131" s="1310"/>
      <c r="AB131" s="1311"/>
      <c r="AC131" s="724"/>
      <c r="AD131" s="724"/>
      <c r="AE131" s="730" t="str">
        <f>AF130 &amp; "-" &amp; AH130</f>
        <v>-</v>
      </c>
      <c r="AF131" s="1310"/>
      <c r="AG131" s="1311"/>
      <c r="AH131" s="1310"/>
      <c r="AI131" s="1311"/>
      <c r="AJ131" s="545"/>
      <c r="AK131" s="1286"/>
      <c r="AL131" s="552"/>
      <c r="AM131" s="552"/>
      <c r="AN131" s="552"/>
      <c r="AO131" s="552"/>
      <c r="AP131" s="552"/>
      <c r="AQ131" s="552"/>
      <c r="AR131" s="552"/>
      <c r="AS131" s="552"/>
      <c r="AT131" s="552"/>
      <c r="AU131" s="552"/>
      <c r="AV131" s="552"/>
    </row>
    <row r="132" spans="1:48" s="490" customFormat="1" ht="15" customHeight="1">
      <c r="A132" s="1315"/>
      <c r="B132" s="1315"/>
      <c r="C132" s="1315"/>
      <c r="D132" s="1315"/>
      <c r="E132" s="1315"/>
      <c r="F132" s="1315"/>
      <c r="G132" s="888"/>
      <c r="H132" s="886"/>
      <c r="I132" s="1315"/>
      <c r="J132" s="1315"/>
      <c r="K132" s="893"/>
      <c r="L132" s="506"/>
      <c r="M132" s="524" t="s">
        <v>24</v>
      </c>
      <c r="N132" s="519"/>
      <c r="O132" s="513"/>
      <c r="P132" s="513"/>
      <c r="Q132" s="513"/>
      <c r="R132" s="540"/>
      <c r="S132" s="532"/>
      <c r="T132" s="531"/>
      <c r="U132" s="519"/>
      <c r="V132" s="718"/>
      <c r="W132" s="718"/>
      <c r="X132" s="718"/>
      <c r="Y132" s="727"/>
      <c r="Z132" s="952"/>
      <c r="AA132" s="951"/>
      <c r="AB132" s="947"/>
      <c r="AC132" s="718"/>
      <c r="AD132" s="718"/>
      <c r="AE132" s="718"/>
      <c r="AF132" s="727"/>
      <c r="AG132" s="952"/>
      <c r="AH132" s="951"/>
      <c r="AI132" s="947"/>
      <c r="AJ132" s="528"/>
      <c r="AK132" s="1287"/>
      <c r="AL132" s="554"/>
      <c r="AM132" s="554"/>
      <c r="AN132" s="554"/>
      <c r="AO132" s="554"/>
      <c r="AP132" s="554"/>
      <c r="AQ132" s="554"/>
      <c r="AR132" s="554"/>
      <c r="AS132" s="554"/>
      <c r="AT132" s="554"/>
      <c r="AU132" s="554"/>
      <c r="AV132" s="554"/>
    </row>
    <row r="133" spans="1:48" s="490" customFormat="1" ht="15" customHeight="1">
      <c r="A133" s="1315"/>
      <c r="B133" s="1315"/>
      <c r="C133" s="1315"/>
      <c r="D133" s="1315"/>
      <c r="E133" s="1315"/>
      <c r="F133" s="888"/>
      <c r="G133" s="888"/>
      <c r="H133" s="886"/>
      <c r="I133" s="1315"/>
      <c r="J133" s="888"/>
      <c r="K133" s="893"/>
      <c r="L133" s="506"/>
      <c r="M133" s="519" t="s">
        <v>10</v>
      </c>
      <c r="N133" s="518"/>
      <c r="O133" s="513"/>
      <c r="P133" s="513"/>
      <c r="Q133" s="513"/>
      <c r="R133" s="540"/>
      <c r="S133" s="532"/>
      <c r="T133" s="531"/>
      <c r="U133" s="518"/>
      <c r="V133" s="718"/>
      <c r="W133" s="718"/>
      <c r="X133" s="718"/>
      <c r="Y133" s="727"/>
      <c r="Z133" s="952"/>
      <c r="AA133" s="951"/>
      <c r="AB133" s="946"/>
      <c r="AC133" s="718"/>
      <c r="AD133" s="718"/>
      <c r="AE133" s="718"/>
      <c r="AF133" s="727"/>
      <c r="AG133" s="952"/>
      <c r="AH133" s="951"/>
      <c r="AI133" s="946"/>
      <c r="AJ133" s="532"/>
      <c r="AK133" s="528"/>
      <c r="AL133" s="554"/>
      <c r="AM133" s="554"/>
      <c r="AN133" s="554"/>
      <c r="AO133" s="554"/>
      <c r="AP133" s="554"/>
      <c r="AQ133" s="554"/>
      <c r="AR133" s="554"/>
      <c r="AS133" s="554"/>
      <c r="AT133" s="554"/>
      <c r="AU133" s="554"/>
      <c r="AV133" s="554"/>
    </row>
    <row r="134" spans="1:48" s="490" customFormat="1" ht="0.2" customHeight="1">
      <c r="A134" s="1315"/>
      <c r="B134" s="1315"/>
      <c r="C134" s="1315"/>
      <c r="D134" s="1315"/>
      <c r="E134" s="892"/>
      <c r="F134" s="888"/>
      <c r="G134" s="888"/>
      <c r="H134" s="888"/>
      <c r="I134" s="884"/>
      <c r="J134" s="881"/>
      <c r="K134" s="891"/>
      <c r="L134" s="506"/>
      <c r="M134" s="519"/>
      <c r="N134" s="517"/>
      <c r="O134" s="513"/>
      <c r="P134" s="513"/>
      <c r="Q134" s="513"/>
      <c r="R134" s="540"/>
      <c r="S134" s="532"/>
      <c r="T134" s="531"/>
      <c r="U134" s="517"/>
      <c r="V134" s="718"/>
      <c r="W134" s="718"/>
      <c r="X134" s="718"/>
      <c r="Y134" s="727"/>
      <c r="Z134" s="952"/>
      <c r="AA134" s="951"/>
      <c r="AB134" s="945"/>
      <c r="AC134" s="718"/>
      <c r="AD134" s="718"/>
      <c r="AE134" s="718"/>
      <c r="AF134" s="727"/>
      <c r="AG134" s="952"/>
      <c r="AH134" s="951"/>
      <c r="AI134" s="945"/>
      <c r="AJ134" s="532"/>
      <c r="AK134" s="528"/>
      <c r="AL134" s="554"/>
      <c r="AM134" s="554"/>
      <c r="AN134" s="554"/>
      <c r="AO134" s="554"/>
      <c r="AP134" s="554"/>
      <c r="AQ134" s="554"/>
      <c r="AR134" s="554"/>
      <c r="AS134" s="554"/>
      <c r="AT134" s="554"/>
      <c r="AU134" s="554"/>
      <c r="AV134" s="554"/>
    </row>
    <row r="135" spans="1:48" s="490" customFormat="1" ht="15" customHeight="1">
      <c r="A135" s="1315"/>
      <c r="B135" s="1315"/>
      <c r="C135" s="1315"/>
      <c r="D135" s="892"/>
      <c r="E135" s="892"/>
      <c r="F135" s="888"/>
      <c r="G135" s="888"/>
      <c r="H135" s="888"/>
      <c r="I135" s="884"/>
      <c r="J135" s="881"/>
      <c r="K135" s="891"/>
      <c r="L135" s="506"/>
      <c r="M135" s="518" t="s">
        <v>16</v>
      </c>
      <c r="N135" s="517"/>
      <c r="O135" s="513"/>
      <c r="P135" s="513"/>
      <c r="Q135" s="513"/>
      <c r="R135" s="540"/>
      <c r="S135" s="532"/>
      <c r="T135" s="531"/>
      <c r="U135" s="517"/>
      <c r="V135" s="718"/>
      <c r="W135" s="718"/>
      <c r="X135" s="718"/>
      <c r="Y135" s="727"/>
      <c r="Z135" s="952"/>
      <c r="AA135" s="951"/>
      <c r="AB135" s="945"/>
      <c r="AC135" s="718"/>
      <c r="AD135" s="718"/>
      <c r="AE135" s="718"/>
      <c r="AF135" s="727"/>
      <c r="AG135" s="952"/>
      <c r="AH135" s="951"/>
      <c r="AI135" s="945"/>
      <c r="AJ135" s="532"/>
      <c r="AK135" s="528"/>
      <c r="AL135" s="554"/>
      <c r="AM135" s="554"/>
      <c r="AN135" s="554"/>
      <c r="AO135" s="554"/>
      <c r="AP135" s="554"/>
      <c r="AQ135" s="554"/>
      <c r="AR135" s="554"/>
      <c r="AS135" s="554"/>
      <c r="AT135" s="554"/>
      <c r="AU135" s="554"/>
      <c r="AV135" s="554"/>
    </row>
    <row r="136" spans="1:48" s="490" customFormat="1" ht="15" customHeight="1">
      <c r="A136" s="1315"/>
      <c r="B136" s="1315"/>
      <c r="C136" s="892"/>
      <c r="D136" s="892"/>
      <c r="E136" s="892"/>
      <c r="F136" s="892"/>
      <c r="G136" s="897"/>
      <c r="H136" s="884"/>
      <c r="I136" s="895"/>
      <c r="J136" s="881"/>
      <c r="K136" s="896"/>
      <c r="L136" s="506"/>
      <c r="M136" s="517" t="s">
        <v>17</v>
      </c>
      <c r="N136" s="517"/>
      <c r="O136" s="513"/>
      <c r="P136" s="513"/>
      <c r="Q136" s="513"/>
      <c r="R136" s="540"/>
      <c r="S136" s="532"/>
      <c r="T136" s="531"/>
      <c r="U136" s="517"/>
      <c r="V136" s="718"/>
      <c r="W136" s="718"/>
      <c r="X136" s="718"/>
      <c r="Y136" s="727"/>
      <c r="Z136" s="952"/>
      <c r="AA136" s="951"/>
      <c r="AB136" s="945"/>
      <c r="AC136" s="718"/>
      <c r="AD136" s="718"/>
      <c r="AE136" s="718"/>
      <c r="AF136" s="727"/>
      <c r="AG136" s="952"/>
      <c r="AH136" s="951"/>
      <c r="AI136" s="945"/>
      <c r="AJ136" s="532"/>
      <c r="AK136" s="528"/>
      <c r="AL136" s="554"/>
      <c r="AM136" s="554"/>
      <c r="AN136" s="554"/>
      <c r="AO136" s="554"/>
      <c r="AP136" s="554"/>
      <c r="AQ136" s="554"/>
      <c r="AR136" s="554"/>
      <c r="AS136" s="554"/>
      <c r="AT136" s="554"/>
      <c r="AU136" s="554"/>
      <c r="AV136" s="554"/>
    </row>
    <row r="137" spans="1:48" s="490" customFormat="1" ht="15" customHeight="1">
      <c r="A137" s="1315"/>
      <c r="B137" s="892"/>
      <c r="C137" s="892"/>
      <c r="D137" s="892"/>
      <c r="E137" s="892"/>
      <c r="F137" s="892"/>
      <c r="G137" s="897"/>
      <c r="H137" s="884"/>
      <c r="I137" s="884"/>
      <c r="J137" s="881"/>
      <c r="K137" s="891"/>
      <c r="L137" s="506"/>
      <c r="M137" s="526" t="s">
        <v>18</v>
      </c>
      <c r="N137" s="517"/>
      <c r="O137" s="513"/>
      <c r="P137" s="513"/>
      <c r="Q137" s="513"/>
      <c r="R137" s="540"/>
      <c r="S137" s="532"/>
      <c r="T137" s="531"/>
      <c r="U137" s="517"/>
      <c r="V137" s="718"/>
      <c r="W137" s="718"/>
      <c r="X137" s="718"/>
      <c r="Y137" s="727"/>
      <c r="Z137" s="952"/>
      <c r="AA137" s="951"/>
      <c r="AB137" s="945"/>
      <c r="AC137" s="718"/>
      <c r="AD137" s="718"/>
      <c r="AE137" s="718"/>
      <c r="AF137" s="727"/>
      <c r="AG137" s="952"/>
      <c r="AH137" s="951"/>
      <c r="AI137" s="945"/>
      <c r="AJ137" s="532"/>
      <c r="AK137" s="528"/>
      <c r="AL137" s="554"/>
      <c r="AM137" s="554"/>
      <c r="AN137" s="554"/>
      <c r="AO137" s="554"/>
      <c r="AP137" s="554"/>
      <c r="AQ137" s="554"/>
      <c r="AR137" s="554"/>
      <c r="AS137" s="554"/>
      <c r="AT137" s="554"/>
      <c r="AU137" s="554"/>
      <c r="AV137" s="554"/>
    </row>
    <row r="138" spans="1:48" s="490" customFormat="1" ht="15" customHeight="1">
      <c r="A138" s="880"/>
      <c r="B138" s="880"/>
      <c r="C138" s="880"/>
      <c r="D138" s="880"/>
      <c r="E138" s="880"/>
      <c r="F138" s="880"/>
      <c r="G138" s="880"/>
      <c r="H138" s="880"/>
      <c r="I138" s="880"/>
      <c r="J138" s="880"/>
      <c r="K138" s="880"/>
      <c r="L138" s="461"/>
      <c r="M138" s="533" t="s">
        <v>307</v>
      </c>
      <c r="N138" s="517"/>
      <c r="O138" s="513"/>
      <c r="P138" s="513"/>
      <c r="Q138" s="513"/>
      <c r="R138" s="540"/>
      <c r="S138" s="532"/>
      <c r="T138" s="531"/>
      <c r="U138" s="517"/>
      <c r="V138" s="532"/>
      <c r="W138" s="528"/>
      <c r="X138" s="554"/>
      <c r="Y138" s="554"/>
      <c r="Z138" s="554"/>
      <c r="AA138" s="554"/>
      <c r="AB138" s="554"/>
      <c r="AC138" s="554"/>
      <c r="AD138" s="554"/>
      <c r="AE138" s="554"/>
      <c r="AF138" s="554"/>
      <c r="AG138" s="554"/>
      <c r="AH138" s="554"/>
    </row>
    <row r="139" spans="1:48" ht="17.100000000000001" customHeight="1">
      <c r="X139" s="196"/>
      <c r="Y139" s="196"/>
      <c r="Z139" s="196"/>
      <c r="AA139" s="196"/>
      <c r="AB139" s="196"/>
      <c r="AC139" s="196"/>
      <c r="AD139" s="196"/>
      <c r="AE139" s="196"/>
      <c r="AF139" s="196"/>
      <c r="AG139" s="196"/>
      <c r="AH139" s="196"/>
    </row>
    <row r="140" spans="1:48" s="34" customFormat="1" ht="17.100000000000001" customHeight="1">
      <c r="G140" s="34" t="s">
        <v>12</v>
      </c>
      <c r="I140" s="34" t="s">
        <v>181</v>
      </c>
      <c r="V140" s="151"/>
      <c r="X140" s="209"/>
      <c r="Y140" s="209"/>
      <c r="Z140" s="209"/>
      <c r="AA140" s="209"/>
      <c r="AB140" s="209"/>
      <c r="AC140" s="209"/>
      <c r="AD140" s="209"/>
      <c r="AE140" s="209"/>
      <c r="AF140" s="209"/>
      <c r="AG140" s="209"/>
      <c r="AH140" s="209"/>
    </row>
    <row r="141" spans="1:48" ht="17.100000000000001" customHeight="1">
      <c r="T141" s="116"/>
      <c r="U141" s="40"/>
      <c r="X141" s="196"/>
      <c r="Y141" s="196"/>
      <c r="Z141" s="196"/>
      <c r="AA141" s="196"/>
      <c r="AB141" s="196"/>
      <c r="AC141" s="196"/>
      <c r="AD141" s="196"/>
      <c r="AE141" s="196"/>
      <c r="AF141" s="196"/>
      <c r="AG141" s="196"/>
      <c r="AH141" s="196"/>
    </row>
    <row r="142" spans="1:48" s="491" customFormat="1" ht="22.5">
      <c r="A142" s="1315">
        <v>1</v>
      </c>
      <c r="B142" s="904"/>
      <c r="C142" s="904"/>
      <c r="D142" s="904"/>
      <c r="E142" s="905"/>
      <c r="F142" s="906"/>
      <c r="G142" s="906"/>
      <c r="H142" s="906"/>
      <c r="I142" s="907"/>
      <c r="J142" s="902"/>
      <c r="K142" s="909"/>
      <c r="L142" s="560">
        <f>mergeValue(A142)</f>
        <v>1</v>
      </c>
      <c r="M142" s="608" t="s">
        <v>19</v>
      </c>
      <c r="N142" s="547"/>
      <c r="O142" s="1328"/>
      <c r="P142" s="1328"/>
      <c r="Q142" s="1328"/>
      <c r="R142" s="1328"/>
      <c r="S142" s="1328"/>
      <c r="T142" s="1328"/>
      <c r="U142" s="1328"/>
      <c r="V142" s="1328"/>
      <c r="W142" s="1122" t="s">
        <v>717</v>
      </c>
      <c r="X142" s="552"/>
      <c r="Y142" s="552"/>
      <c r="Z142" s="552"/>
      <c r="AA142" s="552"/>
      <c r="AB142" s="552"/>
      <c r="AC142" s="552"/>
      <c r="AD142" s="552"/>
      <c r="AE142" s="552"/>
      <c r="AF142" s="552"/>
      <c r="AG142" s="552"/>
      <c r="AH142" s="552"/>
    </row>
    <row r="143" spans="1:48" s="491" customFormat="1" ht="22.5">
      <c r="A143" s="1315"/>
      <c r="B143" s="1315">
        <v>1</v>
      </c>
      <c r="C143" s="904"/>
      <c r="D143" s="904"/>
      <c r="E143" s="906"/>
      <c r="F143" s="906"/>
      <c r="G143" s="906"/>
      <c r="H143" s="906"/>
      <c r="I143" s="901"/>
      <c r="J143" s="900"/>
      <c r="K143" s="903"/>
      <c r="L143" s="560" t="str">
        <f>mergeValue(A143) &amp;"."&amp; mergeValue(B143)</f>
        <v>1.1</v>
      </c>
      <c r="M143" s="514" t="s">
        <v>15</v>
      </c>
      <c r="N143" s="547"/>
      <c r="O143" s="1328"/>
      <c r="P143" s="1328"/>
      <c r="Q143" s="1328"/>
      <c r="R143" s="1328"/>
      <c r="S143" s="1328"/>
      <c r="T143" s="1328"/>
      <c r="U143" s="1328"/>
      <c r="V143" s="1328"/>
      <c r="W143" s="1122" t="s">
        <v>458</v>
      </c>
      <c r="X143" s="552"/>
      <c r="Y143" s="552"/>
      <c r="Z143" s="552"/>
      <c r="AA143" s="552"/>
      <c r="AB143" s="552"/>
      <c r="AC143" s="552"/>
      <c r="AD143" s="552"/>
      <c r="AE143" s="552"/>
      <c r="AF143" s="552"/>
      <c r="AG143" s="552"/>
      <c r="AH143" s="552"/>
    </row>
    <row r="144" spans="1:48" s="491" customFormat="1" ht="22.5">
      <c r="A144" s="1315"/>
      <c r="B144" s="1315"/>
      <c r="C144" s="1315">
        <v>1</v>
      </c>
      <c r="D144" s="904"/>
      <c r="E144" s="906"/>
      <c r="F144" s="906"/>
      <c r="G144" s="906"/>
      <c r="H144" s="906"/>
      <c r="I144" s="908"/>
      <c r="J144" s="900"/>
      <c r="K144" s="903"/>
      <c r="L144" s="560" t="str">
        <f>mergeValue(A144) &amp;"."&amp; mergeValue(B144)&amp;"."&amp; mergeValue(C144)</f>
        <v>1.1.1</v>
      </c>
      <c r="M144" s="515" t="s">
        <v>7</v>
      </c>
      <c r="N144" s="547"/>
      <c r="O144" s="1328"/>
      <c r="P144" s="1328"/>
      <c r="Q144" s="1328"/>
      <c r="R144" s="1328"/>
      <c r="S144" s="1328"/>
      <c r="T144" s="1328"/>
      <c r="U144" s="1328"/>
      <c r="V144" s="1328"/>
      <c r="W144" s="1122" t="s">
        <v>599</v>
      </c>
      <c r="X144" s="552"/>
      <c r="Y144" s="552"/>
      <c r="Z144" s="552"/>
      <c r="AA144" s="552"/>
      <c r="AB144" s="552"/>
      <c r="AC144" s="552"/>
      <c r="AD144" s="552"/>
      <c r="AE144" s="552"/>
      <c r="AF144" s="552"/>
      <c r="AG144" s="552"/>
      <c r="AH144" s="552"/>
    </row>
    <row r="145" spans="1:35" s="491" customFormat="1" ht="22.5">
      <c r="A145" s="1315"/>
      <c r="B145" s="1315"/>
      <c r="C145" s="1315"/>
      <c r="D145" s="1315">
        <v>1</v>
      </c>
      <c r="E145" s="906"/>
      <c r="F145" s="906"/>
      <c r="G145" s="906"/>
      <c r="H145" s="906"/>
      <c r="I145" s="908"/>
      <c r="J145" s="900"/>
      <c r="K145" s="903"/>
      <c r="L145" s="560" t="str">
        <f>mergeValue(A145) &amp;"."&amp; mergeValue(B145)&amp;"."&amp; mergeValue(C145)&amp;"."&amp; mergeValue(D145)</f>
        <v>1.1.1.1</v>
      </c>
      <c r="M145" s="516" t="s">
        <v>21</v>
      </c>
      <c r="N145" s="547"/>
      <c r="O145" s="1328"/>
      <c r="P145" s="1328"/>
      <c r="Q145" s="1328"/>
      <c r="R145" s="1328"/>
      <c r="S145" s="1328"/>
      <c r="T145" s="1328"/>
      <c r="U145" s="1328"/>
      <c r="V145" s="1328"/>
      <c r="W145" s="1122" t="s">
        <v>600</v>
      </c>
      <c r="X145" s="552"/>
      <c r="Y145" s="552"/>
      <c r="Z145" s="552"/>
      <c r="AA145" s="552"/>
      <c r="AB145" s="552"/>
      <c r="AC145" s="552"/>
      <c r="AD145" s="552"/>
      <c r="AE145" s="552"/>
      <c r="AF145" s="552"/>
      <c r="AG145" s="552"/>
      <c r="AH145" s="552"/>
    </row>
    <row r="146" spans="1:35" s="491" customFormat="1" ht="11.25" hidden="1" customHeight="1">
      <c r="A146" s="1315"/>
      <c r="B146" s="1315"/>
      <c r="C146" s="1315"/>
      <c r="D146" s="1315"/>
      <c r="E146" s="1315">
        <v>1</v>
      </c>
      <c r="F146" s="906"/>
      <c r="G146" s="906"/>
      <c r="H146" s="904">
        <v>1</v>
      </c>
      <c r="I146" s="1315">
        <v>1</v>
      </c>
      <c r="J146" s="906"/>
      <c r="K146" s="911"/>
      <c r="L146" s="560"/>
      <c r="M146" s="522"/>
      <c r="N146" s="548"/>
      <c r="O146" s="598"/>
      <c r="P146" s="598"/>
      <c r="Q146" s="598"/>
      <c r="R146" s="598"/>
      <c r="S146" s="598"/>
      <c r="T146" s="598"/>
      <c r="U146" s="598"/>
      <c r="V146" s="476"/>
      <c r="W146" s="1083"/>
      <c r="X146" s="552"/>
      <c r="Y146" s="552"/>
      <c r="Z146" s="552"/>
      <c r="AA146" s="552"/>
      <c r="AB146" s="552"/>
      <c r="AC146" s="552"/>
      <c r="AD146" s="552"/>
      <c r="AE146" s="552"/>
      <c r="AF146" s="552"/>
      <c r="AG146" s="552"/>
      <c r="AH146" s="552"/>
    </row>
    <row r="147" spans="1:35" s="491" customFormat="1" ht="33.75">
      <c r="A147" s="1315"/>
      <c r="B147" s="1315"/>
      <c r="C147" s="1315"/>
      <c r="D147" s="1315"/>
      <c r="E147" s="1315"/>
      <c r="F147" s="1315">
        <v>1</v>
      </c>
      <c r="G147" s="904"/>
      <c r="H147" s="904"/>
      <c r="I147" s="1315"/>
      <c r="J147" s="1315">
        <v>1</v>
      </c>
      <c r="K147" s="912"/>
      <c r="L147" s="560" t="str">
        <f>mergeValue(A147) &amp;"."&amp; mergeValue(B147)&amp;"."&amp; mergeValue(C147)&amp;"."&amp; mergeValue(D147)&amp;"."&amp;  mergeValue(F147)</f>
        <v>1.1.1.1.1</v>
      </c>
      <c r="M147" s="523" t="s">
        <v>9</v>
      </c>
      <c r="N147" s="548"/>
      <c r="O147" s="1317"/>
      <c r="P147" s="1317"/>
      <c r="Q147" s="1317"/>
      <c r="R147" s="1317"/>
      <c r="S147" s="1317"/>
      <c r="T147" s="1317"/>
      <c r="U147" s="1317"/>
      <c r="V147" s="1317"/>
      <c r="W147" s="1122" t="s">
        <v>719</v>
      </c>
      <c r="X147" s="552"/>
      <c r="Y147" s="556" t="str">
        <f>strCheckUnique(Z147:Z150)</f>
        <v/>
      </c>
      <c r="Z147" s="552"/>
      <c r="AA147" s="556"/>
      <c r="AB147" s="552"/>
      <c r="AC147" s="552"/>
      <c r="AD147" s="552"/>
      <c r="AE147" s="552"/>
      <c r="AF147" s="552"/>
      <c r="AG147" s="552"/>
      <c r="AH147" s="552"/>
    </row>
    <row r="148" spans="1:35" s="491" customFormat="1" ht="99" customHeight="1">
      <c r="A148" s="1315"/>
      <c r="B148" s="1315"/>
      <c r="C148" s="1315"/>
      <c r="D148" s="1315"/>
      <c r="E148" s="1315"/>
      <c r="F148" s="1315"/>
      <c r="G148" s="904">
        <v>1</v>
      </c>
      <c r="H148" s="904"/>
      <c r="I148" s="1315"/>
      <c r="J148" s="1315"/>
      <c r="K148" s="912">
        <v>1</v>
      </c>
      <c r="L148" s="560" t="str">
        <f>mergeValue(A148) &amp;"."&amp; mergeValue(B148)&amp;"."&amp; mergeValue(C148)&amp;"."&amp; mergeValue(D148)&amp;"."&amp; mergeValue(F148)&amp;"."&amp; mergeValue(G148)</f>
        <v>1.1.1.1.1.1</v>
      </c>
      <c r="M148" s="1009"/>
      <c r="N148" s="553"/>
      <c r="O148" s="530"/>
      <c r="P148" s="530"/>
      <c r="Q148" s="1033"/>
      <c r="R148" s="1321"/>
      <c r="S148" s="1311" t="s">
        <v>82</v>
      </c>
      <c r="T148" s="1321"/>
      <c r="U148" s="1311" t="s">
        <v>83</v>
      </c>
      <c r="V148" s="545"/>
      <c r="W148" s="1285" t="s">
        <v>732</v>
      </c>
      <c r="X148" s="552" t="str">
        <f>strCheckDate(O149:V149)</f>
        <v/>
      </c>
      <c r="Y148" s="556"/>
      <c r="Z148" s="556" t="str">
        <f>IF(M148="","",M148 )</f>
        <v/>
      </c>
      <c r="AA148" s="556"/>
      <c r="AB148" s="556"/>
      <c r="AC148" s="556"/>
      <c r="AD148" s="552"/>
      <c r="AE148" s="552"/>
      <c r="AF148" s="552"/>
      <c r="AG148" s="552"/>
      <c r="AH148" s="552"/>
    </row>
    <row r="149" spans="1:35" s="491" customFormat="1" ht="0.2" customHeight="1">
      <c r="A149" s="1315"/>
      <c r="B149" s="1315"/>
      <c r="C149" s="1315"/>
      <c r="D149" s="1315"/>
      <c r="E149" s="1315"/>
      <c r="F149" s="1315"/>
      <c r="G149" s="904"/>
      <c r="H149" s="904"/>
      <c r="I149" s="1315"/>
      <c r="J149" s="1315"/>
      <c r="K149" s="912"/>
      <c r="L149" s="567"/>
      <c r="M149" s="613"/>
      <c r="N149" s="553"/>
      <c r="O149" s="530"/>
      <c r="P149" s="530"/>
      <c r="Q149" s="551" t="str">
        <f>R148 &amp; "-" &amp; T148</f>
        <v>-</v>
      </c>
      <c r="R149" s="1310"/>
      <c r="S149" s="1311"/>
      <c r="T149" s="1310"/>
      <c r="U149" s="1311"/>
      <c r="V149" s="545"/>
      <c r="W149" s="1286"/>
      <c r="X149" s="552"/>
      <c r="Y149" s="552"/>
      <c r="Z149" s="552"/>
      <c r="AA149" s="552"/>
      <c r="AB149" s="552"/>
      <c r="AC149" s="552"/>
      <c r="AD149" s="552"/>
      <c r="AE149" s="552"/>
      <c r="AF149" s="552"/>
      <c r="AG149" s="552"/>
      <c r="AH149" s="552"/>
    </row>
    <row r="150" spans="1:35" s="490" customFormat="1" ht="15" customHeight="1">
      <c r="A150" s="1315"/>
      <c r="B150" s="1315"/>
      <c r="C150" s="1315"/>
      <c r="D150" s="1315"/>
      <c r="E150" s="1315"/>
      <c r="F150" s="1315"/>
      <c r="G150" s="906"/>
      <c r="H150" s="904"/>
      <c r="I150" s="1315"/>
      <c r="J150" s="1315"/>
      <c r="K150" s="911"/>
      <c r="L150" s="506"/>
      <c r="M150" s="524" t="s">
        <v>24</v>
      </c>
      <c r="N150" s="519"/>
      <c r="O150" s="513"/>
      <c r="P150" s="513"/>
      <c r="Q150" s="513"/>
      <c r="R150" s="540"/>
      <c r="S150" s="532"/>
      <c r="T150" s="531"/>
      <c r="U150" s="519"/>
      <c r="V150" s="528"/>
      <c r="W150" s="1287"/>
      <c r="X150" s="554"/>
      <c r="Y150" s="554"/>
      <c r="Z150" s="554"/>
      <c r="AA150" s="554"/>
      <c r="AB150" s="554"/>
      <c r="AC150" s="554"/>
      <c r="AD150" s="554"/>
      <c r="AE150" s="554"/>
      <c r="AF150" s="554"/>
      <c r="AG150" s="554"/>
      <c r="AH150" s="554"/>
    </row>
    <row r="151" spans="1:35" s="490" customFormat="1" ht="15" customHeight="1">
      <c r="A151" s="1315"/>
      <c r="B151" s="1315"/>
      <c r="C151" s="1315"/>
      <c r="D151" s="1315"/>
      <c r="E151" s="1315"/>
      <c r="F151" s="906"/>
      <c r="G151" s="906"/>
      <c r="H151" s="904"/>
      <c r="I151" s="1315"/>
      <c r="J151" s="906"/>
      <c r="K151" s="911"/>
      <c r="L151" s="506"/>
      <c r="M151" s="519" t="s">
        <v>10</v>
      </c>
      <c r="N151" s="518"/>
      <c r="O151" s="513"/>
      <c r="P151" s="513"/>
      <c r="Q151" s="513"/>
      <c r="R151" s="540"/>
      <c r="S151" s="532"/>
      <c r="T151" s="531"/>
      <c r="U151" s="518"/>
      <c r="V151" s="532"/>
      <c r="W151" s="528"/>
      <c r="X151" s="554"/>
      <c r="Y151" s="554"/>
      <c r="Z151" s="554"/>
      <c r="AA151" s="554"/>
      <c r="AB151" s="554"/>
      <c r="AC151" s="554"/>
      <c r="AD151" s="554"/>
      <c r="AE151" s="554"/>
      <c r="AF151" s="554"/>
      <c r="AG151" s="554"/>
      <c r="AH151" s="554"/>
    </row>
    <row r="152" spans="1:35" s="490" customFormat="1" ht="15" hidden="1" customHeight="1">
      <c r="A152" s="1315"/>
      <c r="B152" s="1315"/>
      <c r="C152" s="1315"/>
      <c r="D152" s="1315"/>
      <c r="E152" s="910"/>
      <c r="F152" s="906"/>
      <c r="G152" s="906"/>
      <c r="H152" s="906"/>
      <c r="I152" s="902"/>
      <c r="J152" s="899"/>
      <c r="K152" s="909"/>
      <c r="L152" s="506"/>
      <c r="M152" s="519"/>
      <c r="N152" s="519"/>
      <c r="O152" s="519"/>
      <c r="P152" s="519"/>
      <c r="Q152" s="519"/>
      <c r="R152" s="519"/>
      <c r="S152" s="519"/>
      <c r="T152" s="519"/>
      <c r="U152" s="519"/>
      <c r="V152" s="532"/>
      <c r="W152" s="528"/>
      <c r="X152" s="554"/>
      <c r="Y152" s="554"/>
      <c r="Z152" s="554"/>
      <c r="AA152" s="554"/>
      <c r="AB152" s="554"/>
      <c r="AC152" s="554"/>
      <c r="AD152" s="554"/>
      <c r="AE152" s="554"/>
      <c r="AF152" s="554"/>
      <c r="AG152" s="554"/>
      <c r="AH152" s="554"/>
      <c r="AI152" s="554"/>
    </row>
    <row r="153" spans="1:35" s="490" customFormat="1" ht="15" customHeight="1">
      <c r="A153" s="1315"/>
      <c r="B153" s="1315"/>
      <c r="C153" s="1315"/>
      <c r="D153" s="910"/>
      <c r="E153" s="910"/>
      <c r="F153" s="906"/>
      <c r="G153" s="906"/>
      <c r="H153" s="906"/>
      <c r="I153" s="902"/>
      <c r="J153" s="899"/>
      <c r="K153" s="909"/>
      <c r="L153" s="506"/>
      <c r="M153" s="518" t="s">
        <v>16</v>
      </c>
      <c r="N153" s="517"/>
      <c r="O153" s="513"/>
      <c r="P153" s="513"/>
      <c r="Q153" s="513"/>
      <c r="R153" s="540"/>
      <c r="S153" s="532"/>
      <c r="T153" s="531"/>
      <c r="U153" s="517"/>
      <c r="V153" s="532"/>
      <c r="W153" s="528"/>
      <c r="X153" s="554"/>
      <c r="Y153" s="554"/>
      <c r="Z153" s="554"/>
      <c r="AA153" s="554"/>
      <c r="AB153" s="554"/>
      <c r="AC153" s="554"/>
      <c r="AD153" s="554"/>
      <c r="AE153" s="554"/>
      <c r="AF153" s="554"/>
      <c r="AG153" s="554"/>
      <c r="AH153" s="554"/>
    </row>
    <row r="154" spans="1:35" s="490" customFormat="1" ht="15" customHeight="1">
      <c r="A154" s="1315"/>
      <c r="B154" s="1315"/>
      <c r="C154" s="910"/>
      <c r="D154" s="910"/>
      <c r="E154" s="910"/>
      <c r="F154" s="910"/>
      <c r="G154" s="915"/>
      <c r="H154" s="902"/>
      <c r="I154" s="913"/>
      <c r="J154" s="899"/>
      <c r="K154" s="914"/>
      <c r="L154" s="506"/>
      <c r="M154" s="517" t="s">
        <v>17</v>
      </c>
      <c r="N154" s="517"/>
      <c r="O154" s="513"/>
      <c r="P154" s="513"/>
      <c r="Q154" s="513"/>
      <c r="R154" s="540"/>
      <c r="S154" s="532"/>
      <c r="T154" s="531"/>
      <c r="U154" s="517"/>
      <c r="V154" s="532"/>
      <c r="W154" s="528"/>
      <c r="X154" s="554"/>
      <c r="Y154" s="554"/>
      <c r="Z154" s="554"/>
      <c r="AA154" s="554"/>
      <c r="AB154" s="554"/>
      <c r="AC154" s="554"/>
      <c r="AD154" s="554"/>
      <c r="AE154" s="554"/>
      <c r="AF154" s="554"/>
      <c r="AG154" s="554"/>
      <c r="AH154" s="554"/>
    </row>
    <row r="155" spans="1:35" s="490" customFormat="1" ht="15" customHeight="1">
      <c r="A155" s="1315"/>
      <c r="B155" s="910"/>
      <c r="C155" s="910"/>
      <c r="D155" s="910"/>
      <c r="E155" s="910"/>
      <c r="F155" s="910"/>
      <c r="G155" s="915"/>
      <c r="H155" s="902"/>
      <c r="I155" s="902"/>
      <c r="J155" s="899"/>
      <c r="K155" s="909"/>
      <c r="L155" s="506"/>
      <c r="M155" s="526" t="s">
        <v>18</v>
      </c>
      <c r="N155" s="517"/>
      <c r="O155" s="513"/>
      <c r="P155" s="513"/>
      <c r="Q155" s="513"/>
      <c r="R155" s="540"/>
      <c r="S155" s="532"/>
      <c r="T155" s="531"/>
      <c r="U155" s="517"/>
      <c r="V155" s="532"/>
      <c r="W155" s="528"/>
      <c r="X155" s="554"/>
      <c r="Y155" s="554"/>
      <c r="Z155" s="554"/>
      <c r="AA155" s="554"/>
      <c r="AB155" s="554"/>
      <c r="AC155" s="554"/>
      <c r="AD155" s="554"/>
      <c r="AE155" s="554"/>
      <c r="AF155" s="554"/>
      <c r="AG155" s="554"/>
      <c r="AH155" s="554"/>
    </row>
    <row r="156" spans="1:35" s="490" customFormat="1" ht="15" customHeight="1">
      <c r="A156" s="898"/>
      <c r="B156" s="898"/>
      <c r="C156" s="898"/>
      <c r="D156" s="898"/>
      <c r="E156" s="898"/>
      <c r="F156" s="898"/>
      <c r="G156" s="898"/>
      <c r="H156" s="898"/>
      <c r="I156" s="898"/>
      <c r="J156" s="898"/>
      <c r="K156" s="898"/>
      <c r="L156" s="506"/>
      <c r="M156" s="533" t="s">
        <v>307</v>
      </c>
      <c r="N156" s="517"/>
      <c r="O156" s="513"/>
      <c r="P156" s="513"/>
      <c r="Q156" s="513"/>
      <c r="R156" s="540"/>
      <c r="S156" s="532"/>
      <c r="T156" s="531"/>
      <c r="U156" s="517"/>
      <c r="V156" s="532"/>
      <c r="W156" s="528"/>
      <c r="X156" s="554"/>
      <c r="Y156" s="554"/>
      <c r="Z156" s="554"/>
      <c r="AA156" s="554"/>
      <c r="AB156" s="554"/>
      <c r="AC156" s="554"/>
      <c r="AD156" s="554"/>
      <c r="AE156" s="554"/>
      <c r="AF156" s="554"/>
      <c r="AG156" s="554"/>
      <c r="AH156" s="554"/>
    </row>
    <row r="157" spans="1:35" ht="17.100000000000001" customHeight="1">
      <c r="X157" s="196"/>
      <c r="Y157" s="196"/>
      <c r="Z157" s="196"/>
      <c r="AA157" s="196"/>
      <c r="AB157" s="196"/>
      <c r="AC157" s="196"/>
      <c r="AD157" s="196"/>
      <c r="AE157" s="196"/>
      <c r="AF157" s="196"/>
      <c r="AG157" s="196"/>
      <c r="AH157" s="196"/>
    </row>
    <row r="158" spans="1:35" s="34" customFormat="1" ht="17.100000000000001" customHeight="1">
      <c r="G158" s="34" t="s">
        <v>12</v>
      </c>
      <c r="I158" s="34" t="s">
        <v>182</v>
      </c>
      <c r="V158" s="151"/>
      <c r="X158" s="209"/>
      <c r="Y158" s="209"/>
      <c r="Z158" s="209"/>
      <c r="AA158" s="209"/>
      <c r="AB158" s="209"/>
      <c r="AC158" s="209"/>
      <c r="AD158" s="209"/>
      <c r="AE158" s="209"/>
      <c r="AF158" s="209"/>
      <c r="AG158" s="209"/>
      <c r="AH158" s="209"/>
    </row>
    <row r="159" spans="1:35" ht="17.100000000000001" customHeight="1">
      <c r="T159" s="116"/>
      <c r="U159" s="40"/>
      <c r="X159" s="196"/>
      <c r="Y159" s="196"/>
      <c r="Z159" s="196"/>
      <c r="AA159" s="196"/>
      <c r="AB159" s="196"/>
      <c r="AC159" s="196"/>
      <c r="AD159" s="196"/>
      <c r="AE159" s="196"/>
      <c r="AF159" s="196"/>
      <c r="AG159" s="196"/>
      <c r="AH159" s="196"/>
    </row>
    <row r="160" spans="1:35" s="491" customFormat="1" ht="22.5">
      <c r="A160" s="1315">
        <v>1</v>
      </c>
      <c r="B160" s="847"/>
      <c r="C160" s="847"/>
      <c r="D160" s="847"/>
      <c r="E160" s="848"/>
      <c r="F160" s="849"/>
      <c r="G160" s="849"/>
      <c r="H160" s="849"/>
      <c r="I160" s="850"/>
      <c r="J160" s="845"/>
      <c r="K160" s="852"/>
      <c r="L160" s="560">
        <f>mergeValue(A160)</f>
        <v>1</v>
      </c>
      <c r="M160" s="608" t="s">
        <v>19</v>
      </c>
      <c r="N160" s="547"/>
      <c r="O160" s="1387"/>
      <c r="P160" s="1388"/>
      <c r="Q160" s="1388"/>
      <c r="R160" s="1388"/>
      <c r="S160" s="1388"/>
      <c r="T160" s="1388"/>
      <c r="U160" s="1388"/>
      <c r="V160" s="1389"/>
      <c r="W160" s="1122" t="s">
        <v>717</v>
      </c>
      <c r="X160" s="552"/>
      <c r="Y160" s="552"/>
      <c r="Z160" s="552"/>
      <c r="AA160" s="552"/>
      <c r="AB160" s="552"/>
      <c r="AC160" s="552"/>
      <c r="AD160" s="552"/>
      <c r="AE160" s="552"/>
      <c r="AF160" s="552"/>
      <c r="AG160" s="552"/>
    </row>
    <row r="161" spans="1:33" s="491" customFormat="1" ht="22.5">
      <c r="A161" s="1315"/>
      <c r="B161" s="1315">
        <v>1</v>
      </c>
      <c r="C161" s="847"/>
      <c r="D161" s="847"/>
      <c r="E161" s="849"/>
      <c r="F161" s="849"/>
      <c r="G161" s="849"/>
      <c r="H161" s="849"/>
      <c r="I161" s="844"/>
      <c r="J161" s="843"/>
      <c r="K161" s="846"/>
      <c r="L161" s="560" t="str">
        <f>mergeValue(A161) &amp;"."&amp; mergeValue(B161)</f>
        <v>1.1</v>
      </c>
      <c r="M161" s="514" t="s">
        <v>15</v>
      </c>
      <c r="N161" s="547"/>
      <c r="O161" s="1387"/>
      <c r="P161" s="1388"/>
      <c r="Q161" s="1388"/>
      <c r="R161" s="1388"/>
      <c r="S161" s="1388"/>
      <c r="T161" s="1388"/>
      <c r="U161" s="1388"/>
      <c r="V161" s="1389"/>
      <c r="W161" s="1122" t="s">
        <v>458</v>
      </c>
      <c r="X161" s="552"/>
      <c r="Y161" s="552"/>
      <c r="Z161" s="552"/>
      <c r="AA161" s="552"/>
      <c r="AB161" s="552"/>
      <c r="AC161" s="552"/>
      <c r="AD161" s="552"/>
      <c r="AE161" s="552"/>
      <c r="AF161" s="552"/>
      <c r="AG161" s="552"/>
    </row>
    <row r="162" spans="1:33" s="491" customFormat="1" ht="22.5">
      <c r="A162" s="1315"/>
      <c r="B162" s="1315"/>
      <c r="C162" s="1315">
        <v>1</v>
      </c>
      <c r="D162" s="847"/>
      <c r="E162" s="849"/>
      <c r="F162" s="849"/>
      <c r="G162" s="849"/>
      <c r="H162" s="849"/>
      <c r="I162" s="851"/>
      <c r="J162" s="843"/>
      <c r="K162" s="846"/>
      <c r="L162" s="560" t="str">
        <f>mergeValue(A162) &amp;"."&amp; mergeValue(B162)&amp;"."&amp; mergeValue(C162)</f>
        <v>1.1.1</v>
      </c>
      <c r="M162" s="515" t="s">
        <v>7</v>
      </c>
      <c r="N162" s="547"/>
      <c r="O162" s="1387"/>
      <c r="P162" s="1388"/>
      <c r="Q162" s="1388"/>
      <c r="R162" s="1388"/>
      <c r="S162" s="1388"/>
      <c r="T162" s="1388"/>
      <c r="U162" s="1388"/>
      <c r="V162" s="1389"/>
      <c r="W162" s="1122" t="s">
        <v>599</v>
      </c>
      <c r="X162" s="552"/>
      <c r="Y162" s="552"/>
      <c r="Z162" s="552"/>
      <c r="AA162" s="552"/>
      <c r="AB162" s="552"/>
      <c r="AC162" s="552"/>
      <c r="AD162" s="552"/>
      <c r="AE162" s="552"/>
      <c r="AF162" s="552"/>
      <c r="AG162" s="552"/>
    </row>
    <row r="163" spans="1:33" s="491" customFormat="1" ht="22.5">
      <c r="A163" s="1315"/>
      <c r="B163" s="1315"/>
      <c r="C163" s="1315"/>
      <c r="D163" s="1315">
        <v>1</v>
      </c>
      <c r="E163" s="849"/>
      <c r="F163" s="849"/>
      <c r="G163" s="849"/>
      <c r="H163" s="849"/>
      <c r="I163" s="851"/>
      <c r="J163" s="843"/>
      <c r="K163" s="846"/>
      <c r="L163" s="560" t="str">
        <f>mergeValue(A163) &amp;"."&amp; mergeValue(B163)&amp;"."&amp; mergeValue(C163)&amp;"."&amp; mergeValue(D163)</f>
        <v>1.1.1.1</v>
      </c>
      <c r="M163" s="516" t="s">
        <v>21</v>
      </c>
      <c r="N163" s="547"/>
      <c r="O163" s="1387"/>
      <c r="P163" s="1388"/>
      <c r="Q163" s="1388"/>
      <c r="R163" s="1388"/>
      <c r="S163" s="1388"/>
      <c r="T163" s="1388"/>
      <c r="U163" s="1388"/>
      <c r="V163" s="1389"/>
      <c r="W163" s="1122" t="s">
        <v>600</v>
      </c>
      <c r="X163" s="552"/>
      <c r="Y163" s="552"/>
      <c r="Z163" s="552"/>
      <c r="AA163" s="552"/>
      <c r="AB163" s="552"/>
      <c r="AC163" s="552"/>
      <c r="AD163" s="552"/>
      <c r="AE163" s="552"/>
      <c r="AF163" s="552"/>
      <c r="AG163" s="552"/>
    </row>
    <row r="164" spans="1:33" s="491" customFormat="1" ht="78.75">
      <c r="A164" s="1315"/>
      <c r="B164" s="1315"/>
      <c r="C164" s="1315"/>
      <c r="D164" s="1315"/>
      <c r="E164" s="1315">
        <v>1</v>
      </c>
      <c r="F164" s="849"/>
      <c r="G164" s="849"/>
      <c r="H164" s="847">
        <v>1</v>
      </c>
      <c r="I164" s="1315">
        <v>1</v>
      </c>
      <c r="J164" s="849"/>
      <c r="K164" s="854"/>
      <c r="L164" s="560" t="str">
        <f>mergeValue(A164) &amp;"."&amp; mergeValue(B164)&amp;"."&amp; mergeValue(C164)&amp;"."&amp; mergeValue(D164)&amp;"."&amp; mergeValue(E164)</f>
        <v>1.1.1.1.1</v>
      </c>
      <c r="M164" s="522" t="s">
        <v>8</v>
      </c>
      <c r="N164" s="548"/>
      <c r="O164" s="1318"/>
      <c r="P164" s="1319"/>
      <c r="Q164" s="1319"/>
      <c r="R164" s="1319"/>
      <c r="S164" s="1319"/>
      <c r="T164" s="1319"/>
      <c r="U164" s="1319"/>
      <c r="V164" s="1320"/>
      <c r="W164" s="1122" t="s">
        <v>718</v>
      </c>
      <c r="X164" s="552"/>
      <c r="Y164" s="552"/>
      <c r="Z164" s="552"/>
      <c r="AA164" s="552"/>
      <c r="AB164" s="552"/>
      <c r="AC164" s="552"/>
      <c r="AD164" s="552"/>
      <c r="AE164" s="552"/>
      <c r="AF164" s="552"/>
      <c r="AG164" s="552"/>
    </row>
    <row r="165" spans="1:33" s="491" customFormat="1" ht="33.75">
      <c r="A165" s="1315"/>
      <c r="B165" s="1315"/>
      <c r="C165" s="1315"/>
      <c r="D165" s="1315"/>
      <c r="E165" s="1315"/>
      <c r="F165" s="1315">
        <v>1</v>
      </c>
      <c r="G165" s="847"/>
      <c r="H165" s="847"/>
      <c r="I165" s="1315"/>
      <c r="J165" s="1315">
        <v>1</v>
      </c>
      <c r="K165" s="855"/>
      <c r="L165" s="560" t="str">
        <f>mergeValue(A165) &amp;"."&amp; mergeValue(B165)&amp;"."&amp; mergeValue(C165)&amp;"."&amp; mergeValue(D165)&amp;"."&amp; mergeValue(E165)&amp;"."&amp; mergeValue(F165)</f>
        <v>1.1.1.1.1.1</v>
      </c>
      <c r="M165" s="523" t="s">
        <v>9</v>
      </c>
      <c r="N165" s="548"/>
      <c r="O165" s="1318"/>
      <c r="P165" s="1319"/>
      <c r="Q165" s="1319"/>
      <c r="R165" s="1319"/>
      <c r="S165" s="1319"/>
      <c r="T165" s="1319"/>
      <c r="U165" s="1319"/>
      <c r="V165" s="1320"/>
      <c r="W165" s="1122" t="s">
        <v>719</v>
      </c>
      <c r="X165" s="552"/>
      <c r="Y165" s="556" t="str">
        <f>strCheckUnique(Z165:Z168)</f>
        <v/>
      </c>
      <c r="Z165" s="552"/>
      <c r="AA165" s="556" t="str">
        <f>IF(O165="","",O165 &amp; ":_")</f>
        <v/>
      </c>
      <c r="AB165" s="552"/>
      <c r="AC165" s="552"/>
      <c r="AD165" s="552"/>
      <c r="AE165" s="552"/>
      <c r="AF165" s="552"/>
      <c r="AG165" s="552"/>
    </row>
    <row r="166" spans="1:33" s="491" customFormat="1" ht="122.1" customHeight="1">
      <c r="A166" s="1315"/>
      <c r="B166" s="1315"/>
      <c r="C166" s="1315"/>
      <c r="D166" s="1315"/>
      <c r="E166" s="1315"/>
      <c r="F166" s="1315"/>
      <c r="G166" s="847">
        <v>1</v>
      </c>
      <c r="H166" s="847"/>
      <c r="I166" s="1315"/>
      <c r="J166" s="1315"/>
      <c r="K166" s="855">
        <v>1</v>
      </c>
      <c r="L166" s="560" t="str">
        <f>mergeValue(A166) &amp;"."&amp; mergeValue(B166)&amp;"."&amp; mergeValue(C166)&amp;"."&amp; mergeValue(D166)&amp;"."&amp; mergeValue(E166)&amp;"."&amp; mergeValue(F166)&amp;"."&amp; mergeValue(G166)</f>
        <v>1.1.1.1.1.1.1</v>
      </c>
      <c r="M166" s="1009"/>
      <c r="N166" s="553"/>
      <c r="O166" s="1018"/>
      <c r="P166" s="530"/>
      <c r="Q166" s="530"/>
      <c r="R166" s="1321"/>
      <c r="S166" s="1311" t="s">
        <v>82</v>
      </c>
      <c r="T166" s="1321"/>
      <c r="U166" s="1311" t="s">
        <v>82</v>
      </c>
      <c r="V166" s="545"/>
      <c r="W166" s="1285" t="s">
        <v>720</v>
      </c>
      <c r="X166" s="552" t="str">
        <f>strCheckDate(O167:V167)</f>
        <v/>
      </c>
      <c r="Y166" s="556"/>
      <c r="Z166" s="556" t="str">
        <f>IF(M166="","",M166 )</f>
        <v/>
      </c>
      <c r="AA166" s="556"/>
      <c r="AB166" s="556"/>
      <c r="AC166" s="556"/>
      <c r="AD166" s="552"/>
      <c r="AE166" s="552"/>
      <c r="AF166" s="552"/>
      <c r="AG166" s="552"/>
    </row>
    <row r="167" spans="1:33" s="491" customFormat="1" ht="11.25" hidden="1" customHeight="1">
      <c r="A167" s="1315"/>
      <c r="B167" s="1315"/>
      <c r="C167" s="1315"/>
      <c r="D167" s="1315"/>
      <c r="E167" s="1315"/>
      <c r="F167" s="1315"/>
      <c r="G167" s="847"/>
      <c r="H167" s="847"/>
      <c r="I167" s="1315"/>
      <c r="J167" s="1315"/>
      <c r="K167" s="855"/>
      <c r="L167" s="567"/>
      <c r="M167" s="613"/>
      <c r="N167" s="553"/>
      <c r="O167" s="551"/>
      <c r="P167" s="530"/>
      <c r="Q167" s="551" t="str">
        <f>R166 &amp; "-" &amp; T166</f>
        <v>-</v>
      </c>
      <c r="R167" s="1310"/>
      <c r="S167" s="1311"/>
      <c r="T167" s="1310"/>
      <c r="U167" s="1311"/>
      <c r="V167" s="545"/>
      <c r="W167" s="1286"/>
      <c r="X167" s="552"/>
      <c r="Y167" s="552"/>
      <c r="Z167" s="552"/>
      <c r="AA167" s="552"/>
      <c r="AB167" s="552"/>
      <c r="AC167" s="552"/>
      <c r="AD167" s="552"/>
      <c r="AE167" s="552"/>
      <c r="AF167" s="552"/>
      <c r="AG167" s="552"/>
    </row>
    <row r="168" spans="1:33" s="490" customFormat="1" ht="15" customHeight="1">
      <c r="A168" s="1315"/>
      <c r="B168" s="1315"/>
      <c r="C168" s="1315"/>
      <c r="D168" s="1315"/>
      <c r="E168" s="1315"/>
      <c r="F168" s="1315"/>
      <c r="G168" s="849"/>
      <c r="H168" s="847"/>
      <c r="I168" s="1315"/>
      <c r="J168" s="1315"/>
      <c r="K168" s="854"/>
      <c r="L168" s="506"/>
      <c r="M168" s="525" t="s">
        <v>24</v>
      </c>
      <c r="N168" s="519"/>
      <c r="O168" s="513"/>
      <c r="P168" s="513"/>
      <c r="Q168" s="513"/>
      <c r="R168" s="540"/>
      <c r="S168" s="532"/>
      <c r="T168" s="531"/>
      <c r="U168" s="519"/>
      <c r="V168" s="528"/>
      <c r="W168" s="1287"/>
      <c r="X168" s="554"/>
      <c r="Y168" s="554"/>
      <c r="Z168" s="554"/>
      <c r="AA168" s="554"/>
      <c r="AB168" s="554"/>
      <c r="AC168" s="554"/>
      <c r="AD168" s="554"/>
      <c r="AE168" s="554"/>
      <c r="AF168" s="554"/>
      <c r="AG168" s="554"/>
    </row>
    <row r="169" spans="1:33" s="490" customFormat="1" ht="15" customHeight="1">
      <c r="A169" s="1315"/>
      <c r="B169" s="1315"/>
      <c r="C169" s="1315"/>
      <c r="D169" s="1315"/>
      <c r="E169" s="1315"/>
      <c r="F169" s="849"/>
      <c r="G169" s="849"/>
      <c r="H169" s="847"/>
      <c r="I169" s="1315"/>
      <c r="J169" s="849"/>
      <c r="K169" s="854"/>
      <c r="L169" s="506"/>
      <c r="M169" s="524" t="s">
        <v>10</v>
      </c>
      <c r="N169" s="518"/>
      <c r="O169" s="513"/>
      <c r="P169" s="513"/>
      <c r="Q169" s="513"/>
      <c r="R169" s="540"/>
      <c r="S169" s="532"/>
      <c r="T169" s="531"/>
      <c r="U169" s="518"/>
      <c r="V169" s="532"/>
      <c r="W169" s="528"/>
      <c r="X169" s="554"/>
      <c r="Y169" s="554"/>
      <c r="Z169" s="554"/>
      <c r="AA169" s="554"/>
      <c r="AB169" s="554"/>
      <c r="AC169" s="554"/>
      <c r="AD169" s="554"/>
      <c r="AE169" s="554"/>
      <c r="AF169" s="554"/>
      <c r="AG169" s="554"/>
    </row>
    <row r="170" spans="1:33" s="490" customFormat="1" ht="15" customHeight="1">
      <c r="A170" s="1315"/>
      <c r="B170" s="1315"/>
      <c r="C170" s="1315"/>
      <c r="D170" s="1315"/>
      <c r="E170" s="853"/>
      <c r="F170" s="849"/>
      <c r="G170" s="849"/>
      <c r="H170" s="849"/>
      <c r="I170" s="845"/>
      <c r="J170" s="842"/>
      <c r="K170" s="852"/>
      <c r="L170" s="506"/>
      <c r="M170" s="519" t="s">
        <v>11</v>
      </c>
      <c r="N170" s="517"/>
      <c r="O170" s="513"/>
      <c r="P170" s="513"/>
      <c r="Q170" s="513"/>
      <c r="R170" s="540"/>
      <c r="S170" s="532"/>
      <c r="T170" s="531"/>
      <c r="U170" s="517"/>
      <c r="V170" s="532"/>
      <c r="W170" s="528"/>
      <c r="X170" s="554"/>
      <c r="Y170" s="554"/>
      <c r="Z170" s="554"/>
      <c r="AA170" s="554"/>
      <c r="AB170" s="554"/>
      <c r="AC170" s="554"/>
      <c r="AD170" s="554"/>
      <c r="AE170" s="554"/>
      <c r="AF170" s="554"/>
      <c r="AG170" s="554"/>
    </row>
    <row r="171" spans="1:33" s="490" customFormat="1" ht="15" customHeight="1">
      <c r="A171" s="1315"/>
      <c r="B171" s="1315"/>
      <c r="C171" s="1315"/>
      <c r="D171" s="853"/>
      <c r="E171" s="853"/>
      <c r="F171" s="849"/>
      <c r="G171" s="849"/>
      <c r="H171" s="849"/>
      <c r="I171" s="845"/>
      <c r="J171" s="842"/>
      <c r="K171" s="852"/>
      <c r="L171" s="506"/>
      <c r="M171" s="518" t="s">
        <v>16</v>
      </c>
      <c r="N171" s="517"/>
      <c r="O171" s="513"/>
      <c r="P171" s="513"/>
      <c r="Q171" s="513"/>
      <c r="R171" s="540"/>
      <c r="S171" s="532"/>
      <c r="T171" s="531"/>
      <c r="U171" s="517"/>
      <c r="V171" s="532"/>
      <c r="W171" s="528"/>
      <c r="X171" s="554"/>
      <c r="Y171" s="554"/>
      <c r="Z171" s="554"/>
      <c r="AA171" s="554"/>
      <c r="AB171" s="554"/>
      <c r="AC171" s="554"/>
      <c r="AD171" s="554"/>
      <c r="AE171" s="554"/>
      <c r="AF171" s="554"/>
      <c r="AG171" s="554"/>
    </row>
    <row r="172" spans="1:33" s="490" customFormat="1" ht="15" customHeight="1">
      <c r="A172" s="1315"/>
      <c r="B172" s="1315"/>
      <c r="C172" s="853"/>
      <c r="D172" s="853"/>
      <c r="E172" s="853"/>
      <c r="F172" s="853"/>
      <c r="G172" s="858"/>
      <c r="H172" s="845"/>
      <c r="I172" s="856"/>
      <c r="J172" s="842"/>
      <c r="K172" s="857"/>
      <c r="L172" s="506"/>
      <c r="M172" s="517" t="s">
        <v>17</v>
      </c>
      <c r="N172" s="517"/>
      <c r="O172" s="513"/>
      <c r="P172" s="513"/>
      <c r="Q172" s="513"/>
      <c r="R172" s="540"/>
      <c r="S172" s="532"/>
      <c r="T172" s="531"/>
      <c r="U172" s="517"/>
      <c r="V172" s="532"/>
      <c r="W172" s="528"/>
      <c r="X172" s="554"/>
      <c r="Y172" s="554"/>
      <c r="Z172" s="554"/>
      <c r="AA172" s="554"/>
      <c r="AB172" s="554"/>
      <c r="AC172" s="554"/>
      <c r="AD172" s="554"/>
      <c r="AE172" s="554"/>
      <c r="AF172" s="554"/>
      <c r="AG172" s="554"/>
    </row>
    <row r="173" spans="1:33" s="490" customFormat="1" ht="15" customHeight="1">
      <c r="A173" s="1315"/>
      <c r="B173" s="853"/>
      <c r="C173" s="853"/>
      <c r="D173" s="853"/>
      <c r="E173" s="853"/>
      <c r="F173" s="853"/>
      <c r="G173" s="858"/>
      <c r="H173" s="845"/>
      <c r="I173" s="845"/>
      <c r="J173" s="842"/>
      <c r="K173" s="852"/>
      <c r="L173" s="506"/>
      <c r="M173" s="526" t="s">
        <v>18</v>
      </c>
      <c r="N173" s="517"/>
      <c r="O173" s="513"/>
      <c r="P173" s="513"/>
      <c r="Q173" s="513"/>
      <c r="R173" s="540"/>
      <c r="S173" s="532"/>
      <c r="T173" s="531"/>
      <c r="U173" s="517"/>
      <c r="V173" s="532"/>
      <c r="W173" s="528"/>
      <c r="X173" s="554"/>
      <c r="Y173" s="554"/>
      <c r="Z173" s="554"/>
      <c r="AA173" s="554"/>
      <c r="AB173" s="554"/>
      <c r="AC173" s="554"/>
      <c r="AD173" s="554"/>
      <c r="AE173" s="554"/>
      <c r="AF173" s="554"/>
      <c r="AG173" s="554"/>
    </row>
    <row r="174" spans="1:33" s="490" customFormat="1" ht="15" customHeight="1">
      <c r="A174" s="841"/>
      <c r="B174" s="841"/>
      <c r="C174" s="841"/>
      <c r="D174" s="841"/>
      <c r="E174" s="841"/>
      <c r="F174" s="841"/>
      <c r="G174" s="841"/>
      <c r="H174" s="841"/>
      <c r="I174" s="841"/>
      <c r="J174" s="841"/>
      <c r="K174" s="841"/>
      <c r="L174" s="506"/>
      <c r="M174" s="533" t="s">
        <v>307</v>
      </c>
      <c r="N174" s="517"/>
      <c r="O174" s="513"/>
      <c r="P174" s="513"/>
      <c r="Q174" s="513"/>
      <c r="R174" s="540"/>
      <c r="S174" s="532"/>
      <c r="T174" s="531"/>
      <c r="U174" s="517"/>
      <c r="V174" s="718"/>
      <c r="W174" s="718"/>
      <c r="X174" s="718"/>
      <c r="Y174" s="727"/>
      <c r="Z174" s="726"/>
      <c r="AA174" s="725"/>
      <c r="AB174" s="719"/>
      <c r="AC174" s="726"/>
      <c r="AD174" s="723"/>
      <c r="AE174" s="554"/>
      <c r="AF174" s="554"/>
      <c r="AG174" s="554"/>
    </row>
    <row r="176" spans="1:33" s="34" customFormat="1" ht="17.100000000000001" customHeight="1">
      <c r="G176" s="34" t="s">
        <v>12</v>
      </c>
      <c r="I176" s="34" t="s">
        <v>206</v>
      </c>
      <c r="AD176" s="151"/>
    </row>
    <row r="177" spans="1:47" ht="17.100000000000001" customHeight="1">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row>
    <row r="178" spans="1:47" s="649" customFormat="1" ht="22.5">
      <c r="A178" s="1315">
        <v>1</v>
      </c>
      <c r="B178" s="926"/>
      <c r="C178" s="926"/>
      <c r="D178" s="926"/>
      <c r="E178" s="926"/>
      <c r="F178" s="926"/>
      <c r="G178" s="927"/>
      <c r="H178" s="927"/>
      <c r="I178" s="929"/>
      <c r="J178" s="921"/>
      <c r="K178" s="921"/>
      <c r="L178" s="686">
        <f>mergeValue(A178)</f>
        <v>1</v>
      </c>
      <c r="M178" s="608" t="s">
        <v>19</v>
      </c>
      <c r="N178" s="679"/>
      <c r="O178" s="1387"/>
      <c r="P178" s="1388"/>
      <c r="Q178" s="1388"/>
      <c r="R178" s="1388"/>
      <c r="S178" s="1388"/>
      <c r="T178" s="1388"/>
      <c r="U178" s="1388"/>
      <c r="V178" s="1388"/>
      <c r="W178" s="1389"/>
      <c r="X178" s="1090" t="s">
        <v>717</v>
      </c>
      <c r="Y178" s="681"/>
      <c r="Z178" s="681"/>
      <c r="AA178" s="681"/>
      <c r="AB178" s="681"/>
      <c r="AC178" s="681"/>
      <c r="AD178" s="681"/>
      <c r="AE178" s="681"/>
      <c r="AF178" s="681"/>
      <c r="AG178" s="681"/>
    </row>
    <row r="179" spans="1:47" s="649" customFormat="1" ht="22.5">
      <c r="A179" s="1315"/>
      <c r="B179" s="1315">
        <v>1</v>
      </c>
      <c r="C179" s="926"/>
      <c r="D179" s="926"/>
      <c r="E179" s="926"/>
      <c r="F179" s="926"/>
      <c r="G179" s="931"/>
      <c r="H179" s="928"/>
      <c r="I179" s="933"/>
      <c r="J179" s="918"/>
      <c r="K179" s="917"/>
      <c r="L179" s="686" t="str">
        <f>mergeValue(A179) &amp;"."&amp; mergeValue(B179)</f>
        <v>1.1</v>
      </c>
      <c r="M179" s="656" t="s">
        <v>15</v>
      </c>
      <c r="N179" s="679"/>
      <c r="O179" s="1387"/>
      <c r="P179" s="1388"/>
      <c r="Q179" s="1388"/>
      <c r="R179" s="1388"/>
      <c r="S179" s="1388"/>
      <c r="T179" s="1388"/>
      <c r="U179" s="1388"/>
      <c r="V179" s="1388"/>
      <c r="W179" s="1389"/>
      <c r="X179" s="1090" t="s">
        <v>458</v>
      </c>
      <c r="Y179" s="681"/>
      <c r="Z179" s="681"/>
      <c r="AA179" s="681"/>
      <c r="AB179" s="681"/>
      <c r="AC179" s="681"/>
      <c r="AD179" s="681"/>
      <c r="AE179" s="681"/>
      <c r="AF179" s="681"/>
      <c r="AG179" s="681"/>
    </row>
    <row r="180" spans="1:47" s="649" customFormat="1" ht="22.5">
      <c r="A180" s="1315"/>
      <c r="B180" s="1315"/>
      <c r="C180" s="1315">
        <v>1</v>
      </c>
      <c r="D180" s="926"/>
      <c r="E180" s="926"/>
      <c r="F180" s="926"/>
      <c r="G180" s="931"/>
      <c r="H180" s="928"/>
      <c r="I180" s="934"/>
      <c r="J180" s="918"/>
      <c r="K180" s="917"/>
      <c r="L180" s="686" t="str">
        <f>mergeValue(A180) &amp;"."&amp; mergeValue(B180)&amp;"."&amp; mergeValue(C180)</f>
        <v>1.1.1</v>
      </c>
      <c r="M180" s="657" t="s">
        <v>7</v>
      </c>
      <c r="N180" s="679"/>
      <c r="O180" s="1387"/>
      <c r="P180" s="1388"/>
      <c r="Q180" s="1388"/>
      <c r="R180" s="1388"/>
      <c r="S180" s="1388"/>
      <c r="T180" s="1388"/>
      <c r="U180" s="1388"/>
      <c r="V180" s="1388"/>
      <c r="W180" s="1389"/>
      <c r="X180" s="1090" t="s">
        <v>599</v>
      </c>
      <c r="Y180" s="681"/>
      <c r="Z180" s="681"/>
      <c r="AA180" s="681"/>
      <c r="AB180" s="681"/>
      <c r="AC180" s="681"/>
      <c r="AD180" s="681"/>
      <c r="AE180" s="681"/>
      <c r="AF180" s="681"/>
      <c r="AG180" s="681"/>
    </row>
    <row r="181" spans="1:47" s="649" customFormat="1" ht="22.5">
      <c r="A181" s="1315"/>
      <c r="B181" s="1315"/>
      <c r="C181" s="1315"/>
      <c r="D181" s="1315">
        <v>1</v>
      </c>
      <c r="E181" s="926"/>
      <c r="F181" s="926"/>
      <c r="G181" s="931"/>
      <c r="H181" s="928"/>
      <c r="I181" s="934"/>
      <c r="J181" s="932"/>
      <c r="K181" s="917"/>
      <c r="L181" s="686" t="str">
        <f>mergeValue(A181) &amp;"."&amp; mergeValue(B181)&amp;"."&amp; mergeValue(C181)&amp;"."&amp; mergeValue(D181)</f>
        <v>1.1.1.1</v>
      </c>
      <c r="M181" s="658" t="s">
        <v>21</v>
      </c>
      <c r="N181" s="679"/>
      <c r="O181" s="1387"/>
      <c r="P181" s="1388"/>
      <c r="Q181" s="1388"/>
      <c r="R181" s="1388"/>
      <c r="S181" s="1388"/>
      <c r="T181" s="1388"/>
      <c r="U181" s="1388"/>
      <c r="V181" s="1388"/>
      <c r="W181" s="1389"/>
      <c r="X181" s="966" t="s">
        <v>622</v>
      </c>
      <c r="Y181" s="681"/>
      <c r="Z181" s="681"/>
      <c r="AA181" s="681"/>
      <c r="AB181" s="681"/>
      <c r="AC181" s="681"/>
      <c r="AD181" s="681"/>
      <c r="AE181" s="681"/>
      <c r="AF181" s="681"/>
      <c r="AG181" s="681"/>
    </row>
    <row r="182" spans="1:47" s="649" customFormat="1" ht="56.25" customHeight="1">
      <c r="A182" s="1315"/>
      <c r="B182" s="1315"/>
      <c r="C182" s="1315"/>
      <c r="D182" s="1315"/>
      <c r="E182" s="926">
        <v>1</v>
      </c>
      <c r="F182" s="926"/>
      <c r="G182" s="931"/>
      <c r="H182" s="928"/>
      <c r="I182" s="934"/>
      <c r="J182" s="932"/>
      <c r="K182" s="922"/>
      <c r="L182" s="686" t="str">
        <f>mergeValue(A182) &amp;"."&amp; mergeValue(B182)&amp;"."&amp; mergeValue(C182)&amp;"."&amp; mergeValue(D182)&amp;"."&amp; mergeValue(E182)</f>
        <v>1.1.1.1.1</v>
      </c>
      <c r="M182" s="1012"/>
      <c r="N182" s="654"/>
      <c r="O182" s="1014"/>
      <c r="P182" s="1015"/>
      <c r="Q182" s="636"/>
      <c r="R182" s="636"/>
      <c r="S182" s="1031"/>
      <c r="T182" s="617" t="s">
        <v>82</v>
      </c>
      <c r="U182" s="1031"/>
      <c r="V182" s="617" t="s">
        <v>82</v>
      </c>
      <c r="W182" s="688"/>
      <c r="X182" s="1285" t="s">
        <v>746</v>
      </c>
      <c r="Y182" s="681" t="str">
        <f>strCheckDateTwo(N182:W182)</f>
        <v/>
      </c>
      <c r="Z182" s="681"/>
      <c r="AA182" s="681"/>
      <c r="AB182" s="681"/>
      <c r="AC182" s="681"/>
      <c r="AD182" s="681"/>
      <c r="AE182" s="681"/>
      <c r="AF182" s="681"/>
      <c r="AG182" s="681"/>
    </row>
    <row r="183" spans="1:47" s="649" customFormat="1" ht="14.25" hidden="1" customHeight="1">
      <c r="A183" s="1315"/>
      <c r="B183" s="1315"/>
      <c r="C183" s="1315"/>
      <c r="D183" s="1315"/>
      <c r="E183" s="926"/>
      <c r="F183" s="926"/>
      <c r="G183" s="931"/>
      <c r="H183" s="928"/>
      <c r="I183" s="934"/>
      <c r="J183" s="932"/>
      <c r="K183" s="922"/>
      <c r="L183" s="677"/>
      <c r="M183" s="664"/>
      <c r="N183" s="613"/>
      <c r="O183" s="613"/>
      <c r="P183" s="613"/>
      <c r="Q183" s="613"/>
      <c r="R183" s="680" t="str">
        <f>S182 &amp; "-" &amp; U182</f>
        <v>-</v>
      </c>
      <c r="S183" s="689"/>
      <c r="T183" s="682"/>
      <c r="U183" s="689"/>
      <c r="V183" s="613"/>
      <c r="W183" s="613"/>
      <c r="X183" s="1286"/>
      <c r="Y183" s="681"/>
      <c r="Z183" s="681"/>
      <c r="AA183" s="681"/>
      <c r="AB183" s="681"/>
      <c r="AC183" s="681"/>
      <c r="AD183" s="681"/>
      <c r="AE183" s="681"/>
      <c r="AF183" s="681"/>
      <c r="AG183" s="681"/>
    </row>
    <row r="184" spans="1:47" s="649" customFormat="1" ht="15" customHeight="1">
      <c r="A184" s="1315"/>
      <c r="B184" s="1315"/>
      <c r="C184" s="1315"/>
      <c r="D184" s="1315"/>
      <c r="E184" s="926"/>
      <c r="F184" s="926"/>
      <c r="G184" s="931"/>
      <c r="H184" s="928"/>
      <c r="I184" s="934"/>
      <c r="J184" s="932"/>
      <c r="K184" s="922"/>
      <c r="L184" s="652"/>
      <c r="M184" s="661" t="s">
        <v>5</v>
      </c>
      <c r="N184" s="659"/>
      <c r="O184" s="655"/>
      <c r="P184" s="655"/>
      <c r="Q184" s="655"/>
      <c r="R184" s="655"/>
      <c r="S184" s="671"/>
      <c r="T184" s="667"/>
      <c r="U184" s="666"/>
      <c r="V184" s="659"/>
      <c r="W184" s="659"/>
      <c r="X184" s="1287"/>
      <c r="Y184" s="681"/>
      <c r="Z184" s="681"/>
      <c r="AA184" s="681"/>
      <c r="AB184" s="681"/>
      <c r="AC184" s="681"/>
      <c r="AD184" s="681"/>
      <c r="AE184" s="681"/>
      <c r="AF184" s="681"/>
      <c r="AG184" s="681"/>
    </row>
    <row r="185" spans="1:47" s="648" customFormat="1" ht="15" customHeight="1">
      <c r="A185" s="1315"/>
      <c r="B185" s="1315"/>
      <c r="C185" s="1315"/>
      <c r="D185" s="930"/>
      <c r="E185" s="930"/>
      <c r="F185" s="930"/>
      <c r="G185" s="931"/>
      <c r="H185" s="930"/>
      <c r="I185" s="934"/>
      <c r="J185" s="920"/>
      <c r="K185" s="924"/>
      <c r="L185" s="652"/>
      <c r="M185" s="660" t="s">
        <v>16</v>
      </c>
      <c r="N185" s="659"/>
      <c r="O185" s="655"/>
      <c r="P185" s="655"/>
      <c r="Q185" s="655"/>
      <c r="R185" s="655"/>
      <c r="S185" s="671"/>
      <c r="T185" s="667"/>
      <c r="U185" s="666"/>
      <c r="V185" s="659"/>
      <c r="W185" s="667"/>
      <c r="X185" s="663"/>
      <c r="Y185" s="683"/>
      <c r="Z185" s="683"/>
      <c r="AA185" s="683"/>
      <c r="AB185" s="683"/>
      <c r="AC185" s="683"/>
      <c r="AD185" s="683"/>
      <c r="AE185" s="683"/>
      <c r="AF185" s="683"/>
      <c r="AG185" s="683"/>
    </row>
    <row r="186" spans="1:47" s="648" customFormat="1" ht="15" customHeight="1">
      <c r="A186" s="1315"/>
      <c r="B186" s="1315"/>
      <c r="C186" s="930"/>
      <c r="D186" s="930"/>
      <c r="E186" s="930"/>
      <c r="F186" s="930"/>
      <c r="G186" s="931"/>
      <c r="H186" s="930"/>
      <c r="I186" s="925"/>
      <c r="J186" s="920"/>
      <c r="K186" s="924"/>
      <c r="L186" s="652"/>
      <c r="M186" s="659" t="s">
        <v>17</v>
      </c>
      <c r="N186" s="659"/>
      <c r="O186" s="655"/>
      <c r="P186" s="655"/>
      <c r="Q186" s="655"/>
      <c r="R186" s="655"/>
      <c r="S186" s="671"/>
      <c r="T186" s="667"/>
      <c r="U186" s="666"/>
      <c r="V186" s="659"/>
      <c r="W186" s="667"/>
      <c r="X186" s="663"/>
      <c r="Y186" s="683"/>
      <c r="Z186" s="683"/>
      <c r="AA186" s="683"/>
      <c r="AB186" s="683"/>
      <c r="AC186" s="683"/>
      <c r="AD186" s="683"/>
      <c r="AE186" s="683"/>
      <c r="AF186" s="683"/>
      <c r="AG186" s="683"/>
    </row>
    <row r="187" spans="1:47" s="648" customFormat="1" ht="15" customHeight="1">
      <c r="A187" s="1315"/>
      <c r="B187" s="930"/>
      <c r="C187" s="930"/>
      <c r="D187" s="930"/>
      <c r="E187" s="930"/>
      <c r="F187" s="930"/>
      <c r="G187" s="931"/>
      <c r="H187" s="930"/>
      <c r="I187" s="925"/>
      <c r="J187" s="920"/>
      <c r="K187" s="924"/>
      <c r="L187" s="652"/>
      <c r="M187" s="662" t="s">
        <v>18</v>
      </c>
      <c r="N187" s="659"/>
      <c r="O187" s="655"/>
      <c r="P187" s="655"/>
      <c r="Q187" s="655"/>
      <c r="R187" s="655"/>
      <c r="S187" s="671"/>
      <c r="T187" s="667"/>
      <c r="U187" s="666"/>
      <c r="V187" s="659"/>
      <c r="W187" s="667"/>
      <c r="X187" s="663"/>
      <c r="Y187" s="683"/>
      <c r="Z187" s="683"/>
      <c r="AA187" s="683"/>
      <c r="AB187" s="683"/>
      <c r="AC187" s="683"/>
      <c r="AD187" s="683"/>
      <c r="AE187" s="683"/>
      <c r="AF187" s="683"/>
      <c r="AG187" s="683"/>
    </row>
    <row r="188" spans="1:47" s="648" customFormat="1" ht="15" customHeight="1">
      <c r="A188" s="916"/>
      <c r="B188" s="916"/>
      <c r="C188" s="916"/>
      <c r="D188" s="916"/>
      <c r="E188" s="916"/>
      <c r="F188" s="916"/>
      <c r="G188" s="923"/>
      <c r="H188" s="924"/>
      <c r="I188" s="919"/>
      <c r="J188" s="920"/>
      <c r="K188" s="916"/>
      <c r="L188" s="652"/>
      <c r="M188" s="668" t="s">
        <v>307</v>
      </c>
      <c r="N188" s="659"/>
      <c r="O188" s="655"/>
      <c r="P188" s="655"/>
      <c r="Q188" s="655"/>
      <c r="R188" s="655"/>
      <c r="S188" s="671"/>
      <c r="T188" s="667"/>
      <c r="U188" s="666"/>
      <c r="V188" s="659"/>
      <c r="W188" s="667"/>
      <c r="X188" s="663"/>
      <c r="Y188" s="683"/>
      <c r="Z188" s="683"/>
      <c r="AA188" s="683"/>
      <c r="AB188" s="683"/>
      <c r="AC188" s="683"/>
      <c r="AD188" s="683"/>
      <c r="AE188" s="683"/>
      <c r="AF188" s="683"/>
      <c r="AG188" s="683"/>
    </row>
    <row r="189" spans="1:47" ht="15" customHeight="1">
      <c r="G189" s="149"/>
      <c r="H189" s="150"/>
      <c r="I189" s="150"/>
      <c r="J189" s="8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96"/>
      <c r="AM189" s="196"/>
      <c r="AN189" s="196"/>
      <c r="AO189" s="196"/>
      <c r="AP189" s="196"/>
      <c r="AQ189" s="196"/>
      <c r="AR189" s="196"/>
      <c r="AS189" s="196"/>
      <c r="AT189" s="196"/>
      <c r="AU189" s="196"/>
    </row>
    <row r="190" spans="1:47" s="34" customFormat="1" ht="17.100000000000001" customHeight="1">
      <c r="G190" s="34" t="s">
        <v>12</v>
      </c>
      <c r="I190" s="34" t="s">
        <v>207</v>
      </c>
      <c r="T190" s="151"/>
    </row>
    <row r="191" spans="1:47" ht="17.100000000000001" customHeight="1">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row>
    <row r="192" spans="1:47" s="649" customFormat="1" ht="22.5">
      <c r="A192" s="1315">
        <v>1</v>
      </c>
      <c r="B192" s="961"/>
      <c r="C192" s="961"/>
      <c r="D192" s="961"/>
      <c r="E192" s="961"/>
      <c r="F192" s="954"/>
      <c r="G192" s="960"/>
      <c r="H192" s="960"/>
      <c r="I192" s="942"/>
      <c r="J192" s="941"/>
      <c r="K192" s="941"/>
      <c r="L192" s="686">
        <f>mergeValue(A192)</f>
        <v>1</v>
      </c>
      <c r="M192" s="608" t="s">
        <v>19</v>
      </c>
      <c r="N192" s="1422"/>
      <c r="O192" s="1423"/>
      <c r="P192" s="1423"/>
      <c r="Q192" s="1423"/>
      <c r="R192" s="1423"/>
      <c r="S192" s="1423"/>
      <c r="T192" s="1423"/>
      <c r="U192" s="1423"/>
      <c r="V192" s="1423"/>
      <c r="W192" s="1423"/>
      <c r="X192" s="1423"/>
      <c r="Y192" s="1423"/>
      <c r="Z192" s="1423"/>
      <c r="AA192" s="1423"/>
      <c r="AB192" s="1423"/>
      <c r="AC192" s="1423"/>
      <c r="AD192" s="1423"/>
      <c r="AE192" s="1423"/>
      <c r="AF192" s="1424"/>
      <c r="AG192" s="1090" t="s">
        <v>717</v>
      </c>
      <c r="AH192" s="681"/>
      <c r="AI192" s="681"/>
      <c r="AJ192" s="681"/>
      <c r="AK192" s="681"/>
      <c r="AL192" s="681"/>
      <c r="AM192" s="681"/>
      <c r="AN192" s="681"/>
      <c r="AO192" s="681"/>
      <c r="AP192" s="681"/>
      <c r="AQ192" s="681"/>
      <c r="AR192" s="681"/>
    </row>
    <row r="193" spans="1:46" s="649" customFormat="1" ht="22.5">
      <c r="A193" s="1315"/>
      <c r="B193" s="1315">
        <v>1</v>
      </c>
      <c r="C193" s="961"/>
      <c r="D193" s="961"/>
      <c r="E193" s="961"/>
      <c r="F193" s="954"/>
      <c r="G193" s="963"/>
      <c r="H193" s="964"/>
      <c r="I193" s="943"/>
      <c r="J193" s="938"/>
      <c r="K193" s="936"/>
      <c r="L193" s="686" t="str">
        <f>mergeValue(A193) &amp;"."&amp; mergeValue(B193)</f>
        <v>1.1</v>
      </c>
      <c r="M193" s="656" t="s">
        <v>15</v>
      </c>
      <c r="N193" s="1393"/>
      <c r="O193" s="1394"/>
      <c r="P193" s="1394"/>
      <c r="Q193" s="1394"/>
      <c r="R193" s="1394"/>
      <c r="S193" s="1394"/>
      <c r="T193" s="1394"/>
      <c r="U193" s="1394"/>
      <c r="V193" s="1394"/>
      <c r="W193" s="1394"/>
      <c r="X193" s="1394"/>
      <c r="Y193" s="1394"/>
      <c r="Z193" s="1394"/>
      <c r="AA193" s="1394"/>
      <c r="AB193" s="1394"/>
      <c r="AC193" s="1394"/>
      <c r="AD193" s="1394"/>
      <c r="AE193" s="1394"/>
      <c r="AF193" s="1395"/>
      <c r="AG193" s="1090" t="s">
        <v>458</v>
      </c>
      <c r="AH193" s="681"/>
      <c r="AI193" s="681"/>
      <c r="AJ193" s="681"/>
      <c r="AK193" s="681"/>
      <c r="AL193" s="681"/>
      <c r="AM193" s="681"/>
      <c r="AN193" s="681"/>
      <c r="AO193" s="681"/>
      <c r="AP193" s="681"/>
      <c r="AQ193" s="681"/>
      <c r="AR193" s="681"/>
    </row>
    <row r="194" spans="1:46" s="649" customFormat="1" ht="22.5">
      <c r="A194" s="1315"/>
      <c r="B194" s="1315"/>
      <c r="C194" s="1315">
        <v>1</v>
      </c>
      <c r="D194" s="961"/>
      <c r="E194" s="961"/>
      <c r="F194" s="954"/>
      <c r="G194" s="963"/>
      <c r="H194" s="964"/>
      <c r="I194" s="943"/>
      <c r="J194" s="938"/>
      <c r="K194" s="936"/>
      <c r="L194" s="686" t="str">
        <f>mergeValue(A194) &amp;"."&amp; mergeValue(B194)&amp;"."&amp; mergeValue(C194)</f>
        <v>1.1.1</v>
      </c>
      <c r="M194" s="657" t="s">
        <v>7</v>
      </c>
      <c r="N194" s="1393"/>
      <c r="O194" s="1394"/>
      <c r="P194" s="1394"/>
      <c r="Q194" s="1394"/>
      <c r="R194" s="1394"/>
      <c r="S194" s="1394"/>
      <c r="T194" s="1394"/>
      <c r="U194" s="1394"/>
      <c r="V194" s="1394"/>
      <c r="W194" s="1394"/>
      <c r="X194" s="1394"/>
      <c r="Y194" s="1394"/>
      <c r="Z194" s="1394"/>
      <c r="AA194" s="1394"/>
      <c r="AB194" s="1394"/>
      <c r="AC194" s="1394"/>
      <c r="AD194" s="1394"/>
      <c r="AE194" s="1394"/>
      <c r="AF194" s="1395"/>
      <c r="AG194" s="1090" t="s">
        <v>599</v>
      </c>
      <c r="AH194" s="681"/>
      <c r="AI194" s="681"/>
      <c r="AJ194" s="681"/>
      <c r="AK194" s="681"/>
      <c r="AL194" s="681"/>
      <c r="AM194" s="681"/>
      <c r="AN194" s="681"/>
      <c r="AO194" s="681"/>
      <c r="AP194" s="681"/>
      <c r="AQ194" s="681"/>
      <c r="AR194" s="681"/>
    </row>
    <row r="195" spans="1:46" s="649" customFormat="1" ht="15" customHeight="1">
      <c r="A195" s="1315"/>
      <c r="B195" s="1315"/>
      <c r="C195" s="1315"/>
      <c r="D195" s="1315">
        <v>1</v>
      </c>
      <c r="E195" s="961"/>
      <c r="F195" s="954"/>
      <c r="G195" s="963"/>
      <c r="H195" s="964"/>
      <c r="I195" s="943"/>
      <c r="J195" s="938"/>
      <c r="K195" s="936"/>
      <c r="L195" s="686" t="str">
        <f>mergeValue(A195) &amp;"."&amp; mergeValue(B195)&amp;"."&amp; mergeValue(C195)&amp;"."&amp; mergeValue(D195)</f>
        <v>1.1.1.1</v>
      </c>
      <c r="M195" s="658" t="s">
        <v>21</v>
      </c>
      <c r="N195" s="1393"/>
      <c r="O195" s="1394"/>
      <c r="P195" s="1394"/>
      <c r="Q195" s="1394"/>
      <c r="R195" s="1394"/>
      <c r="S195" s="1394"/>
      <c r="T195" s="1394"/>
      <c r="U195" s="1394"/>
      <c r="V195" s="1394"/>
      <c r="W195" s="1394"/>
      <c r="X195" s="1394"/>
      <c r="Y195" s="1394"/>
      <c r="Z195" s="1394"/>
      <c r="AA195" s="1394"/>
      <c r="AB195" s="1394"/>
      <c r="AC195" s="1394"/>
      <c r="AD195" s="1394"/>
      <c r="AE195" s="1394"/>
      <c r="AF195" s="1395"/>
      <c r="AG195" s="1090" t="s">
        <v>622</v>
      </c>
      <c r="AH195" s="681"/>
      <c r="AI195" s="681"/>
      <c r="AJ195" s="681"/>
      <c r="AK195" s="681"/>
      <c r="AL195" s="681"/>
      <c r="AM195" s="681"/>
      <c r="AN195" s="681"/>
      <c r="AO195" s="681"/>
      <c r="AP195" s="681"/>
      <c r="AQ195" s="681"/>
      <c r="AR195" s="681"/>
    </row>
    <row r="196" spans="1:46" s="649" customFormat="1" ht="17.100000000000001" customHeight="1">
      <c r="A196" s="1315"/>
      <c r="B196" s="1315"/>
      <c r="C196" s="1315"/>
      <c r="D196" s="1315"/>
      <c r="E196" s="1315">
        <v>1</v>
      </c>
      <c r="F196" s="954"/>
      <c r="G196" s="963"/>
      <c r="H196" s="964"/>
      <c r="I196" s="965"/>
      <c r="J196" s="955"/>
      <c r="K196" s="1241"/>
      <c r="L196" s="1351" t="str">
        <f>mergeValue(A196) &amp;"."&amp; mergeValue(B196)&amp;"."&amp; mergeValue(C196)&amp;"."&amp; mergeValue(D196)&amp;"."&amp; mergeValue(E196)</f>
        <v>1.1.1.1.1</v>
      </c>
      <c r="M196" s="1352"/>
      <c r="N196" s="1311" t="s">
        <v>82</v>
      </c>
      <c r="O196" s="1346"/>
      <c r="P196" s="1342">
        <v>1</v>
      </c>
      <c r="Q196" s="1399"/>
      <c r="R196" s="1311" t="s">
        <v>82</v>
      </c>
      <c r="S196" s="1346"/>
      <c r="T196" s="1342">
        <v>1</v>
      </c>
      <c r="U196" s="1399"/>
      <c r="V196" s="1311" t="s">
        <v>82</v>
      </c>
      <c r="W196" s="664"/>
      <c r="X196" s="653">
        <v>1</v>
      </c>
      <c r="Y196" s="1035"/>
      <c r="Z196" s="636"/>
      <c r="AA196" s="636"/>
      <c r="AB196" s="1321"/>
      <c r="AC196" s="1311" t="s">
        <v>82</v>
      </c>
      <c r="AD196" s="1321"/>
      <c r="AE196" s="1311" t="s">
        <v>82</v>
      </c>
      <c r="AF196" s="678"/>
      <c r="AG196" s="1339" t="s">
        <v>621</v>
      </c>
      <c r="AH196" s="681" t="str">
        <f>strCheckDate(Z197:AF197)</f>
        <v/>
      </c>
      <c r="AI196" s="684" t="str">
        <f>IF(AND(COUNTIF(AJ191:AJ191,AJ196)&gt;1,AJ196&lt;&gt;""),"ErrUnique:HasDoubleConn","")</f>
        <v/>
      </c>
      <c r="AJ196" s="684"/>
      <c r="AK196" s="684"/>
      <c r="AL196" s="684"/>
      <c r="AM196" s="684"/>
      <c r="AN196" s="684"/>
      <c r="AO196" s="681"/>
      <c r="AP196" s="681"/>
      <c r="AQ196" s="681"/>
      <c r="AR196" s="681"/>
    </row>
    <row r="197" spans="1:46" s="649" customFormat="1" ht="17.100000000000001" customHeight="1">
      <c r="A197" s="1315"/>
      <c r="B197" s="1315"/>
      <c r="C197" s="1315"/>
      <c r="D197" s="1315"/>
      <c r="E197" s="1315"/>
      <c r="F197" s="954"/>
      <c r="G197" s="963"/>
      <c r="H197" s="964"/>
      <c r="I197" s="965"/>
      <c r="J197" s="955"/>
      <c r="K197" s="1241"/>
      <c r="L197" s="1351"/>
      <c r="M197" s="1352"/>
      <c r="N197" s="1311"/>
      <c r="O197" s="1346"/>
      <c r="P197" s="1342"/>
      <c r="Q197" s="1399"/>
      <c r="R197" s="1311"/>
      <c r="S197" s="1346"/>
      <c r="T197" s="1342"/>
      <c r="U197" s="1399"/>
      <c r="V197" s="1311"/>
      <c r="W197" s="687"/>
      <c r="X197" s="668"/>
      <c r="Y197" s="668"/>
      <c r="Z197" s="670"/>
      <c r="AA197" s="570" t="str">
        <f>AB196 &amp; "-" &amp; AD196</f>
        <v>-</v>
      </c>
      <c r="AB197" s="1310"/>
      <c r="AC197" s="1311"/>
      <c r="AD197" s="1310"/>
      <c r="AE197" s="1311"/>
      <c r="AF197" s="637"/>
      <c r="AG197" s="1340"/>
      <c r="AH197" s="681"/>
      <c r="AI197" s="684"/>
      <c r="AJ197" s="684"/>
      <c r="AK197" s="684"/>
      <c r="AL197" s="684"/>
      <c r="AM197" s="684"/>
      <c r="AN197" s="684"/>
      <c r="AO197" s="681"/>
      <c r="AP197" s="681"/>
      <c r="AQ197" s="681"/>
      <c r="AR197" s="681"/>
    </row>
    <row r="198" spans="1:46" s="649" customFormat="1" ht="17.100000000000001" customHeight="1">
      <c r="A198" s="1315"/>
      <c r="B198" s="1315"/>
      <c r="C198" s="1315"/>
      <c r="D198" s="1315"/>
      <c r="E198" s="1315"/>
      <c r="F198" s="954"/>
      <c r="G198" s="963"/>
      <c r="H198" s="964"/>
      <c r="I198" s="965"/>
      <c r="J198" s="955"/>
      <c r="K198" s="1241"/>
      <c r="L198" s="1351"/>
      <c r="M198" s="1352"/>
      <c r="N198" s="1311"/>
      <c r="O198" s="1346"/>
      <c r="P198" s="1342"/>
      <c r="Q198" s="1399"/>
      <c r="R198" s="1311"/>
      <c r="S198" s="569"/>
      <c r="T198" s="662"/>
      <c r="U198" s="668"/>
      <c r="V198" s="669"/>
      <c r="W198" s="669"/>
      <c r="X198" s="669"/>
      <c r="Y198" s="669"/>
      <c r="Z198" s="670"/>
      <c r="AA198" s="670"/>
      <c r="AB198" s="671"/>
      <c r="AC198" s="667"/>
      <c r="AD198" s="667"/>
      <c r="AE198" s="671"/>
      <c r="AF198" s="667"/>
      <c r="AG198" s="1340"/>
      <c r="AH198" s="681"/>
      <c r="AI198" s="684"/>
      <c r="AJ198" s="684"/>
      <c r="AK198" s="684"/>
      <c r="AL198" s="684"/>
      <c r="AM198" s="684"/>
      <c r="AN198" s="684"/>
      <c r="AO198" s="681"/>
      <c r="AP198" s="681"/>
      <c r="AQ198" s="681"/>
      <c r="AR198" s="681"/>
    </row>
    <row r="199" spans="1:46" s="649" customFormat="1" ht="17.100000000000001" customHeight="1">
      <c r="A199" s="1315"/>
      <c r="B199" s="1315"/>
      <c r="C199" s="1315"/>
      <c r="D199" s="1315"/>
      <c r="E199" s="1315"/>
      <c r="F199" s="954"/>
      <c r="G199" s="963"/>
      <c r="H199" s="964"/>
      <c r="I199" s="965"/>
      <c r="J199" s="955"/>
      <c r="K199" s="1241"/>
      <c r="L199" s="1351"/>
      <c r="M199" s="1352"/>
      <c r="N199" s="1311"/>
      <c r="O199" s="672"/>
      <c r="P199" s="674"/>
      <c r="Q199" s="673"/>
      <c r="R199" s="669"/>
      <c r="S199" s="669"/>
      <c r="T199" s="669"/>
      <c r="U199" s="669"/>
      <c r="V199" s="669"/>
      <c r="W199" s="669"/>
      <c r="X199" s="669"/>
      <c r="Y199" s="669"/>
      <c r="Z199" s="670"/>
      <c r="AA199" s="670"/>
      <c r="AB199" s="671"/>
      <c r="AC199" s="667"/>
      <c r="AD199" s="667"/>
      <c r="AE199" s="671"/>
      <c r="AF199" s="667"/>
      <c r="AG199" s="1340"/>
      <c r="AH199" s="681"/>
      <c r="AI199" s="684"/>
      <c r="AJ199" s="684"/>
      <c r="AK199" s="684"/>
      <c r="AL199" s="684"/>
      <c r="AM199" s="684"/>
      <c r="AN199" s="684"/>
      <c r="AO199" s="681"/>
      <c r="AP199" s="681"/>
      <c r="AQ199" s="681"/>
      <c r="AR199" s="681"/>
    </row>
    <row r="200" spans="1:46" s="648" customFormat="1" ht="15" customHeight="1">
      <c r="A200" s="1315"/>
      <c r="B200" s="1315"/>
      <c r="C200" s="1315"/>
      <c r="D200" s="1315"/>
      <c r="E200" s="962"/>
      <c r="F200" s="956"/>
      <c r="G200" s="958"/>
      <c r="H200" s="956"/>
      <c r="I200" s="965"/>
      <c r="J200" s="955"/>
      <c r="K200" s="949"/>
      <c r="L200" s="652"/>
      <c r="M200" s="661" t="s">
        <v>5</v>
      </c>
      <c r="N200" s="661"/>
      <c r="O200" s="661"/>
      <c r="P200" s="661"/>
      <c r="Q200" s="661"/>
      <c r="R200" s="661"/>
      <c r="S200" s="661"/>
      <c r="T200" s="661"/>
      <c r="U200" s="661"/>
      <c r="V200" s="661"/>
      <c r="W200" s="661"/>
      <c r="X200" s="661"/>
      <c r="Y200" s="661"/>
      <c r="Z200" s="661"/>
      <c r="AA200" s="661"/>
      <c r="AB200" s="661"/>
      <c r="AC200" s="661"/>
      <c r="AD200" s="661"/>
      <c r="AE200" s="661"/>
      <c r="AF200" s="661"/>
      <c r="AG200" s="1341"/>
      <c r="AH200" s="683"/>
      <c r="AI200" s="683"/>
      <c r="AJ200" s="685"/>
      <c r="AK200" s="685"/>
      <c r="AL200" s="685"/>
      <c r="AM200" s="685"/>
      <c r="AN200" s="685"/>
      <c r="AO200" s="683"/>
      <c r="AP200" s="683"/>
      <c r="AQ200" s="683"/>
      <c r="AR200" s="683"/>
    </row>
    <row r="201" spans="1:46" s="648" customFormat="1" ht="15" customHeight="1">
      <c r="A201" s="1315"/>
      <c r="B201" s="1315"/>
      <c r="C201" s="1315"/>
      <c r="D201" s="962"/>
      <c r="E201" s="962"/>
      <c r="F201" s="956"/>
      <c r="G201" s="963"/>
      <c r="H201" s="956"/>
      <c r="I201" s="949"/>
      <c r="J201" s="940"/>
      <c r="K201" s="949"/>
      <c r="L201" s="652"/>
      <c r="M201" s="660" t="s">
        <v>16</v>
      </c>
      <c r="N201" s="660"/>
      <c r="O201" s="660"/>
      <c r="P201" s="660"/>
      <c r="Q201" s="660"/>
      <c r="R201" s="660"/>
      <c r="S201" s="660"/>
      <c r="T201" s="660"/>
      <c r="U201" s="660"/>
      <c r="V201" s="660"/>
      <c r="W201" s="660"/>
      <c r="X201" s="660"/>
      <c r="Y201" s="660"/>
      <c r="Z201" s="660"/>
      <c r="AA201" s="660"/>
      <c r="AB201" s="660"/>
      <c r="AC201" s="660"/>
      <c r="AD201" s="660"/>
      <c r="AE201" s="660"/>
      <c r="AF201" s="667"/>
      <c r="AG201" s="663"/>
      <c r="AH201" s="683"/>
      <c r="AI201" s="683"/>
      <c r="AJ201" s="685"/>
      <c r="AK201" s="685"/>
      <c r="AL201" s="685"/>
      <c r="AM201" s="685"/>
      <c r="AN201" s="685"/>
      <c r="AO201" s="683"/>
      <c r="AP201" s="683"/>
      <c r="AQ201" s="683"/>
      <c r="AR201" s="683"/>
    </row>
    <row r="202" spans="1:46" s="648" customFormat="1" ht="15" customHeight="1">
      <c r="A202" s="1315"/>
      <c r="B202" s="1315"/>
      <c r="C202" s="962"/>
      <c r="D202" s="962"/>
      <c r="E202" s="962"/>
      <c r="F202" s="956"/>
      <c r="G202" s="963"/>
      <c r="H202" s="956"/>
      <c r="I202" s="949"/>
      <c r="J202" s="940"/>
      <c r="K202" s="949"/>
      <c r="L202" s="652"/>
      <c r="M202" s="659" t="s">
        <v>17</v>
      </c>
      <c r="N202" s="659"/>
      <c r="O202" s="659"/>
      <c r="P202" s="659"/>
      <c r="Q202" s="659"/>
      <c r="R202" s="659"/>
      <c r="S202" s="659"/>
      <c r="T202" s="659"/>
      <c r="U202" s="659"/>
      <c r="V202" s="659"/>
      <c r="W202" s="659"/>
      <c r="X202" s="659"/>
      <c r="Y202" s="659"/>
      <c r="Z202" s="655"/>
      <c r="AA202" s="655"/>
      <c r="AB202" s="671"/>
      <c r="AC202" s="667"/>
      <c r="AD202" s="666"/>
      <c r="AE202" s="659"/>
      <c r="AF202" s="667"/>
      <c r="AG202" s="663"/>
      <c r="AH202" s="683"/>
      <c r="AI202" s="683"/>
      <c r="AJ202" s="683"/>
      <c r="AK202" s="683"/>
      <c r="AL202" s="683"/>
      <c r="AM202" s="683"/>
      <c r="AN202" s="683"/>
      <c r="AO202" s="683"/>
      <c r="AP202" s="683"/>
      <c r="AQ202" s="683"/>
      <c r="AR202" s="683"/>
    </row>
    <row r="203" spans="1:46" s="648" customFormat="1" ht="15" customHeight="1">
      <c r="A203" s="1315"/>
      <c r="B203" s="962"/>
      <c r="C203" s="962"/>
      <c r="D203" s="962"/>
      <c r="E203" s="962"/>
      <c r="F203" s="956"/>
      <c r="G203" s="963"/>
      <c r="H203" s="956"/>
      <c r="I203" s="949"/>
      <c r="J203" s="940"/>
      <c r="K203" s="949"/>
      <c r="L203" s="652"/>
      <c r="M203" s="662" t="s">
        <v>18</v>
      </c>
      <c r="N203" s="662"/>
      <c r="O203" s="662"/>
      <c r="P203" s="662"/>
      <c r="Q203" s="662"/>
      <c r="R203" s="662"/>
      <c r="S203" s="662"/>
      <c r="T203" s="662"/>
      <c r="U203" s="662"/>
      <c r="V203" s="662"/>
      <c r="W203" s="662"/>
      <c r="X203" s="662"/>
      <c r="Y203" s="662"/>
      <c r="Z203" s="655"/>
      <c r="AA203" s="655"/>
      <c r="AB203" s="671"/>
      <c r="AC203" s="667"/>
      <c r="AD203" s="666"/>
      <c r="AE203" s="659"/>
      <c r="AF203" s="667"/>
      <c r="AG203" s="663"/>
      <c r="AH203" s="683"/>
      <c r="AI203" s="683"/>
      <c r="AJ203" s="683"/>
      <c r="AK203" s="683"/>
      <c r="AL203" s="683"/>
      <c r="AM203" s="683"/>
      <c r="AN203" s="683"/>
      <c r="AO203" s="683"/>
      <c r="AP203" s="683"/>
      <c r="AQ203" s="683"/>
      <c r="AR203" s="683"/>
    </row>
    <row r="204" spans="1:46" s="648" customFormat="1" ht="15" customHeight="1">
      <c r="A204" s="935"/>
      <c r="B204" s="935"/>
      <c r="C204" s="935"/>
      <c r="D204" s="935"/>
      <c r="E204" s="935"/>
      <c r="F204" s="935"/>
      <c r="G204" s="948"/>
      <c r="H204" s="949"/>
      <c r="I204" s="939"/>
      <c r="J204" s="940"/>
      <c r="K204" s="935"/>
      <c r="L204" s="652"/>
      <c r="M204" s="668" t="s">
        <v>307</v>
      </c>
      <c r="N204" s="668"/>
      <c r="O204" s="668"/>
      <c r="P204" s="668"/>
      <c r="Q204" s="668"/>
      <c r="R204" s="668"/>
      <c r="S204" s="668"/>
      <c r="T204" s="668"/>
      <c r="U204" s="668"/>
      <c r="V204" s="668"/>
      <c r="W204" s="668"/>
      <c r="X204" s="668"/>
      <c r="Y204" s="668"/>
      <c r="Z204" s="655"/>
      <c r="AA204" s="655"/>
      <c r="AB204" s="671"/>
      <c r="AC204" s="667"/>
      <c r="AD204" s="666"/>
      <c r="AE204" s="659"/>
      <c r="AF204" s="667"/>
      <c r="AG204" s="663"/>
      <c r="AH204" s="683"/>
      <c r="AI204" s="683"/>
      <c r="AJ204" s="683"/>
      <c r="AK204" s="683"/>
      <c r="AL204" s="683"/>
      <c r="AM204" s="683"/>
      <c r="AN204" s="683"/>
      <c r="AO204" s="683"/>
      <c r="AP204" s="683"/>
      <c r="AQ204" s="683"/>
      <c r="AR204" s="683"/>
    </row>
    <row r="205" spans="1:46" ht="15" customHeight="1">
      <c r="G205" s="149"/>
      <c r="H205" s="150"/>
      <c r="I205" s="150"/>
      <c r="J205" s="8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96"/>
      <c r="AL205" s="196"/>
      <c r="AM205" s="196"/>
      <c r="AN205" s="196"/>
      <c r="AO205" s="196"/>
      <c r="AP205" s="196"/>
      <c r="AQ205" s="196"/>
      <c r="AR205" s="196"/>
      <c r="AS205" s="196"/>
      <c r="AT205" s="196"/>
    </row>
    <row r="206" spans="1:46" ht="15" customHeight="1">
      <c r="G206" s="149"/>
      <c r="H206" s="150"/>
      <c r="I206" s="150"/>
      <c r="J206" s="80"/>
      <c r="K206" s="150"/>
      <c r="L206" s="150"/>
      <c r="M206" s="150"/>
      <c r="N206" s="150"/>
      <c r="O206" s="150"/>
      <c r="P206" s="150"/>
      <c r="Q206" s="1317"/>
      <c r="R206" s="150"/>
      <c r="S206" s="150"/>
      <c r="T206" s="150"/>
      <c r="U206" s="1317"/>
      <c r="V206" s="150"/>
      <c r="W206" s="150"/>
      <c r="X206" s="150"/>
      <c r="Y206" s="1032"/>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7"/>
      <c r="R207" s="150"/>
      <c r="S207" s="150"/>
      <c r="T207" s="150"/>
      <c r="U207" s="1317"/>
      <c r="V207" s="150"/>
      <c r="W207" s="150"/>
      <c r="X207" s="150"/>
      <c r="Y207" s="150"/>
      <c r="Z207" s="150"/>
      <c r="AA207" s="150"/>
      <c r="AB207" s="150"/>
      <c r="AC207" s="150"/>
    </row>
    <row r="208" spans="1:46" ht="15" customHeight="1">
      <c r="G208" s="149"/>
      <c r="H208" s="150"/>
      <c r="I208" s="150"/>
      <c r="J208" s="80"/>
      <c r="K208" s="150"/>
      <c r="L208" s="150"/>
      <c r="M208" s="150"/>
      <c r="N208" s="150"/>
      <c r="O208" s="150"/>
      <c r="Q208" s="1317"/>
      <c r="V208" s="150"/>
      <c r="W208" s="150"/>
      <c r="X208" s="150"/>
      <c r="Z208" s="150"/>
      <c r="AA208" s="150"/>
      <c r="AB208" s="150"/>
      <c r="AC208" s="691"/>
      <c r="AD208" s="150"/>
    </row>
    <row r="209" spans="1:83" ht="15" customHeight="1">
      <c r="G209" s="149"/>
      <c r="H209" s="150"/>
      <c r="I209" s="150"/>
      <c r="J209" s="80"/>
      <c r="K209" s="150"/>
      <c r="L209" s="150"/>
      <c r="M209" s="150"/>
      <c r="N209" s="150"/>
      <c r="O209" s="150"/>
      <c r="Q209" s="217"/>
      <c r="Y209" s="150"/>
      <c r="Z209" s="150"/>
      <c r="AA209" s="150"/>
      <c r="AB209" s="150"/>
      <c r="AC209" s="150"/>
      <c r="AD209" s="150"/>
      <c r="AE209" s="150"/>
    </row>
    <row r="210" spans="1:83" ht="15" customHeight="1">
      <c r="A210" s="692"/>
      <c r="B210" s="692"/>
      <c r="C210" s="692"/>
      <c r="D210" s="692"/>
      <c r="E210" s="692"/>
      <c r="F210" s="692"/>
      <c r="G210" s="695"/>
      <c r="H210" s="696"/>
      <c r="I210" s="696"/>
      <c r="J210" s="693"/>
      <c r="K210" s="696"/>
      <c r="L210" s="696"/>
      <c r="M210" s="696"/>
      <c r="N210" s="1396" t="s">
        <v>83</v>
      </c>
      <c r="O210" s="1346"/>
      <c r="P210" s="1342">
        <v>1</v>
      </c>
      <c r="Q210" s="1390"/>
      <c r="R210" s="1311" t="s">
        <v>82</v>
      </c>
      <c r="S210" s="1420"/>
      <c r="T210" s="1397">
        <v>1</v>
      </c>
      <c r="U210" s="1318"/>
      <c r="V210" s="1311" t="s">
        <v>82</v>
      </c>
      <c r="W210" s="783"/>
      <c r="X210" s="699">
        <v>1</v>
      </c>
      <c r="Y210" s="1032"/>
      <c r="Z210" s="696"/>
      <c r="AA210" s="696"/>
      <c r="AB210" s="696"/>
      <c r="AC210" s="696"/>
      <c r="AD210" s="696"/>
      <c r="AE210" s="692"/>
      <c r="AF210" s="690"/>
      <c r="AG210" s="690"/>
      <c r="AH210" s="690"/>
      <c r="AI210" s="690"/>
      <c r="AJ210" s="690"/>
      <c r="AK210" s="690"/>
      <c r="AL210" s="690"/>
      <c r="AM210" s="690"/>
      <c r="AN210" s="690"/>
      <c r="AO210" s="690"/>
      <c r="AP210" s="690"/>
      <c r="AQ210" s="690"/>
      <c r="AR210" s="690"/>
      <c r="AS210" s="690"/>
      <c r="AT210" s="690"/>
      <c r="AU210" s="690"/>
      <c r="AV210" s="690"/>
      <c r="AW210" s="690"/>
      <c r="AX210" s="690"/>
      <c r="AY210" s="690"/>
      <c r="AZ210" s="690"/>
      <c r="BA210" s="690"/>
      <c r="BB210" s="690"/>
      <c r="BC210" s="690"/>
      <c r="BD210" s="690"/>
      <c r="BE210" s="690"/>
      <c r="BF210" s="690"/>
      <c r="BG210" s="690"/>
      <c r="BH210" s="690"/>
      <c r="BI210" s="690"/>
      <c r="BJ210" s="690"/>
      <c r="BK210" s="690"/>
      <c r="BL210" s="690"/>
      <c r="BM210" s="690"/>
      <c r="BN210" s="690"/>
      <c r="BO210" s="690"/>
      <c r="BP210" s="690"/>
      <c r="BQ210" s="690"/>
      <c r="BR210" s="690"/>
      <c r="BS210" s="690"/>
      <c r="BT210" s="690"/>
      <c r="BU210" s="690"/>
      <c r="BV210" s="690"/>
      <c r="BW210" s="690"/>
      <c r="BX210" s="690"/>
      <c r="BY210" s="690"/>
      <c r="BZ210" s="690"/>
      <c r="CA210" s="690"/>
      <c r="CB210" s="690"/>
      <c r="CC210" s="690"/>
      <c r="CD210" s="690"/>
      <c r="CE210" s="690"/>
    </row>
    <row r="211" spans="1:83" ht="15" customHeight="1">
      <c r="A211" s="692"/>
      <c r="B211" s="692"/>
      <c r="C211" s="692"/>
      <c r="D211" s="692"/>
      <c r="E211" s="692"/>
      <c r="F211" s="692"/>
      <c r="G211" s="695"/>
      <c r="H211" s="696"/>
      <c r="I211" s="696"/>
      <c r="J211" s="693"/>
      <c r="K211" s="696"/>
      <c r="L211" s="696"/>
      <c r="M211" s="696"/>
      <c r="N211" s="1396"/>
      <c r="O211" s="1346"/>
      <c r="P211" s="1342"/>
      <c r="Q211" s="1390"/>
      <c r="R211" s="1311"/>
      <c r="S211" s="1421"/>
      <c r="T211" s="1398"/>
      <c r="U211" s="1318"/>
      <c r="V211" s="1311"/>
      <c r="W211" s="697"/>
      <c r="X211" s="697"/>
      <c r="Y211" s="697" t="s">
        <v>626</v>
      </c>
      <c r="Z211" s="696"/>
      <c r="AA211" s="696"/>
      <c r="AB211" s="696"/>
      <c r="AC211" s="696"/>
      <c r="AD211" s="696"/>
      <c r="AE211" s="696"/>
      <c r="AF211" s="690"/>
      <c r="AG211" s="690"/>
      <c r="AH211" s="690"/>
      <c r="AI211" s="690"/>
      <c r="AJ211" s="690"/>
      <c r="AK211" s="690"/>
      <c r="AL211" s="690"/>
      <c r="AM211" s="690"/>
      <c r="AN211" s="690"/>
      <c r="AO211" s="690"/>
      <c r="AP211" s="690"/>
      <c r="AQ211" s="690"/>
      <c r="AR211" s="690"/>
      <c r="AS211" s="690"/>
      <c r="AT211" s="690"/>
      <c r="AU211" s="690"/>
      <c r="AV211" s="690"/>
      <c r="AW211" s="690"/>
      <c r="AX211" s="690"/>
      <c r="AY211" s="690"/>
      <c r="AZ211" s="690"/>
      <c r="BA211" s="690"/>
      <c r="BB211" s="690"/>
      <c r="BC211" s="690"/>
      <c r="BD211" s="690"/>
      <c r="BE211" s="690"/>
      <c r="BF211" s="690"/>
      <c r="BG211" s="690"/>
      <c r="BH211" s="690"/>
      <c r="BI211" s="690"/>
      <c r="BJ211" s="690"/>
      <c r="BK211" s="690"/>
      <c r="BL211" s="690"/>
      <c r="BM211" s="690"/>
      <c r="BN211" s="690"/>
      <c r="BO211" s="690"/>
      <c r="BP211" s="690"/>
      <c r="BQ211" s="690"/>
      <c r="BR211" s="690"/>
      <c r="BS211" s="690"/>
      <c r="BT211" s="690"/>
      <c r="BU211" s="690"/>
      <c r="BV211" s="690"/>
      <c r="BW211" s="690"/>
      <c r="BX211" s="690"/>
      <c r="BY211" s="690"/>
      <c r="BZ211" s="690"/>
      <c r="CA211" s="690"/>
      <c r="CB211" s="690"/>
      <c r="CC211" s="690"/>
      <c r="CD211" s="690"/>
      <c r="CE211" s="690"/>
    </row>
    <row r="212" spans="1:83" ht="15" customHeight="1">
      <c r="A212" s="692"/>
      <c r="B212" s="692"/>
      <c r="C212" s="692"/>
      <c r="D212" s="692"/>
      <c r="E212" s="692"/>
      <c r="F212" s="692"/>
      <c r="G212" s="695"/>
      <c r="H212" s="696"/>
      <c r="I212" s="696"/>
      <c r="J212" s="693"/>
      <c r="K212" s="696"/>
      <c r="L212" s="696"/>
      <c r="M212" s="696"/>
      <c r="N212" s="1396"/>
      <c r="O212" s="1346"/>
      <c r="P212" s="1342"/>
      <c r="Q212" s="1390"/>
      <c r="R212" s="1311"/>
      <c r="S212" s="694"/>
      <c r="T212" s="694"/>
      <c r="U212" s="697" t="s">
        <v>627</v>
      </c>
      <c r="V212" s="782"/>
      <c r="W212" s="698"/>
      <c r="X212" s="698"/>
      <c r="Y212" s="698"/>
      <c r="Z212" s="696"/>
      <c r="AA212" s="696"/>
      <c r="AB212" s="696"/>
      <c r="AC212" s="696"/>
      <c r="AD212" s="696"/>
      <c r="AE212" s="696"/>
      <c r="AF212" s="690"/>
      <c r="AG212" s="690"/>
      <c r="AH212" s="690"/>
      <c r="AI212" s="690"/>
      <c r="AJ212" s="690"/>
      <c r="AK212" s="690"/>
      <c r="AL212" s="690"/>
      <c r="AM212" s="690"/>
      <c r="AN212" s="690"/>
      <c r="AO212" s="690"/>
      <c r="AP212" s="690"/>
      <c r="AQ212" s="690"/>
      <c r="AR212" s="690"/>
      <c r="AS212" s="690"/>
      <c r="AT212" s="690"/>
      <c r="AU212" s="690"/>
      <c r="AV212" s="690"/>
      <c r="AW212" s="690"/>
      <c r="AX212" s="690"/>
      <c r="AY212" s="690"/>
      <c r="AZ212" s="690"/>
      <c r="BA212" s="690"/>
      <c r="BB212" s="690"/>
      <c r="BC212" s="690"/>
      <c r="BD212" s="690"/>
      <c r="BE212" s="690"/>
      <c r="BF212" s="690"/>
      <c r="BG212" s="690"/>
      <c r="BH212" s="690"/>
      <c r="BI212" s="690"/>
      <c r="BJ212" s="690"/>
      <c r="BK212" s="690"/>
      <c r="BL212" s="690"/>
      <c r="BM212" s="690"/>
      <c r="BN212" s="690"/>
      <c r="BO212" s="690"/>
      <c r="BP212" s="690"/>
      <c r="BQ212" s="690"/>
      <c r="BR212" s="690"/>
      <c r="BS212" s="690"/>
      <c r="BT212" s="690"/>
      <c r="BU212" s="690"/>
      <c r="BV212" s="690"/>
      <c r="BW212" s="690"/>
      <c r="BX212" s="690"/>
      <c r="BY212" s="690"/>
      <c r="BZ212" s="690"/>
      <c r="CA212" s="690"/>
      <c r="CB212" s="690"/>
      <c r="CC212" s="690"/>
      <c r="CD212" s="690"/>
      <c r="CE212" s="690"/>
    </row>
    <row r="213" spans="1:83" ht="15" customHeight="1">
      <c r="A213" s="692"/>
      <c r="B213" s="692"/>
      <c r="C213" s="692"/>
      <c r="D213" s="692"/>
      <c r="E213" s="692"/>
      <c r="F213" s="692"/>
      <c r="G213" s="695"/>
      <c r="H213" s="696"/>
      <c r="I213" s="696"/>
      <c r="J213" s="693"/>
      <c r="K213" s="696"/>
      <c r="L213" s="696"/>
      <c r="M213" s="696"/>
      <c r="N213" s="1311"/>
      <c r="O213" s="780"/>
      <c r="P213" s="780"/>
      <c r="Q213" s="781"/>
      <c r="R213" s="782"/>
      <c r="S213" s="698"/>
      <c r="T213" s="698"/>
      <c r="U213" s="698"/>
      <c r="V213" s="698"/>
      <c r="W213" s="698"/>
      <c r="X213" s="698"/>
      <c r="Y213" s="698"/>
      <c r="Z213" s="696"/>
      <c r="AA213" s="696"/>
      <c r="AB213" s="696"/>
      <c r="AC213" s="696"/>
      <c r="AD213" s="696"/>
      <c r="AE213" s="696"/>
      <c r="AF213" s="690"/>
      <c r="AG213" s="690"/>
      <c r="AH213" s="690"/>
      <c r="AI213" s="690"/>
      <c r="AJ213" s="690"/>
      <c r="AK213" s="690"/>
      <c r="AL213" s="690"/>
      <c r="AM213" s="690"/>
      <c r="AN213" s="690"/>
      <c r="AO213" s="690"/>
      <c r="AP213" s="690"/>
      <c r="AQ213" s="690"/>
      <c r="AR213" s="690"/>
      <c r="AS213" s="690"/>
      <c r="AT213" s="690"/>
      <c r="AU213" s="690"/>
      <c r="AV213" s="690"/>
      <c r="AW213" s="690"/>
      <c r="AX213" s="690"/>
      <c r="AY213" s="690"/>
      <c r="AZ213" s="690"/>
      <c r="BA213" s="690"/>
      <c r="BB213" s="690"/>
      <c r="BC213" s="690"/>
      <c r="BD213" s="690"/>
      <c r="BE213" s="690"/>
      <c r="BF213" s="690"/>
      <c r="BG213" s="690"/>
      <c r="BH213" s="690"/>
      <c r="BI213" s="690"/>
      <c r="BJ213" s="690"/>
      <c r="BK213" s="690"/>
      <c r="BL213" s="690"/>
      <c r="BM213" s="690"/>
      <c r="BN213" s="690"/>
      <c r="BO213" s="690"/>
      <c r="BP213" s="690"/>
      <c r="BQ213" s="690"/>
      <c r="BR213" s="690"/>
      <c r="BS213" s="690"/>
      <c r="BT213" s="690"/>
      <c r="BU213" s="690"/>
      <c r="BV213" s="690"/>
      <c r="BW213" s="690"/>
      <c r="BX213" s="690"/>
      <c r="BY213" s="690"/>
      <c r="BZ213" s="690"/>
      <c r="CA213" s="690"/>
      <c r="CB213" s="690"/>
      <c r="CC213" s="690"/>
      <c r="CD213" s="690"/>
      <c r="CE213" s="690"/>
    </row>
    <row r="215" spans="1:83" s="35" customFormat="1" ht="17.100000000000001" customHeight="1">
      <c r="A215" s="92"/>
      <c r="B215" s="92"/>
      <c r="C215" s="81"/>
      <c r="D215" s="144"/>
      <c r="E215" s="163"/>
      <c r="F215" s="165"/>
      <c r="G215" s="165"/>
      <c r="H215" s="164"/>
      <c r="I215" s="164"/>
      <c r="J215" s="164"/>
      <c r="K215" s="164"/>
      <c r="L215" s="164"/>
      <c r="M215" s="164"/>
      <c r="N215" s="164"/>
      <c r="O215" s="164"/>
      <c r="P215" s="164"/>
      <c r="Q215" s="164"/>
      <c r="R215" s="164"/>
      <c r="S215" s="164"/>
      <c r="T215" s="146"/>
      <c r="U215" s="146"/>
      <c r="V215" s="146"/>
      <c r="W215" s="166"/>
      <c r="X215" s="166"/>
    </row>
    <row r="216" spans="1:83" s="703" customFormat="1" ht="18.75" customHeight="1">
      <c r="X216" s="683"/>
      <c r="Y216" s="683"/>
      <c r="Z216" s="683"/>
      <c r="AA216" s="683"/>
      <c r="AB216" s="683"/>
      <c r="AC216" s="683"/>
      <c r="AD216" s="683"/>
      <c r="AE216" s="683"/>
      <c r="AF216" s="683"/>
      <c r="AG216" s="683"/>
      <c r="AH216" s="683"/>
      <c r="AI216" s="683"/>
      <c r="AJ216" s="683"/>
    </row>
    <row r="217" spans="1:83" s="34" customFormat="1" ht="17.100000000000001" customHeight="1">
      <c r="G217" s="34" t="s">
        <v>12</v>
      </c>
      <c r="I217" s="34" t="s">
        <v>651</v>
      </c>
      <c r="V217" s="151"/>
      <c r="X217" s="209"/>
      <c r="Y217" s="209"/>
      <c r="Z217" s="209"/>
      <c r="AA217" s="209"/>
      <c r="AB217" s="209"/>
      <c r="AC217" s="209"/>
      <c r="AD217" s="209"/>
      <c r="AE217" s="209"/>
      <c r="AF217" s="209"/>
      <c r="AG217" s="209"/>
      <c r="AH217" s="209"/>
      <c r="AI217" s="209"/>
      <c r="AJ217" s="209"/>
    </row>
    <row r="218" spans="1:83" s="703" customFormat="1" ht="17.100000000000001" customHeight="1">
      <c r="L218" s="116"/>
      <c r="M218" s="116"/>
      <c r="N218" s="116"/>
      <c r="O218" s="116"/>
      <c r="P218" s="116"/>
      <c r="Q218" s="116"/>
      <c r="R218" s="116"/>
      <c r="S218" s="116"/>
      <c r="T218" s="116"/>
      <c r="U218" s="116"/>
      <c r="V218" s="116"/>
      <c r="W218" s="116"/>
      <c r="X218" s="683"/>
      <c r="Y218" s="683"/>
      <c r="Z218" s="683"/>
      <c r="AA218" s="683"/>
      <c r="AB218" s="683"/>
      <c r="AC218" s="683"/>
      <c r="AD218" s="683"/>
      <c r="AE218" s="683"/>
      <c r="AF218" s="683"/>
      <c r="AG218" s="683"/>
      <c r="AH218" s="683"/>
      <c r="AI218" s="683"/>
      <c r="AJ218" s="683"/>
    </row>
    <row r="219" spans="1:83" s="749" customFormat="1" ht="22.5">
      <c r="A219" s="1315">
        <v>1</v>
      </c>
      <c r="B219" s="829"/>
      <c r="C219" s="829"/>
      <c r="D219" s="829"/>
      <c r="E219" s="830"/>
      <c r="F219" s="831"/>
      <c r="G219" s="831"/>
      <c r="H219" s="831"/>
      <c r="I219" s="832"/>
      <c r="J219" s="827"/>
      <c r="K219" s="834"/>
      <c r="L219" s="742">
        <f>mergeValue(A219)</f>
        <v>1</v>
      </c>
      <c r="M219" s="608" t="s">
        <v>19</v>
      </c>
      <c r="N219" s="613"/>
      <c r="O219" s="1384"/>
      <c r="P219" s="1385"/>
      <c r="Q219" s="1385"/>
      <c r="R219" s="1385"/>
      <c r="S219" s="1385"/>
      <c r="T219" s="1385"/>
      <c r="U219" s="1385"/>
      <c r="V219" s="1386"/>
      <c r="W219" s="1122" t="s">
        <v>717</v>
      </c>
      <c r="X219" s="757"/>
      <c r="Y219" s="775"/>
      <c r="Z219" s="775" t="str">
        <f t="shared" ref="Z219:Z232" si="3">IF(M219="","",M219 )</f>
        <v>Наименование тарифа</v>
      </c>
      <c r="AA219" s="775"/>
      <c r="AB219" s="775"/>
      <c r="AC219" s="775"/>
      <c r="AD219" s="757"/>
      <c r="AE219" s="757"/>
      <c r="AF219" s="757"/>
      <c r="AG219" s="757"/>
      <c r="AH219" s="757"/>
      <c r="AI219" s="757"/>
      <c r="AJ219" s="757"/>
    </row>
    <row r="220" spans="1:83" s="749" customFormat="1" ht="22.5">
      <c r="A220" s="1315"/>
      <c r="B220" s="1315">
        <v>1</v>
      </c>
      <c r="C220" s="829"/>
      <c r="D220" s="829"/>
      <c r="E220" s="831"/>
      <c r="F220" s="831"/>
      <c r="G220" s="831"/>
      <c r="H220" s="831"/>
      <c r="I220" s="826"/>
      <c r="J220" s="825"/>
      <c r="K220" s="828"/>
      <c r="L220" s="742" t="str">
        <f>mergeValue(A220) &amp;"."&amp; mergeValue(B220)</f>
        <v>1.1</v>
      </c>
      <c r="M220" s="656" t="s">
        <v>15</v>
      </c>
      <c r="N220" s="613"/>
      <c r="O220" s="1384"/>
      <c r="P220" s="1385"/>
      <c r="Q220" s="1385"/>
      <c r="R220" s="1385"/>
      <c r="S220" s="1385"/>
      <c r="T220" s="1385"/>
      <c r="U220" s="1385"/>
      <c r="V220" s="1386"/>
      <c r="W220" s="1122" t="s">
        <v>458</v>
      </c>
      <c r="X220" s="757"/>
      <c r="Y220" s="775"/>
      <c r="Z220" s="775" t="str">
        <f t="shared" si="3"/>
        <v>Территория действия тарифа</v>
      </c>
      <c r="AA220" s="775"/>
      <c r="AB220" s="775"/>
      <c r="AC220" s="775"/>
      <c r="AD220" s="757"/>
      <c r="AE220" s="757"/>
      <c r="AF220" s="757"/>
      <c r="AG220" s="757"/>
      <c r="AH220" s="757"/>
      <c r="AI220" s="757"/>
      <c r="AJ220" s="757"/>
    </row>
    <row r="221" spans="1:83" s="749" customFormat="1" ht="22.5">
      <c r="A221" s="1315"/>
      <c r="B221" s="1315"/>
      <c r="C221" s="1315">
        <v>1</v>
      </c>
      <c r="D221" s="829"/>
      <c r="E221" s="831"/>
      <c r="F221" s="831"/>
      <c r="G221" s="831"/>
      <c r="H221" s="831"/>
      <c r="I221" s="833"/>
      <c r="J221" s="825"/>
      <c r="K221" s="828"/>
      <c r="L221" s="742" t="str">
        <f>mergeValue(A221) &amp;"."&amp; mergeValue(B221)&amp;"."&amp; mergeValue(C221)</f>
        <v>1.1.1</v>
      </c>
      <c r="M221" s="657" t="s">
        <v>7</v>
      </c>
      <c r="N221" s="613"/>
      <c r="O221" s="1384"/>
      <c r="P221" s="1385"/>
      <c r="Q221" s="1385"/>
      <c r="R221" s="1385"/>
      <c r="S221" s="1385"/>
      <c r="T221" s="1385"/>
      <c r="U221" s="1385"/>
      <c r="V221" s="1386"/>
      <c r="W221" s="1122" t="s">
        <v>599</v>
      </c>
      <c r="X221" s="757"/>
      <c r="Y221" s="775"/>
      <c r="Z221" s="775" t="str">
        <f t="shared" si="3"/>
        <v xml:space="preserve">Наименование системы теплоснабжения </v>
      </c>
      <c r="AA221" s="775"/>
      <c r="AB221" s="775"/>
      <c r="AC221" s="775"/>
      <c r="AD221" s="757"/>
      <c r="AE221" s="757"/>
      <c r="AF221" s="757"/>
      <c r="AG221" s="757"/>
      <c r="AH221" s="757"/>
      <c r="AI221" s="757"/>
      <c r="AJ221" s="757"/>
    </row>
    <row r="222" spans="1:83" s="749" customFormat="1" ht="22.5">
      <c r="A222" s="1315"/>
      <c r="B222" s="1315"/>
      <c r="C222" s="1315"/>
      <c r="D222" s="1315">
        <v>1</v>
      </c>
      <c r="E222" s="831"/>
      <c r="F222" s="831"/>
      <c r="G222" s="831"/>
      <c r="H222" s="831"/>
      <c r="I222" s="833"/>
      <c r="J222" s="825"/>
      <c r="K222" s="828"/>
      <c r="L222" s="742" t="str">
        <f>mergeValue(A222) &amp;"."&amp; mergeValue(B222)&amp;"."&amp; mergeValue(C222)&amp;"."&amp; mergeValue(D222)</f>
        <v>1.1.1.1</v>
      </c>
      <c r="M222" s="658" t="s">
        <v>21</v>
      </c>
      <c r="N222" s="613"/>
      <c r="O222" s="1384"/>
      <c r="P222" s="1385"/>
      <c r="Q222" s="1385"/>
      <c r="R222" s="1385"/>
      <c r="S222" s="1385"/>
      <c r="T222" s="1385"/>
      <c r="U222" s="1385"/>
      <c r="V222" s="1386"/>
      <c r="W222" s="1122" t="s">
        <v>600</v>
      </c>
      <c r="X222" s="757"/>
      <c r="Y222" s="775"/>
      <c r="Z222" s="775" t="str">
        <f t="shared" si="3"/>
        <v xml:space="preserve">Источник тепловой энергии  </v>
      </c>
      <c r="AA222" s="775"/>
      <c r="AB222" s="775"/>
      <c r="AC222" s="775"/>
      <c r="AD222" s="757"/>
      <c r="AE222" s="757"/>
      <c r="AF222" s="757"/>
      <c r="AG222" s="757"/>
      <c r="AH222" s="757"/>
      <c r="AI222" s="757"/>
      <c r="AJ222" s="757"/>
    </row>
    <row r="223" spans="1:83" s="749" customFormat="1" ht="78.75">
      <c r="A223" s="1315"/>
      <c r="B223" s="1315"/>
      <c r="C223" s="1315"/>
      <c r="D223" s="1315"/>
      <c r="E223" s="1315">
        <v>1</v>
      </c>
      <c r="F223" s="831"/>
      <c r="G223" s="831"/>
      <c r="H223" s="829">
        <v>1</v>
      </c>
      <c r="I223" s="1315">
        <v>1</v>
      </c>
      <c r="J223" s="831"/>
      <c r="K223" s="836"/>
      <c r="L223" s="742" t="str">
        <f>mergeValue(A223) &amp;"."&amp; mergeValue(B223)&amp;"."&amp; mergeValue(C223)&amp;"."&amp; mergeValue(D223)&amp;"."&amp; mergeValue(E223)</f>
        <v>1.1.1.1.1</v>
      </c>
      <c r="M223" s="522" t="s">
        <v>8</v>
      </c>
      <c r="N223" s="613"/>
      <c r="O223" s="1318"/>
      <c r="P223" s="1319"/>
      <c r="Q223" s="1319"/>
      <c r="R223" s="1319"/>
      <c r="S223" s="1319"/>
      <c r="T223" s="1319"/>
      <c r="U223" s="1319"/>
      <c r="V223" s="1320"/>
      <c r="W223" s="1122" t="s">
        <v>718</v>
      </c>
      <c r="X223" s="757"/>
      <c r="Y223" s="775"/>
      <c r="Z223" s="775" t="str">
        <f t="shared" si="3"/>
        <v>Схема подключения теплопотребляющей установки к коллектору источника тепловой энергии</v>
      </c>
      <c r="AA223" s="775"/>
      <c r="AB223" s="775"/>
      <c r="AC223" s="775"/>
      <c r="AD223" s="757"/>
      <c r="AE223" s="757"/>
      <c r="AF223" s="757"/>
      <c r="AG223" s="757"/>
      <c r="AH223" s="757"/>
      <c r="AI223" s="757"/>
      <c r="AJ223" s="757"/>
    </row>
    <row r="224" spans="1:83" s="749" customFormat="1" ht="33.75">
      <c r="A224" s="1315"/>
      <c r="B224" s="1315"/>
      <c r="C224" s="1315"/>
      <c r="D224" s="1315"/>
      <c r="E224" s="1315"/>
      <c r="F224" s="1315">
        <v>1</v>
      </c>
      <c r="G224" s="829"/>
      <c r="H224" s="829"/>
      <c r="I224" s="1315"/>
      <c r="J224" s="1315">
        <v>1</v>
      </c>
      <c r="K224" s="837"/>
      <c r="L224" s="742" t="str">
        <f>mergeValue(A224) &amp;"."&amp; mergeValue(B224)&amp;"."&amp; mergeValue(C224)&amp;"."&amp; mergeValue(D224)&amp;"."&amp; mergeValue(E224)&amp;"."&amp; mergeValue(F224)</f>
        <v>1.1.1.1.1.1</v>
      </c>
      <c r="M224" s="523" t="s">
        <v>9</v>
      </c>
      <c r="N224" s="613"/>
      <c r="O224" s="1318"/>
      <c r="P224" s="1319"/>
      <c r="Q224" s="1319"/>
      <c r="R224" s="1319"/>
      <c r="S224" s="1319"/>
      <c r="T224" s="1319"/>
      <c r="U224" s="1319"/>
      <c r="V224" s="1320"/>
      <c r="W224" s="1122" t="s">
        <v>719</v>
      </c>
      <c r="X224" s="757"/>
      <c r="Y224" s="775"/>
      <c r="Z224" s="775" t="str">
        <f t="shared" si="3"/>
        <v>Группа потребителей</v>
      </c>
      <c r="AA224" s="775"/>
      <c r="AB224" s="775"/>
      <c r="AC224" s="775"/>
      <c r="AD224" s="757"/>
      <c r="AE224" s="757"/>
      <c r="AF224" s="757"/>
      <c r="AG224" s="757"/>
      <c r="AH224" s="757"/>
      <c r="AI224" s="757"/>
      <c r="AJ224" s="757"/>
    </row>
    <row r="225" spans="1:50" s="749" customFormat="1" ht="122.1" customHeight="1">
      <c r="A225" s="1315"/>
      <c r="B225" s="1315"/>
      <c r="C225" s="1315"/>
      <c r="D225" s="1315"/>
      <c r="E225" s="1315"/>
      <c r="F225" s="1315"/>
      <c r="G225" s="829">
        <v>1</v>
      </c>
      <c r="H225" s="829"/>
      <c r="I225" s="1315"/>
      <c r="J225" s="1315"/>
      <c r="K225" s="837">
        <v>1</v>
      </c>
      <c r="L225" s="742" t="str">
        <f>mergeValue(A225) &amp;"."&amp; mergeValue(B225)&amp;"."&amp; mergeValue(C225)&amp;"."&amp; mergeValue(D225)&amp;"."&amp; mergeValue(E225)&amp;"."&amp; mergeValue(F225)&amp;"."&amp; mergeValue(G225)</f>
        <v>1.1.1.1.1.1.1</v>
      </c>
      <c r="M225" s="1009"/>
      <c r="N225" s="613"/>
      <c r="O225" s="724"/>
      <c r="P225" s="724"/>
      <c r="Q225" s="724"/>
      <c r="R225" s="1310"/>
      <c r="S225" s="1311" t="s">
        <v>82</v>
      </c>
      <c r="T225" s="1310"/>
      <c r="U225" s="1311" t="s">
        <v>82</v>
      </c>
      <c r="V225" s="724"/>
      <c r="W225" s="1285" t="s">
        <v>720</v>
      </c>
      <c r="X225" s="757" t="str">
        <f>strCheckDate(O226:V226)</f>
        <v/>
      </c>
      <c r="Y225" s="775"/>
      <c r="Z225" s="775" t="str">
        <f t="shared" si="3"/>
        <v/>
      </c>
      <c r="AA225" s="775"/>
      <c r="AB225" s="775"/>
      <c r="AC225" s="775"/>
      <c r="AD225" s="757"/>
      <c r="AE225" s="757"/>
      <c r="AF225" s="757"/>
      <c r="AG225" s="757"/>
      <c r="AH225" s="757"/>
      <c r="AI225" s="757"/>
      <c r="AJ225" s="757"/>
    </row>
    <row r="226" spans="1:50" s="749" customFormat="1" ht="14.25" hidden="1" customHeight="1">
      <c r="A226" s="1315"/>
      <c r="B226" s="1315"/>
      <c r="C226" s="1315"/>
      <c r="D226" s="1315"/>
      <c r="E226" s="1315"/>
      <c r="F226" s="1315"/>
      <c r="G226" s="829"/>
      <c r="H226" s="829"/>
      <c r="I226" s="1315"/>
      <c r="J226" s="1315"/>
      <c r="K226" s="837"/>
      <c r="L226" s="750"/>
      <c r="M226" s="613"/>
      <c r="N226" s="613"/>
      <c r="O226" s="724"/>
      <c r="P226" s="724"/>
      <c r="Q226" s="730" t="str">
        <f>R225 &amp; "-" &amp; T225</f>
        <v>-</v>
      </c>
      <c r="R226" s="1310"/>
      <c r="S226" s="1311"/>
      <c r="T226" s="1310"/>
      <c r="U226" s="1311"/>
      <c r="V226" s="724"/>
      <c r="W226" s="1286"/>
      <c r="X226" s="757"/>
      <c r="Y226" s="775"/>
      <c r="Z226" s="775" t="str">
        <f t="shared" si="3"/>
        <v/>
      </c>
      <c r="AA226" s="775"/>
      <c r="AB226" s="775"/>
      <c r="AC226" s="775"/>
      <c r="AD226" s="757"/>
      <c r="AE226" s="757"/>
      <c r="AF226" s="757"/>
      <c r="AG226" s="757"/>
      <c r="AH226" s="757"/>
      <c r="AI226" s="757"/>
      <c r="AJ226" s="757"/>
    </row>
    <row r="227" spans="1:50" s="749" customFormat="1" ht="15" customHeight="1">
      <c r="A227" s="1315"/>
      <c r="B227" s="1315"/>
      <c r="C227" s="1315"/>
      <c r="D227" s="1315"/>
      <c r="E227" s="1315"/>
      <c r="F227" s="1315"/>
      <c r="G227" s="831"/>
      <c r="H227" s="829"/>
      <c r="I227" s="1315"/>
      <c r="J227" s="1315"/>
      <c r="K227" s="836"/>
      <c r="L227" s="652"/>
      <c r="M227" s="525" t="s">
        <v>24</v>
      </c>
      <c r="N227" s="726"/>
      <c r="O227" s="726"/>
      <c r="P227" s="726"/>
      <c r="Q227" s="726"/>
      <c r="R227" s="726"/>
      <c r="S227" s="726"/>
      <c r="T227" s="726"/>
      <c r="U227" s="726"/>
      <c r="V227" s="723"/>
      <c r="W227" s="1287"/>
      <c r="X227" s="757"/>
      <c r="Y227" s="775"/>
      <c r="Z227" s="775" t="str">
        <f t="shared" si="3"/>
        <v>Добавить вид теплоносителя (параметры теплоносителя)</v>
      </c>
      <c r="AA227" s="775"/>
      <c r="AB227" s="775"/>
      <c r="AC227" s="775"/>
      <c r="AD227" s="757"/>
      <c r="AE227" s="757"/>
      <c r="AF227" s="757"/>
      <c r="AG227" s="757"/>
      <c r="AH227" s="757"/>
      <c r="AI227" s="757"/>
      <c r="AJ227" s="757"/>
    </row>
    <row r="228" spans="1:50" s="749" customFormat="1" ht="15" customHeight="1">
      <c r="A228" s="1315"/>
      <c r="B228" s="1315"/>
      <c r="C228" s="1315"/>
      <c r="D228" s="1315"/>
      <c r="E228" s="1315"/>
      <c r="F228" s="831"/>
      <c r="G228" s="831"/>
      <c r="H228" s="829"/>
      <c r="I228" s="1315"/>
      <c r="J228" s="831"/>
      <c r="K228" s="836"/>
      <c r="L228" s="652"/>
      <c r="M228" s="524" t="s">
        <v>10</v>
      </c>
      <c r="N228" s="726"/>
      <c r="O228" s="726"/>
      <c r="P228" s="726"/>
      <c r="Q228" s="726"/>
      <c r="R228" s="726"/>
      <c r="S228" s="726"/>
      <c r="T228" s="726"/>
      <c r="U228" s="725"/>
      <c r="V228" s="726"/>
      <c r="W228" s="632"/>
      <c r="X228" s="757"/>
      <c r="Y228" s="775"/>
      <c r="Z228" s="775" t="str">
        <f t="shared" si="3"/>
        <v>Добавить группу потребителей</v>
      </c>
      <c r="AA228" s="775"/>
      <c r="AB228" s="775"/>
      <c r="AC228" s="775"/>
      <c r="AD228" s="757"/>
      <c r="AE228" s="757"/>
      <c r="AF228" s="757"/>
      <c r="AG228" s="757"/>
      <c r="AH228" s="757"/>
      <c r="AI228" s="757"/>
      <c r="AJ228" s="757"/>
    </row>
    <row r="229" spans="1:50" s="749" customFormat="1" ht="15" customHeight="1">
      <c r="A229" s="1315"/>
      <c r="B229" s="1315"/>
      <c r="C229" s="1315"/>
      <c r="D229" s="1315"/>
      <c r="E229" s="835"/>
      <c r="F229" s="831"/>
      <c r="G229" s="831"/>
      <c r="H229" s="831"/>
      <c r="I229" s="827"/>
      <c r="J229" s="824"/>
      <c r="K229" s="834"/>
      <c r="L229" s="652"/>
      <c r="M229" s="721" t="s">
        <v>11</v>
      </c>
      <c r="N229" s="726"/>
      <c r="O229" s="726"/>
      <c r="P229" s="726"/>
      <c r="Q229" s="726"/>
      <c r="R229" s="726"/>
      <c r="S229" s="726"/>
      <c r="T229" s="726"/>
      <c r="U229" s="725"/>
      <c r="V229" s="726"/>
      <c r="W229" s="632"/>
      <c r="X229" s="757"/>
      <c r="Y229" s="775"/>
      <c r="Z229" s="775" t="str">
        <f t="shared" si="3"/>
        <v>Добавить схему подключения</v>
      </c>
      <c r="AA229" s="775"/>
      <c r="AB229" s="775"/>
      <c r="AC229" s="775"/>
      <c r="AD229" s="757"/>
      <c r="AE229" s="757"/>
      <c r="AF229" s="757"/>
      <c r="AG229" s="757"/>
      <c r="AH229" s="757"/>
      <c r="AI229" s="757"/>
      <c r="AJ229" s="757"/>
    </row>
    <row r="230" spans="1:50" s="749" customFormat="1" ht="15" customHeight="1">
      <c r="A230" s="1315"/>
      <c r="B230" s="1315"/>
      <c r="C230" s="1315"/>
      <c r="D230" s="835"/>
      <c r="E230" s="835"/>
      <c r="F230" s="831"/>
      <c r="G230" s="831"/>
      <c r="H230" s="831"/>
      <c r="I230" s="827"/>
      <c r="J230" s="824"/>
      <c r="K230" s="834"/>
      <c r="L230" s="652"/>
      <c r="M230" s="720" t="s">
        <v>16</v>
      </c>
      <c r="N230" s="726"/>
      <c r="O230" s="726"/>
      <c r="P230" s="726"/>
      <c r="Q230" s="726"/>
      <c r="R230" s="726"/>
      <c r="S230" s="726"/>
      <c r="T230" s="726"/>
      <c r="U230" s="725"/>
      <c r="V230" s="726"/>
      <c r="W230" s="632"/>
      <c r="X230" s="757"/>
      <c r="Y230" s="775"/>
      <c r="Z230" s="775" t="str">
        <f t="shared" si="3"/>
        <v>Добавить источник тепловой энергии</v>
      </c>
      <c r="AA230" s="775"/>
      <c r="AB230" s="775"/>
      <c r="AC230" s="775"/>
      <c r="AD230" s="757"/>
      <c r="AE230" s="757"/>
      <c r="AF230" s="757"/>
      <c r="AG230" s="757"/>
      <c r="AH230" s="757"/>
      <c r="AI230" s="757"/>
      <c r="AJ230" s="757"/>
    </row>
    <row r="231" spans="1:50" s="749" customFormat="1" ht="15" customHeight="1">
      <c r="A231" s="1315"/>
      <c r="B231" s="1315"/>
      <c r="C231" s="835"/>
      <c r="D231" s="835"/>
      <c r="E231" s="835"/>
      <c r="F231" s="835"/>
      <c r="G231" s="840"/>
      <c r="H231" s="827"/>
      <c r="I231" s="838"/>
      <c r="J231" s="824"/>
      <c r="K231" s="839"/>
      <c r="L231" s="652"/>
      <c r="M231" s="719" t="s">
        <v>17</v>
      </c>
      <c r="N231" s="726"/>
      <c r="O231" s="726"/>
      <c r="P231" s="726"/>
      <c r="Q231" s="726"/>
      <c r="R231" s="726"/>
      <c r="S231" s="726"/>
      <c r="T231" s="726"/>
      <c r="U231" s="725"/>
      <c r="V231" s="726"/>
      <c r="W231" s="632"/>
      <c r="X231" s="757"/>
      <c r="Y231" s="775"/>
      <c r="Z231" s="775" t="str">
        <f t="shared" si="3"/>
        <v>Добавить наименование системы теплоснабжения</v>
      </c>
      <c r="AA231" s="775"/>
      <c r="AB231" s="775"/>
      <c r="AC231" s="775"/>
      <c r="AD231" s="757"/>
      <c r="AE231" s="757"/>
      <c r="AF231" s="757"/>
      <c r="AG231" s="757"/>
      <c r="AH231" s="757"/>
      <c r="AI231" s="757"/>
      <c r="AJ231" s="757"/>
    </row>
    <row r="232" spans="1:50" s="749" customFormat="1" ht="15" customHeight="1">
      <c r="A232" s="1315"/>
      <c r="B232" s="835"/>
      <c r="C232" s="835"/>
      <c r="D232" s="835"/>
      <c r="E232" s="835"/>
      <c r="F232" s="835"/>
      <c r="G232" s="840"/>
      <c r="H232" s="827"/>
      <c r="I232" s="827"/>
      <c r="J232" s="824"/>
      <c r="K232" s="834"/>
      <c r="L232" s="652"/>
      <c r="M232" s="694" t="s">
        <v>18</v>
      </c>
      <c r="N232" s="726"/>
      <c r="O232" s="726"/>
      <c r="P232" s="726"/>
      <c r="Q232" s="726"/>
      <c r="R232" s="726"/>
      <c r="S232" s="726"/>
      <c r="T232" s="726"/>
      <c r="U232" s="725"/>
      <c r="V232" s="726"/>
      <c r="W232" s="632"/>
      <c r="X232" s="757"/>
      <c r="Y232" s="775"/>
      <c r="Z232" s="775" t="str">
        <f t="shared" si="3"/>
        <v>Добавить территорию действия тарифа</v>
      </c>
      <c r="AA232" s="775"/>
      <c r="AB232" s="775"/>
      <c r="AC232" s="775"/>
      <c r="AD232" s="757"/>
      <c r="AE232" s="757"/>
      <c r="AF232" s="757"/>
      <c r="AG232" s="757"/>
      <c r="AH232" s="757"/>
      <c r="AI232" s="757"/>
      <c r="AJ232" s="757"/>
    </row>
    <row r="233" spans="1:50" s="703" customFormat="1" ht="15" customHeight="1">
      <c r="A233" s="823"/>
      <c r="B233" s="823"/>
      <c r="C233" s="823"/>
      <c r="D233" s="823"/>
      <c r="E233" s="823"/>
      <c r="F233" s="823"/>
      <c r="G233" s="823"/>
      <c r="H233" s="823"/>
      <c r="I233" s="823"/>
      <c r="J233" s="823"/>
      <c r="K233" s="823"/>
      <c r="L233" s="461"/>
      <c r="M233" s="697" t="s">
        <v>307</v>
      </c>
      <c r="N233" s="726"/>
      <c r="O233" s="726"/>
      <c r="P233" s="726"/>
      <c r="Q233" s="726"/>
      <c r="R233" s="726"/>
      <c r="S233" s="726"/>
      <c r="T233" s="726"/>
      <c r="U233" s="725"/>
      <c r="V233" s="726"/>
      <c r="W233" s="726"/>
      <c r="X233" s="726"/>
      <c r="Y233" s="726"/>
      <c r="Z233" s="726"/>
      <c r="AA233" s="726"/>
      <c r="AB233" s="725"/>
      <c r="AC233" s="726"/>
      <c r="AD233" s="632"/>
      <c r="AE233" s="683"/>
      <c r="AF233" s="683"/>
      <c r="AG233" s="683"/>
      <c r="AH233" s="683"/>
    </row>
    <row r="234" spans="1:50" s="935" customFormat="1" ht="18.75" customHeight="1">
      <c r="X234" s="956"/>
      <c r="Y234" s="956"/>
      <c r="Z234" s="956"/>
      <c r="AA234" s="956"/>
      <c r="AB234" s="956"/>
      <c r="AC234" s="956"/>
      <c r="AD234" s="956"/>
      <c r="AE234" s="956"/>
      <c r="AF234" s="956"/>
      <c r="AG234" s="956"/>
      <c r="AH234" s="956"/>
      <c r="AI234" s="956"/>
      <c r="AJ234" s="956"/>
    </row>
    <row r="235" spans="1:50" s="34" customFormat="1" ht="17.100000000000001" customHeight="1">
      <c r="G235" s="34" t="s">
        <v>12</v>
      </c>
      <c r="I235" s="34" t="s">
        <v>210</v>
      </c>
      <c r="V235" s="151"/>
      <c r="X235" s="209"/>
      <c r="Y235" s="209"/>
      <c r="Z235" s="209"/>
      <c r="AA235" s="209"/>
      <c r="AB235" s="209"/>
      <c r="AC235" s="209"/>
      <c r="AD235" s="209"/>
      <c r="AE235" s="209"/>
      <c r="AF235" s="209"/>
      <c r="AG235" s="209"/>
      <c r="AH235" s="209"/>
      <c r="AI235" s="209"/>
      <c r="AJ235" s="209"/>
    </row>
    <row r="236" spans="1:50" s="935" customFormat="1" ht="17.100000000000001" customHeight="1">
      <c r="L236" s="116"/>
      <c r="M236" s="116"/>
      <c r="N236" s="116"/>
      <c r="O236" s="116"/>
      <c r="P236" s="116"/>
      <c r="Q236" s="116"/>
      <c r="R236" s="116"/>
      <c r="S236" s="116"/>
      <c r="T236" s="116"/>
      <c r="U236" s="116"/>
      <c r="V236" s="116"/>
      <c r="W236" s="116"/>
      <c r="X236" s="956"/>
      <c r="Y236" s="956"/>
      <c r="Z236" s="956"/>
      <c r="AA236" s="956"/>
      <c r="AB236" s="956"/>
      <c r="AC236" s="956"/>
      <c r="AD236" s="956"/>
      <c r="AE236" s="956"/>
      <c r="AF236" s="956"/>
      <c r="AG236" s="956"/>
      <c r="AH236" s="956"/>
      <c r="AI236" s="956"/>
      <c r="AJ236" s="956"/>
    </row>
    <row r="237" spans="1:50" s="936" customFormat="1" ht="22.5">
      <c r="A237" s="1315">
        <v>1</v>
      </c>
      <c r="B237" s="961"/>
      <c r="C237" s="961"/>
      <c r="D237" s="961"/>
      <c r="E237" s="927"/>
      <c r="F237" s="972"/>
      <c r="G237" s="972"/>
      <c r="H237" s="972"/>
      <c r="I237" s="929"/>
      <c r="J237" s="925"/>
      <c r="K237" s="909"/>
      <c r="L237" s="976">
        <f>mergeValue(A237)</f>
        <v>1</v>
      </c>
      <c r="M237" s="608" t="s">
        <v>19</v>
      </c>
      <c r="N237" s="613"/>
      <c r="O237" s="1384"/>
      <c r="P237" s="1385"/>
      <c r="Q237" s="1385"/>
      <c r="R237" s="1385"/>
      <c r="S237" s="1385"/>
      <c r="T237" s="1385"/>
      <c r="U237" s="1385"/>
      <c r="V237" s="1385"/>
      <c r="W237" s="1385"/>
      <c r="X237" s="1385"/>
      <c r="Y237" s="1385"/>
      <c r="Z237" s="1385"/>
      <c r="AA237" s="1385"/>
      <c r="AB237" s="1385"/>
      <c r="AC237" s="1385"/>
      <c r="AD237" s="1385"/>
      <c r="AE237" s="1385"/>
      <c r="AF237" s="1385"/>
      <c r="AG237" s="1385"/>
      <c r="AH237" s="1385"/>
      <c r="AI237" s="1385"/>
      <c r="AJ237" s="1386"/>
      <c r="AK237" s="1122" t="s">
        <v>717</v>
      </c>
      <c r="AL237" s="954"/>
      <c r="AM237" s="775"/>
      <c r="AN237" s="775" t="str">
        <f t="shared" ref="AN237:AN250" si="4">IF(M237="","",M237 )</f>
        <v>Наименование тарифа</v>
      </c>
      <c r="AO237" s="775"/>
      <c r="AP237" s="775"/>
      <c r="AQ237" s="775"/>
      <c r="AR237" s="954"/>
      <c r="AS237" s="954"/>
      <c r="AT237" s="954"/>
      <c r="AU237" s="954"/>
      <c r="AV237" s="954"/>
      <c r="AW237" s="954"/>
      <c r="AX237" s="954"/>
    </row>
    <row r="238" spans="1:50" s="936" customFormat="1" ht="22.5">
      <c r="A238" s="1315"/>
      <c r="B238" s="1315">
        <v>1</v>
      </c>
      <c r="C238" s="961"/>
      <c r="D238" s="961"/>
      <c r="E238" s="972"/>
      <c r="F238" s="972"/>
      <c r="G238" s="972"/>
      <c r="H238" s="972"/>
      <c r="I238" s="967"/>
      <c r="J238" s="900"/>
      <c r="K238" s="903"/>
      <c r="L238" s="976" t="str">
        <f>mergeValue(A238) &amp;"."&amp; mergeValue(B238)</f>
        <v>1.1</v>
      </c>
      <c r="M238" s="656" t="s">
        <v>15</v>
      </c>
      <c r="N238" s="613"/>
      <c r="O238" s="1384"/>
      <c r="P238" s="1385"/>
      <c r="Q238" s="1385"/>
      <c r="R238" s="1385"/>
      <c r="S238" s="1385"/>
      <c r="T238" s="1385"/>
      <c r="U238" s="1385"/>
      <c r="V238" s="1385"/>
      <c r="W238" s="1385"/>
      <c r="X238" s="1385"/>
      <c r="Y238" s="1385"/>
      <c r="Z238" s="1385"/>
      <c r="AA238" s="1385"/>
      <c r="AB238" s="1385"/>
      <c r="AC238" s="1385"/>
      <c r="AD238" s="1385"/>
      <c r="AE238" s="1385"/>
      <c r="AF238" s="1385"/>
      <c r="AG238" s="1385"/>
      <c r="AH238" s="1385"/>
      <c r="AI238" s="1385"/>
      <c r="AJ238" s="1386"/>
      <c r="AK238" s="1122" t="s">
        <v>458</v>
      </c>
      <c r="AL238" s="954"/>
      <c r="AM238" s="775"/>
      <c r="AN238" s="775" t="str">
        <f t="shared" si="4"/>
        <v>Территория действия тарифа</v>
      </c>
      <c r="AO238" s="775"/>
      <c r="AP238" s="775"/>
      <c r="AQ238" s="775"/>
      <c r="AR238" s="954"/>
      <c r="AS238" s="954"/>
      <c r="AT238" s="954"/>
      <c r="AU238" s="954"/>
      <c r="AV238" s="954"/>
      <c r="AW238" s="954"/>
      <c r="AX238" s="954"/>
    </row>
    <row r="239" spans="1:50" s="936" customFormat="1" ht="22.5">
      <c r="A239" s="1315"/>
      <c r="B239" s="1315"/>
      <c r="C239" s="1315">
        <v>1</v>
      </c>
      <c r="D239" s="961"/>
      <c r="E239" s="972"/>
      <c r="F239" s="972"/>
      <c r="G239" s="972"/>
      <c r="H239" s="972"/>
      <c r="I239" s="908"/>
      <c r="J239" s="900"/>
      <c r="K239" s="903"/>
      <c r="L239" s="976" t="str">
        <f>mergeValue(A239) &amp;"."&amp; mergeValue(B239)&amp;"."&amp; mergeValue(C239)</f>
        <v>1.1.1</v>
      </c>
      <c r="M239" s="657" t="s">
        <v>7</v>
      </c>
      <c r="N239" s="613"/>
      <c r="O239" s="1384"/>
      <c r="P239" s="1385"/>
      <c r="Q239" s="1385"/>
      <c r="R239" s="1385"/>
      <c r="S239" s="1385"/>
      <c r="T239" s="1385"/>
      <c r="U239" s="1385"/>
      <c r="V239" s="1385"/>
      <c r="W239" s="1385"/>
      <c r="X239" s="1385"/>
      <c r="Y239" s="1385"/>
      <c r="Z239" s="1385"/>
      <c r="AA239" s="1385"/>
      <c r="AB239" s="1385"/>
      <c r="AC239" s="1385"/>
      <c r="AD239" s="1385"/>
      <c r="AE239" s="1385"/>
      <c r="AF239" s="1385"/>
      <c r="AG239" s="1385"/>
      <c r="AH239" s="1385"/>
      <c r="AI239" s="1385"/>
      <c r="AJ239" s="1386"/>
      <c r="AK239" s="1122" t="s">
        <v>599</v>
      </c>
      <c r="AL239" s="954"/>
      <c r="AM239" s="775"/>
      <c r="AN239" s="775" t="str">
        <f t="shared" si="4"/>
        <v xml:space="preserve">Наименование системы теплоснабжения </v>
      </c>
      <c r="AO239" s="775"/>
      <c r="AP239" s="775"/>
      <c r="AQ239" s="775"/>
      <c r="AR239" s="954"/>
      <c r="AS239" s="954"/>
      <c r="AT239" s="954"/>
      <c r="AU239" s="954"/>
      <c r="AV239" s="954"/>
      <c r="AW239" s="954"/>
      <c r="AX239" s="954"/>
    </row>
    <row r="240" spans="1:50" s="936" customFormat="1" ht="22.5">
      <c r="A240" s="1315"/>
      <c r="B240" s="1315"/>
      <c r="C240" s="1315"/>
      <c r="D240" s="1315">
        <v>1</v>
      </c>
      <c r="E240" s="972"/>
      <c r="F240" s="972"/>
      <c r="G240" s="972"/>
      <c r="H240" s="972"/>
      <c r="I240" s="908"/>
      <c r="J240" s="900"/>
      <c r="K240" s="903"/>
      <c r="L240" s="976" t="str">
        <f>mergeValue(A240) &amp;"."&amp; mergeValue(B240)&amp;"."&amp; mergeValue(C240)&amp;"."&amp; mergeValue(D240)</f>
        <v>1.1.1.1</v>
      </c>
      <c r="M240" s="658" t="s">
        <v>21</v>
      </c>
      <c r="N240" s="613"/>
      <c r="O240" s="1384"/>
      <c r="P240" s="1385"/>
      <c r="Q240" s="1385"/>
      <c r="R240" s="1385"/>
      <c r="S240" s="1385"/>
      <c r="T240" s="1385"/>
      <c r="U240" s="1385"/>
      <c r="V240" s="1385"/>
      <c r="W240" s="1385"/>
      <c r="X240" s="1385"/>
      <c r="Y240" s="1385"/>
      <c r="Z240" s="1385"/>
      <c r="AA240" s="1385"/>
      <c r="AB240" s="1385"/>
      <c r="AC240" s="1385"/>
      <c r="AD240" s="1385"/>
      <c r="AE240" s="1385"/>
      <c r="AF240" s="1385"/>
      <c r="AG240" s="1385"/>
      <c r="AH240" s="1385"/>
      <c r="AI240" s="1385"/>
      <c r="AJ240" s="1386"/>
      <c r="AK240" s="1122" t="s">
        <v>600</v>
      </c>
      <c r="AL240" s="954"/>
      <c r="AM240" s="775"/>
      <c r="AN240" s="775" t="str">
        <f t="shared" si="4"/>
        <v xml:space="preserve">Источник тепловой энергии  </v>
      </c>
      <c r="AO240" s="775"/>
      <c r="AP240" s="775"/>
      <c r="AQ240" s="775"/>
      <c r="AR240" s="954"/>
      <c r="AS240" s="954"/>
      <c r="AT240" s="954"/>
      <c r="AU240" s="954"/>
      <c r="AV240" s="954"/>
      <c r="AW240" s="954"/>
      <c r="AX240" s="954"/>
    </row>
    <row r="241" spans="1:50" s="936" customFormat="1" ht="78.75">
      <c r="A241" s="1315"/>
      <c r="B241" s="1315"/>
      <c r="C241" s="1315"/>
      <c r="D241" s="1315"/>
      <c r="E241" s="1315">
        <v>1</v>
      </c>
      <c r="F241" s="972"/>
      <c r="G241" s="972"/>
      <c r="H241" s="961">
        <v>1</v>
      </c>
      <c r="I241" s="1315">
        <v>1</v>
      </c>
      <c r="J241" s="972"/>
      <c r="K241" s="911"/>
      <c r="L241" s="976" t="str">
        <f>mergeValue(A241) &amp;"."&amp; mergeValue(B241)&amp;"."&amp; mergeValue(C241)&amp;"."&amp; mergeValue(D241)&amp;"."&amp; mergeValue(E241)</f>
        <v>1.1.1.1.1</v>
      </c>
      <c r="M241" s="522" t="s">
        <v>8</v>
      </c>
      <c r="N241" s="613"/>
      <c r="O241" s="1318"/>
      <c r="P241" s="1319"/>
      <c r="Q241" s="1319"/>
      <c r="R241" s="1319"/>
      <c r="S241" s="1319"/>
      <c r="T241" s="1319"/>
      <c r="U241" s="1319"/>
      <c r="V241" s="1319"/>
      <c r="W241" s="1319"/>
      <c r="X241" s="1319"/>
      <c r="Y241" s="1319"/>
      <c r="Z241" s="1319"/>
      <c r="AA241" s="1319"/>
      <c r="AB241" s="1319"/>
      <c r="AC241" s="1319"/>
      <c r="AD241" s="1319"/>
      <c r="AE241" s="1319"/>
      <c r="AF241" s="1319"/>
      <c r="AG241" s="1319"/>
      <c r="AH241" s="1319"/>
      <c r="AI241" s="1319"/>
      <c r="AJ241" s="1320"/>
      <c r="AK241" s="1122" t="s">
        <v>718</v>
      </c>
      <c r="AL241" s="954"/>
      <c r="AM241" s="775"/>
      <c r="AN241" s="775" t="str">
        <f t="shared" si="4"/>
        <v>Схема подключения теплопотребляющей установки к коллектору источника тепловой энергии</v>
      </c>
      <c r="AO241" s="775"/>
      <c r="AP241" s="775"/>
      <c r="AQ241" s="775"/>
      <c r="AR241" s="954"/>
      <c r="AS241" s="954"/>
      <c r="AT241" s="954"/>
      <c r="AU241" s="954"/>
      <c r="AV241" s="954"/>
      <c r="AW241" s="954"/>
      <c r="AX241" s="954"/>
    </row>
    <row r="242" spans="1:50" s="936" customFormat="1" ht="45" customHeight="1">
      <c r="A242" s="1315"/>
      <c r="B242" s="1315"/>
      <c r="C242" s="1315"/>
      <c r="D242" s="1315"/>
      <c r="E242" s="1315"/>
      <c r="F242" s="1315">
        <v>1</v>
      </c>
      <c r="G242" s="961"/>
      <c r="H242" s="961"/>
      <c r="I242" s="1315"/>
      <c r="J242" s="1315">
        <v>1</v>
      </c>
      <c r="K242" s="912"/>
      <c r="L242" s="976" t="str">
        <f>mergeValue(A242) &amp;"."&amp; mergeValue(B242)&amp;"."&amp; mergeValue(C242)&amp;"."&amp; mergeValue(D242)&amp;"."&amp; mergeValue(E242)&amp;"."&amp; mergeValue(F242)</f>
        <v>1.1.1.1.1.1</v>
      </c>
      <c r="M242" s="523" t="s">
        <v>9</v>
      </c>
      <c r="N242" s="613"/>
      <c r="O242" s="1318"/>
      <c r="P242" s="1319"/>
      <c r="Q242" s="1319"/>
      <c r="R242" s="1319"/>
      <c r="S242" s="1319"/>
      <c r="T242" s="1319"/>
      <c r="U242" s="1319"/>
      <c r="V242" s="1319"/>
      <c r="W242" s="1319"/>
      <c r="X242" s="1319"/>
      <c r="Y242" s="1319"/>
      <c r="Z242" s="1319"/>
      <c r="AA242" s="1319"/>
      <c r="AB242" s="1319"/>
      <c r="AC242" s="1319"/>
      <c r="AD242" s="1319"/>
      <c r="AE242" s="1319"/>
      <c r="AF242" s="1319"/>
      <c r="AG242" s="1319"/>
      <c r="AH242" s="1319"/>
      <c r="AI242" s="1319"/>
      <c r="AJ242" s="1320"/>
      <c r="AK242" s="1122" t="s">
        <v>719</v>
      </c>
      <c r="AL242" s="954"/>
      <c r="AM242" s="775"/>
      <c r="AN242" s="775" t="str">
        <f t="shared" si="4"/>
        <v>Группа потребителей</v>
      </c>
      <c r="AO242" s="775"/>
      <c r="AP242" s="775"/>
      <c r="AQ242" s="775"/>
      <c r="AR242" s="954"/>
      <c r="AS242" s="954"/>
      <c r="AT242" s="954"/>
      <c r="AU242" s="954"/>
      <c r="AV242" s="954"/>
      <c r="AW242" s="954"/>
      <c r="AX242" s="954"/>
    </row>
    <row r="243" spans="1:50" s="936" customFormat="1" ht="122.1" customHeight="1">
      <c r="A243" s="1315"/>
      <c r="B243" s="1315"/>
      <c r="C243" s="1315"/>
      <c r="D243" s="1315"/>
      <c r="E243" s="1315"/>
      <c r="F243" s="1315"/>
      <c r="G243" s="961">
        <v>1</v>
      </c>
      <c r="H243" s="961"/>
      <c r="I243" s="1315"/>
      <c r="J243" s="1315"/>
      <c r="K243" s="912">
        <v>1</v>
      </c>
      <c r="L243" s="976" t="str">
        <f>mergeValue(A243) &amp;"."&amp; mergeValue(B243)&amp;"."&amp; mergeValue(C243)&amp;"."&amp; mergeValue(D243)&amp;"."&amp; mergeValue(E243)&amp;"."&amp; mergeValue(F243)&amp;"."&amp; mergeValue(G243)</f>
        <v>1.1.1.1.1.1.1</v>
      </c>
      <c r="M243" s="1009"/>
      <c r="N243" s="613"/>
      <c r="O243" s="647"/>
      <c r="P243" s="724"/>
      <c r="Q243" s="1033"/>
      <c r="R243" s="1310"/>
      <c r="S243" s="1311" t="s">
        <v>82</v>
      </c>
      <c r="T243" s="1310"/>
      <c r="U243" s="1311" t="s">
        <v>82</v>
      </c>
      <c r="V243" s="647"/>
      <c r="W243" s="724"/>
      <c r="X243" s="1033"/>
      <c r="Y243" s="1310"/>
      <c r="Z243" s="1311" t="s">
        <v>82</v>
      </c>
      <c r="AA243" s="1310"/>
      <c r="AB243" s="1311" t="s">
        <v>82</v>
      </c>
      <c r="AC243" s="647"/>
      <c r="AD243" s="724"/>
      <c r="AE243" s="1033"/>
      <c r="AF243" s="1310"/>
      <c r="AG243" s="1311" t="s">
        <v>82</v>
      </c>
      <c r="AH243" s="1310"/>
      <c r="AI243" s="1311" t="s">
        <v>83</v>
      </c>
      <c r="AJ243" s="724"/>
      <c r="AK243" s="1285" t="s">
        <v>720</v>
      </c>
      <c r="AL243" s="954" t="str">
        <f>strCheckDate(O244:AJ244)</f>
        <v/>
      </c>
      <c r="AM243" s="775"/>
      <c r="AN243" s="775" t="str">
        <f t="shared" si="4"/>
        <v/>
      </c>
      <c r="AO243" s="775"/>
      <c r="AP243" s="775"/>
      <c r="AQ243" s="775"/>
      <c r="AR243" s="954"/>
      <c r="AS243" s="954"/>
      <c r="AT243" s="954"/>
      <c r="AU243" s="954"/>
      <c r="AV243" s="954"/>
      <c r="AW243" s="954"/>
      <c r="AX243" s="954"/>
    </row>
    <row r="244" spans="1:50" s="936" customFormat="1" ht="11.25" hidden="1" customHeight="1">
      <c r="A244" s="1315"/>
      <c r="B244" s="1315"/>
      <c r="C244" s="1315"/>
      <c r="D244" s="1315"/>
      <c r="E244" s="1315"/>
      <c r="F244" s="1315"/>
      <c r="G244" s="961"/>
      <c r="H244" s="961"/>
      <c r="I244" s="1315"/>
      <c r="J244" s="1315"/>
      <c r="K244" s="912"/>
      <c r="L244" s="750"/>
      <c r="M244" s="613"/>
      <c r="N244" s="613"/>
      <c r="O244" s="724"/>
      <c r="P244" s="724"/>
      <c r="Q244" s="730" t="str">
        <f>R243 &amp; "-" &amp; T243</f>
        <v>-</v>
      </c>
      <c r="R244" s="1310"/>
      <c r="S244" s="1311"/>
      <c r="T244" s="1310"/>
      <c r="U244" s="1311"/>
      <c r="V244" s="724"/>
      <c r="W244" s="724"/>
      <c r="X244" s="730" t="str">
        <f>Y243 &amp; "-" &amp; AA243</f>
        <v>-</v>
      </c>
      <c r="Y244" s="1310"/>
      <c r="Z244" s="1311"/>
      <c r="AA244" s="1310"/>
      <c r="AB244" s="1311"/>
      <c r="AC244" s="724"/>
      <c r="AD244" s="724"/>
      <c r="AE244" s="730" t="str">
        <f>AF243 &amp; "-" &amp; AH243</f>
        <v>-</v>
      </c>
      <c r="AF244" s="1310"/>
      <c r="AG244" s="1311"/>
      <c r="AH244" s="1310"/>
      <c r="AI244" s="1311"/>
      <c r="AJ244" s="724"/>
      <c r="AK244" s="1286"/>
      <c r="AL244" s="954"/>
      <c r="AM244" s="775"/>
      <c r="AN244" s="775" t="str">
        <f t="shared" si="4"/>
        <v/>
      </c>
      <c r="AO244" s="775"/>
      <c r="AP244" s="775"/>
      <c r="AQ244" s="775"/>
      <c r="AR244" s="954"/>
      <c r="AS244" s="954"/>
      <c r="AT244" s="954"/>
      <c r="AU244" s="954"/>
      <c r="AV244" s="954"/>
      <c r="AW244" s="954"/>
      <c r="AX244" s="954"/>
    </row>
    <row r="245" spans="1:50" s="936" customFormat="1" ht="15" customHeight="1">
      <c r="A245" s="1315"/>
      <c r="B245" s="1315"/>
      <c r="C245" s="1315"/>
      <c r="D245" s="1315"/>
      <c r="E245" s="1315"/>
      <c r="F245" s="1315"/>
      <c r="G245" s="972"/>
      <c r="H245" s="961"/>
      <c r="I245" s="1315"/>
      <c r="J245" s="1315"/>
      <c r="K245" s="911"/>
      <c r="L245" s="652"/>
      <c r="M245" s="525" t="s">
        <v>24</v>
      </c>
      <c r="N245" s="952"/>
      <c r="O245" s="952"/>
      <c r="P245" s="952"/>
      <c r="Q245" s="952"/>
      <c r="R245" s="952"/>
      <c r="S245" s="952"/>
      <c r="T245" s="952"/>
      <c r="U245" s="952"/>
      <c r="V245" s="952"/>
      <c r="W245" s="952"/>
      <c r="X245" s="952"/>
      <c r="Y245" s="952"/>
      <c r="Z245" s="952"/>
      <c r="AA245" s="952"/>
      <c r="AB245" s="952"/>
      <c r="AC245" s="952"/>
      <c r="AD245" s="952"/>
      <c r="AE245" s="952"/>
      <c r="AF245" s="952"/>
      <c r="AG245" s="952"/>
      <c r="AH245" s="952"/>
      <c r="AI245" s="952"/>
      <c r="AJ245" s="723"/>
      <c r="AK245" s="1287"/>
      <c r="AL245" s="954"/>
      <c r="AM245" s="775"/>
      <c r="AN245" s="775" t="str">
        <f t="shared" si="4"/>
        <v>Добавить вид теплоносителя (параметры теплоносителя)</v>
      </c>
      <c r="AO245" s="775"/>
      <c r="AP245" s="775"/>
      <c r="AQ245" s="775"/>
      <c r="AR245" s="954"/>
      <c r="AS245" s="954"/>
      <c r="AT245" s="954"/>
      <c r="AU245" s="954"/>
      <c r="AV245" s="954"/>
      <c r="AW245" s="954"/>
      <c r="AX245" s="954"/>
    </row>
    <row r="246" spans="1:50" s="936" customFormat="1" ht="15" customHeight="1">
      <c r="A246" s="1315"/>
      <c r="B246" s="1315"/>
      <c r="C246" s="1315"/>
      <c r="D246" s="1315"/>
      <c r="E246" s="1315"/>
      <c r="F246" s="972"/>
      <c r="G246" s="972"/>
      <c r="H246" s="961"/>
      <c r="I246" s="1315"/>
      <c r="J246" s="972"/>
      <c r="K246" s="911"/>
      <c r="L246" s="652"/>
      <c r="M246" s="524" t="s">
        <v>10</v>
      </c>
      <c r="N246" s="952"/>
      <c r="O246" s="952"/>
      <c r="P246" s="952"/>
      <c r="Q246" s="952"/>
      <c r="R246" s="952"/>
      <c r="S246" s="952"/>
      <c r="T246" s="952"/>
      <c r="U246" s="951"/>
      <c r="V246" s="952"/>
      <c r="W246" s="952"/>
      <c r="X246" s="952"/>
      <c r="Y246" s="952"/>
      <c r="Z246" s="952"/>
      <c r="AA246" s="952"/>
      <c r="AB246" s="951"/>
      <c r="AC246" s="952"/>
      <c r="AD246" s="952"/>
      <c r="AE246" s="952"/>
      <c r="AF246" s="952"/>
      <c r="AG246" s="952"/>
      <c r="AH246" s="952"/>
      <c r="AI246" s="951"/>
      <c r="AJ246" s="952"/>
      <c r="AK246" s="632"/>
      <c r="AL246" s="954"/>
      <c r="AM246" s="775"/>
      <c r="AN246" s="775" t="str">
        <f t="shared" si="4"/>
        <v>Добавить группу потребителей</v>
      </c>
      <c r="AO246" s="775"/>
      <c r="AP246" s="775"/>
      <c r="AQ246" s="775"/>
      <c r="AR246" s="954"/>
      <c r="AS246" s="954"/>
      <c r="AT246" s="954"/>
      <c r="AU246" s="954"/>
      <c r="AV246" s="954"/>
      <c r="AW246" s="954"/>
      <c r="AX246" s="954"/>
    </row>
    <row r="247" spans="1:50" s="936" customFormat="1" ht="15" customHeight="1">
      <c r="A247" s="1315"/>
      <c r="B247" s="1315"/>
      <c r="C247" s="1315"/>
      <c r="D247" s="1315"/>
      <c r="E247" s="910"/>
      <c r="F247" s="972"/>
      <c r="G247" s="972"/>
      <c r="H247" s="972"/>
      <c r="I247" s="925"/>
      <c r="J247" s="940"/>
      <c r="K247" s="909"/>
      <c r="L247" s="652"/>
      <c r="M247" s="947" t="s">
        <v>11</v>
      </c>
      <c r="N247" s="952"/>
      <c r="O247" s="952"/>
      <c r="P247" s="952"/>
      <c r="Q247" s="952"/>
      <c r="R247" s="952"/>
      <c r="S247" s="952"/>
      <c r="T247" s="952"/>
      <c r="U247" s="951"/>
      <c r="V247" s="952"/>
      <c r="W247" s="952"/>
      <c r="X247" s="952"/>
      <c r="Y247" s="952"/>
      <c r="Z247" s="952"/>
      <c r="AA247" s="952"/>
      <c r="AB247" s="951"/>
      <c r="AC247" s="952"/>
      <c r="AD247" s="952"/>
      <c r="AE247" s="952"/>
      <c r="AF247" s="952"/>
      <c r="AG247" s="952"/>
      <c r="AH247" s="952"/>
      <c r="AI247" s="951"/>
      <c r="AJ247" s="952"/>
      <c r="AK247" s="632"/>
      <c r="AL247" s="954"/>
      <c r="AM247" s="775"/>
      <c r="AN247" s="775" t="str">
        <f t="shared" si="4"/>
        <v>Добавить схему подключения</v>
      </c>
      <c r="AO247" s="775"/>
      <c r="AP247" s="775"/>
      <c r="AQ247" s="775"/>
      <c r="AR247" s="954"/>
      <c r="AS247" s="954"/>
      <c r="AT247" s="954"/>
      <c r="AU247" s="954"/>
      <c r="AV247" s="954"/>
      <c r="AW247" s="954"/>
      <c r="AX247" s="954"/>
    </row>
    <row r="248" spans="1:50" s="936" customFormat="1" ht="15" customHeight="1">
      <c r="A248" s="1315"/>
      <c r="B248" s="1315"/>
      <c r="C248" s="1315"/>
      <c r="D248" s="910"/>
      <c r="E248" s="910"/>
      <c r="F248" s="972"/>
      <c r="G248" s="972"/>
      <c r="H248" s="972"/>
      <c r="I248" s="925"/>
      <c r="J248" s="940"/>
      <c r="K248" s="909"/>
      <c r="L248" s="652"/>
      <c r="M248" s="946" t="s">
        <v>16</v>
      </c>
      <c r="N248" s="952"/>
      <c r="O248" s="952"/>
      <c r="P248" s="952"/>
      <c r="Q248" s="952"/>
      <c r="R248" s="952"/>
      <c r="S248" s="952"/>
      <c r="T248" s="952"/>
      <c r="U248" s="951"/>
      <c r="V248" s="952"/>
      <c r="W248" s="952"/>
      <c r="X248" s="952"/>
      <c r="Y248" s="952"/>
      <c r="Z248" s="952"/>
      <c r="AA248" s="952"/>
      <c r="AB248" s="951"/>
      <c r="AC248" s="952"/>
      <c r="AD248" s="952"/>
      <c r="AE248" s="952"/>
      <c r="AF248" s="952"/>
      <c r="AG248" s="952"/>
      <c r="AH248" s="952"/>
      <c r="AI248" s="951"/>
      <c r="AJ248" s="952"/>
      <c r="AK248" s="632"/>
      <c r="AL248" s="954"/>
      <c r="AM248" s="775"/>
      <c r="AN248" s="775" t="str">
        <f t="shared" si="4"/>
        <v>Добавить источник тепловой энергии</v>
      </c>
      <c r="AO248" s="775"/>
      <c r="AP248" s="775"/>
      <c r="AQ248" s="775"/>
      <c r="AR248" s="954"/>
      <c r="AS248" s="954"/>
      <c r="AT248" s="954"/>
      <c r="AU248" s="954"/>
      <c r="AV248" s="954"/>
      <c r="AW248" s="954"/>
      <c r="AX248" s="954"/>
    </row>
    <row r="249" spans="1:50" s="936" customFormat="1" ht="15" customHeight="1">
      <c r="A249" s="1315"/>
      <c r="B249" s="1315"/>
      <c r="C249" s="910"/>
      <c r="D249" s="910"/>
      <c r="E249" s="910"/>
      <c r="F249" s="910"/>
      <c r="G249" s="915"/>
      <c r="H249" s="925"/>
      <c r="I249" s="913"/>
      <c r="J249" s="940"/>
      <c r="K249" s="914"/>
      <c r="L249" s="652"/>
      <c r="M249" s="945" t="s">
        <v>17</v>
      </c>
      <c r="N249" s="952"/>
      <c r="O249" s="952"/>
      <c r="P249" s="952"/>
      <c r="Q249" s="952"/>
      <c r="R249" s="952"/>
      <c r="S249" s="952"/>
      <c r="T249" s="952"/>
      <c r="U249" s="951"/>
      <c r="V249" s="952"/>
      <c r="W249" s="952"/>
      <c r="X249" s="952"/>
      <c r="Y249" s="952"/>
      <c r="Z249" s="952"/>
      <c r="AA249" s="952"/>
      <c r="AB249" s="951"/>
      <c r="AC249" s="952"/>
      <c r="AD249" s="952"/>
      <c r="AE249" s="952"/>
      <c r="AF249" s="952"/>
      <c r="AG249" s="952"/>
      <c r="AH249" s="952"/>
      <c r="AI249" s="951"/>
      <c r="AJ249" s="952"/>
      <c r="AK249" s="632"/>
      <c r="AL249" s="954"/>
      <c r="AM249" s="775"/>
      <c r="AN249" s="775" t="str">
        <f t="shared" si="4"/>
        <v>Добавить наименование системы теплоснабжения</v>
      </c>
      <c r="AO249" s="775"/>
      <c r="AP249" s="775"/>
      <c r="AQ249" s="775"/>
      <c r="AR249" s="954"/>
      <c r="AS249" s="954"/>
      <c r="AT249" s="954"/>
      <c r="AU249" s="954"/>
      <c r="AV249" s="954"/>
      <c r="AW249" s="954"/>
      <c r="AX249" s="954"/>
    </row>
    <row r="250" spans="1:50" s="936" customFormat="1" ht="15" customHeight="1">
      <c r="A250" s="1315"/>
      <c r="B250" s="910"/>
      <c r="C250" s="910"/>
      <c r="D250" s="910"/>
      <c r="E250" s="910"/>
      <c r="F250" s="910"/>
      <c r="G250" s="915"/>
      <c r="H250" s="925"/>
      <c r="I250" s="925"/>
      <c r="J250" s="940"/>
      <c r="K250" s="909"/>
      <c r="L250" s="652"/>
      <c r="M250" s="694" t="s">
        <v>18</v>
      </c>
      <c r="N250" s="952"/>
      <c r="O250" s="952"/>
      <c r="P250" s="952"/>
      <c r="Q250" s="952"/>
      <c r="R250" s="952"/>
      <c r="S250" s="952"/>
      <c r="T250" s="952"/>
      <c r="U250" s="951"/>
      <c r="V250" s="952"/>
      <c r="W250" s="952"/>
      <c r="X250" s="952"/>
      <c r="Y250" s="952"/>
      <c r="Z250" s="952"/>
      <c r="AA250" s="952"/>
      <c r="AB250" s="951"/>
      <c r="AC250" s="952"/>
      <c r="AD250" s="952"/>
      <c r="AE250" s="952"/>
      <c r="AF250" s="952"/>
      <c r="AG250" s="952"/>
      <c r="AH250" s="952"/>
      <c r="AI250" s="951"/>
      <c r="AJ250" s="952"/>
      <c r="AK250" s="632"/>
      <c r="AL250" s="954"/>
      <c r="AM250" s="775"/>
      <c r="AN250" s="775" t="str">
        <f t="shared" si="4"/>
        <v>Добавить территорию действия тарифа</v>
      </c>
      <c r="AO250" s="775"/>
      <c r="AP250" s="775"/>
      <c r="AQ250" s="775"/>
      <c r="AR250" s="954"/>
      <c r="AS250" s="954"/>
      <c r="AT250" s="954"/>
      <c r="AU250" s="954"/>
      <c r="AV250" s="954"/>
      <c r="AW250" s="954"/>
      <c r="AX250" s="954"/>
    </row>
    <row r="251" spans="1:50" s="935" customFormat="1" ht="15" customHeight="1">
      <c r="L251" s="461"/>
      <c r="M251" s="697" t="s">
        <v>307</v>
      </c>
      <c r="N251" s="952"/>
      <c r="O251" s="952"/>
      <c r="P251" s="952"/>
      <c r="Q251" s="952"/>
      <c r="R251" s="952"/>
      <c r="S251" s="952"/>
      <c r="T251" s="952"/>
      <c r="U251" s="951"/>
      <c r="V251" s="952"/>
      <c r="W251" s="632"/>
      <c r="X251" s="956"/>
      <c r="Y251" s="956"/>
      <c r="Z251" s="956"/>
      <c r="AA251" s="956"/>
      <c r="AB251" s="956"/>
      <c r="AC251" s="956"/>
      <c r="AD251" s="956"/>
      <c r="AE251" s="956"/>
      <c r="AF251" s="956"/>
      <c r="AG251" s="956"/>
      <c r="AH251" s="956"/>
    </row>
    <row r="252" spans="1:50" s="564" customFormat="1" ht="15" customHeight="1">
      <c r="A252" s="563"/>
      <c r="B252" s="563"/>
      <c r="C252" s="563"/>
      <c r="D252" s="563"/>
      <c r="E252" s="563"/>
      <c r="F252" s="563"/>
      <c r="G252" s="562"/>
      <c r="H252" s="563"/>
      <c r="I252" s="383"/>
      <c r="J252" s="646"/>
      <c r="K252" s="383"/>
      <c r="L252" s="565"/>
      <c r="M252" s="640"/>
      <c r="N252" s="736"/>
      <c r="O252" s="736"/>
      <c r="P252" s="736"/>
      <c r="Q252" s="736"/>
      <c r="R252" s="736"/>
      <c r="S252" s="736"/>
      <c r="T252" s="736"/>
      <c r="U252" s="644"/>
      <c r="V252" s="736"/>
      <c r="W252" s="736"/>
      <c r="X252" s="736"/>
      <c r="Y252" s="736"/>
      <c r="Z252" s="736"/>
      <c r="AA252" s="736"/>
      <c r="AB252" s="644"/>
      <c r="AC252" s="736"/>
      <c r="AD252" s="644"/>
      <c r="AE252" s="563"/>
      <c r="AF252" s="563"/>
      <c r="AG252" s="563"/>
      <c r="AH252" s="563"/>
    </row>
    <row r="253" spans="1:50" s="34" customFormat="1" ht="11.25">
      <c r="A253" s="34" t="s">
        <v>275</v>
      </c>
    </row>
    <row r="254" spans="1:50" ht="11.25"/>
    <row r="255" spans="1:50" s="13" customFormat="1" ht="15" customHeight="1">
      <c r="C255" s="160"/>
      <c r="D255" s="117"/>
      <c r="E255" s="1013"/>
    </row>
    <row r="257" spans="1:24" s="34" customFormat="1" ht="17.100000000000001" customHeight="1">
      <c r="A257" s="34" t="s">
        <v>274</v>
      </c>
    </row>
    <row r="259" spans="1:24" s="35" customFormat="1" ht="17.100000000000001" customHeight="1">
      <c r="A259" s="92"/>
      <c r="B259" s="92"/>
      <c r="C259" s="81"/>
      <c r="D259" s="144"/>
      <c r="E259" s="100">
        <v>1</v>
      </c>
      <c r="F259" s="101"/>
      <c r="G259" s="101"/>
      <c r="H259" s="101"/>
      <c r="I259" s="101"/>
      <c r="J259" s="101"/>
      <c r="K259" s="101"/>
      <c r="L259" s="101"/>
      <c r="M259" s="101"/>
      <c r="N259" s="101"/>
      <c r="O259" s="101"/>
      <c r="P259" s="101"/>
      <c r="Q259" s="101"/>
      <c r="R259" s="102"/>
      <c r="S259" s="102"/>
      <c r="T259" s="102"/>
      <c r="U259" s="103"/>
      <c r="V259" s="103"/>
      <c r="W259" s="103"/>
      <c r="X259" s="104"/>
    </row>
    <row r="261" spans="1:24" s="34" customFormat="1" ht="17.100000000000001" customHeight="1">
      <c r="A261" s="34" t="s">
        <v>275</v>
      </c>
    </row>
    <row r="262" spans="1:24" ht="17.100000000000001" customHeight="1">
      <c r="G262" s="90"/>
      <c r="H262" s="90"/>
    </row>
    <row r="263" spans="1:24" s="35" customFormat="1" ht="17.100000000000001" customHeight="1">
      <c r="A263" s="91"/>
      <c r="B263" s="83"/>
      <c r="C263" s="81"/>
      <c r="D263" s="144"/>
      <c r="E263" s="105" t="s">
        <v>91</v>
      </c>
      <c r="F263" s="101"/>
      <c r="G263" s="101"/>
      <c r="H263" s="101"/>
      <c r="I263" s="101"/>
      <c r="J263" s="102"/>
      <c r="K263" s="102"/>
      <c r="L263" s="102"/>
      <c r="M263" s="103"/>
      <c r="N263" s="103"/>
      <c r="O263" s="103"/>
      <c r="P263" s="104"/>
      <c r="Q263" s="84"/>
      <c r="R263" s="84"/>
      <c r="S263" s="84"/>
      <c r="T263" s="84"/>
      <c r="U263" s="84"/>
      <c r="V263" s="84"/>
      <c r="W263" s="84"/>
      <c r="X263" s="84"/>
    </row>
    <row r="265" spans="1:24" s="34" customFormat="1" ht="17.100000000000001" customHeight="1">
      <c r="A265" s="34" t="s">
        <v>276</v>
      </c>
    </row>
    <row r="266" spans="1:24" ht="17.100000000000001" customHeight="1">
      <c r="G266" s="90"/>
      <c r="H266" s="90"/>
    </row>
    <row r="267" spans="1:24" s="35" customFormat="1" ht="17.100000000000001" customHeight="1">
      <c r="A267" s="91"/>
      <c r="B267" s="83"/>
      <c r="C267" s="81"/>
      <c r="D267" s="144"/>
      <c r="E267" s="105" t="s">
        <v>91</v>
      </c>
      <c r="F267" s="101"/>
      <c r="G267" s="101"/>
      <c r="H267" s="101"/>
      <c r="I267" s="101"/>
      <c r="J267" s="102"/>
      <c r="K267" s="102"/>
      <c r="L267" s="102"/>
      <c r="M267" s="103"/>
      <c r="N267" s="103"/>
      <c r="O267" s="103"/>
      <c r="P267" s="104"/>
      <c r="Q267" s="84"/>
      <c r="R267" s="84"/>
      <c r="S267" s="84"/>
      <c r="T267" s="84"/>
      <c r="U267" s="84"/>
      <c r="V267" s="84"/>
      <c r="W267" s="84"/>
      <c r="X267" s="84"/>
    </row>
    <row r="269" spans="1:24" s="34" customFormat="1" ht="17.100000000000001" customHeight="1">
      <c r="A269" s="34" t="s">
        <v>303</v>
      </c>
      <c r="B269" s="34" t="s">
        <v>304</v>
      </c>
      <c r="C269" s="34" t="s">
        <v>305</v>
      </c>
    </row>
    <row r="271" spans="1:24" s="22" customFormat="1" ht="20.100000000000001" customHeight="1">
      <c r="A271" s="86"/>
      <c r="B271" s="85"/>
      <c r="C271" s="19"/>
      <c r="D271" s="20"/>
      <c r="F271" s="37" t="s">
        <v>79</v>
      </c>
      <c r="G271" s="26"/>
      <c r="I271" s="52"/>
    </row>
    <row r="272" spans="1:24" s="22" customFormat="1" ht="22.5">
      <c r="A272" s="86"/>
      <c r="B272" s="87"/>
      <c r="C272" s="19"/>
      <c r="D272" s="32"/>
      <c r="E272" s="31" t="s">
        <v>75</v>
      </c>
      <c r="F272" s="33"/>
      <c r="G272" s="26"/>
      <c r="I272" s="52"/>
    </row>
    <row r="273" spans="1:9" s="22" customFormat="1" ht="19.5">
      <c r="A273" s="86"/>
      <c r="B273" s="87"/>
      <c r="C273" s="19"/>
      <c r="D273" s="32"/>
      <c r="E273" s="31" t="s">
        <v>76</v>
      </c>
      <c r="F273" s="33"/>
      <c r="G273" s="26"/>
      <c r="I273" s="52"/>
    </row>
    <row r="274" spans="1:9" s="22" customFormat="1" ht="13.5" customHeight="1">
      <c r="A274" s="85"/>
      <c r="B274" s="85"/>
      <c r="C274" s="19"/>
      <c r="D274" s="23"/>
      <c r="E274" s="24"/>
      <c r="F274" s="36"/>
      <c r="G274" s="20"/>
      <c r="I274" s="52"/>
    </row>
    <row r="275" spans="1:9" s="22" customFormat="1" ht="20.100000000000001" customHeight="1">
      <c r="A275" s="86"/>
      <c r="B275" s="85"/>
      <c r="C275" s="19"/>
      <c r="D275" s="20"/>
      <c r="F275" s="37" t="s">
        <v>170</v>
      </c>
      <c r="G275" s="26"/>
      <c r="I275" s="52"/>
    </row>
    <row r="276" spans="1:9" s="22" customFormat="1" ht="22.5">
      <c r="A276" s="86"/>
      <c r="B276" s="87"/>
      <c r="C276" s="19"/>
      <c r="D276" s="32"/>
      <c r="E276" s="38" t="s">
        <v>85</v>
      </c>
      <c r="F276" s="33"/>
      <c r="G276" s="26"/>
      <c r="I276" s="52"/>
    </row>
    <row r="277" spans="1:9" s="22" customFormat="1" ht="22.5">
      <c r="A277" s="86"/>
      <c r="B277" s="87"/>
      <c r="C277" s="19"/>
      <c r="D277" s="32"/>
      <c r="E277" s="38" t="s">
        <v>169</v>
      </c>
      <c r="F277" s="33"/>
      <c r="G277" s="26"/>
      <c r="I277" s="52"/>
    </row>
    <row r="278" spans="1:9" s="22" customFormat="1" ht="13.5" customHeight="1">
      <c r="A278" s="85"/>
      <c r="B278" s="85"/>
      <c r="C278" s="19"/>
      <c r="D278" s="23"/>
      <c r="E278" s="24"/>
      <c r="F278" s="36"/>
      <c r="G278" s="20"/>
      <c r="I278" s="52"/>
    </row>
    <row r="279" spans="1:9" s="22" customFormat="1" ht="20.100000000000001" customHeight="1">
      <c r="A279" s="86"/>
      <c r="B279" s="85"/>
      <c r="C279" s="19"/>
      <c r="D279" s="20"/>
      <c r="F279" s="37" t="s">
        <v>171</v>
      </c>
      <c r="G279" s="26"/>
      <c r="I279" s="52"/>
    </row>
    <row r="280" spans="1:9" s="22" customFormat="1" ht="22.5">
      <c r="A280" s="86"/>
      <c r="B280" s="87"/>
      <c r="C280" s="19"/>
      <c r="D280" s="32"/>
      <c r="E280" s="38" t="s">
        <v>85</v>
      </c>
      <c r="F280" s="33"/>
      <c r="G280" s="26"/>
      <c r="I280" s="52"/>
    </row>
    <row r="281" spans="1:9" s="22" customFormat="1" ht="22.5">
      <c r="A281" s="86"/>
      <c r="B281" s="87"/>
      <c r="C281" s="19"/>
      <c r="D281" s="32"/>
      <c r="E281" s="38" t="s">
        <v>169</v>
      </c>
      <c r="F281" s="33"/>
      <c r="G281" s="26"/>
      <c r="I281" s="52"/>
    </row>
    <row r="282" spans="1:9" s="22" customFormat="1" ht="13.5" customHeight="1">
      <c r="A282" s="85"/>
      <c r="B282" s="85"/>
      <c r="C282" s="19"/>
      <c r="D282" s="23"/>
      <c r="E282" s="24"/>
      <c r="F282" s="36"/>
      <c r="G282" s="20"/>
      <c r="I282" s="52"/>
    </row>
    <row r="283" spans="1:9" s="22" customFormat="1" ht="20.100000000000001" customHeight="1">
      <c r="A283" s="86"/>
      <c r="B283" s="85"/>
      <c r="C283" s="19"/>
      <c r="D283" s="20"/>
      <c r="F283" s="37" t="s">
        <v>172</v>
      </c>
      <c r="G283" s="26"/>
      <c r="I283" s="52"/>
    </row>
    <row r="284" spans="1:9" s="22" customFormat="1" ht="22.5">
      <c r="A284" s="86"/>
      <c r="B284" s="87"/>
      <c r="C284" s="19"/>
      <c r="D284" s="32"/>
      <c r="E284" s="31" t="s">
        <v>85</v>
      </c>
      <c r="F284" s="33"/>
      <c r="G284" s="26"/>
      <c r="I284" s="52"/>
    </row>
    <row r="285" spans="1:9" s="22" customFormat="1" ht="19.5">
      <c r="A285" s="86"/>
      <c r="B285" s="87"/>
      <c r="C285" s="19"/>
      <c r="D285" s="32"/>
      <c r="E285" s="31" t="s">
        <v>86</v>
      </c>
      <c r="F285" s="33"/>
      <c r="G285" s="26"/>
      <c r="I285" s="52"/>
    </row>
    <row r="286" spans="1:9" s="22" customFormat="1" ht="22.5">
      <c r="A286" s="86"/>
      <c r="B286" s="87"/>
      <c r="C286" s="19"/>
      <c r="D286" s="32"/>
      <c r="E286" s="38" t="s">
        <v>169</v>
      </c>
      <c r="F286" s="33"/>
      <c r="G286" s="26"/>
      <c r="I286" s="52"/>
    </row>
    <row r="287" spans="1:9" s="22" customFormat="1" ht="19.5">
      <c r="A287" s="86"/>
      <c r="B287" s="87"/>
      <c r="C287" s="19"/>
      <c r="D287" s="32"/>
      <c r="E287" s="31" t="s">
        <v>87</v>
      </c>
      <c r="F287" s="33"/>
      <c r="G287" s="26"/>
      <c r="I287" s="52"/>
    </row>
    <row r="289" spans="1:83" s="34" customFormat="1" ht="17.100000000000001" customHeight="1">
      <c r="A289" s="34" t="s">
        <v>324</v>
      </c>
    </row>
    <row r="291" spans="1:83" s="121" customFormat="1" ht="14.25">
      <c r="A291" s="178" t="s">
        <v>48</v>
      </c>
      <c r="B291" s="129" t="s">
        <v>251</v>
      </c>
      <c r="C291" s="130"/>
      <c r="D291" s="132"/>
      <c r="E291" s="416"/>
      <c r="F291" s="1026"/>
      <c r="G291" s="1026"/>
      <c r="H291" s="1026"/>
      <c r="I291" s="1031"/>
      <c r="J291" s="294"/>
      <c r="K291" s="295"/>
      <c r="M291" s="421" t="str">
        <f>IF(ISERROR(INDEX(kind_of_nameforms,MATCH(E291,kind_of_forms,0),1)),"",INDEX(kind_of_nameforms,MATCH(E291,kind_of_forms,0),1))</f>
        <v/>
      </c>
    </row>
    <row r="294" spans="1:83" s="253" customFormat="1" ht="15">
      <c r="A294" s="34" t="s">
        <v>401</v>
      </c>
      <c r="B294" s="34"/>
      <c r="C294" s="34"/>
      <c r="D294" s="34"/>
      <c r="E294" s="34"/>
      <c r="F294" s="34"/>
      <c r="G294" s="34"/>
      <c r="H294" s="34"/>
      <c r="I294" s="34"/>
      <c r="J294" s="34"/>
      <c r="K294" s="34"/>
      <c r="L294" s="34"/>
      <c r="M294" s="34"/>
      <c r="N294" s="34"/>
      <c r="O294" s="34"/>
      <c r="P294" s="34"/>
      <c r="Q294" s="34"/>
      <c r="R294" s="34"/>
      <c r="S294" s="34"/>
      <c r="T294" s="34"/>
      <c r="U294" s="252"/>
      <c r="V294" s="34"/>
      <c r="W294" s="34"/>
    </row>
    <row r="295" spans="1:83" s="253" customFormat="1" ht="15">
      <c r="D295" s="334"/>
      <c r="E295" s="334"/>
      <c r="F295" s="334"/>
      <c r="G295" s="334"/>
      <c r="H295" s="334"/>
      <c r="I295" s="334"/>
      <c r="J295" s="334"/>
      <c r="K295" s="334"/>
      <c r="L295" s="334"/>
      <c r="U295" s="254"/>
    </row>
    <row r="296" spans="1:83" s="257" customFormat="1" ht="15" customHeight="1">
      <c r="A296" s="84"/>
      <c r="B296" s="179" t="s">
        <v>402</v>
      </c>
      <c r="C296" s="1417"/>
      <c r="D296" s="1237">
        <v>1</v>
      </c>
      <c r="E296" s="1317"/>
      <c r="F296" s="328"/>
      <c r="G296" s="181">
        <v>0</v>
      </c>
      <c r="H296" s="333"/>
      <c r="I296" s="242"/>
      <c r="J296" s="370" t="s">
        <v>495</v>
      </c>
      <c r="K296" s="148"/>
      <c r="L296" s="258"/>
      <c r="M296" s="204">
        <f>mergeValue(H296)</f>
        <v>0</v>
      </c>
      <c r="N296" s="194"/>
      <c r="O296" s="194"/>
      <c r="P296" s="204" t="str">
        <f>IF(ISERROR(MATCH(Q296,MODesc,0)),"n","y")</f>
        <v>n</v>
      </c>
      <c r="Q296" s="194"/>
      <c r="R296" s="204" t="str">
        <f>K296&amp;"("&amp;L296&amp;")"</f>
        <v>()</v>
      </c>
      <c r="S296" s="179"/>
      <c r="T296" s="179"/>
      <c r="U296" s="240"/>
      <c r="V296" s="179"/>
      <c r="W296" s="179"/>
      <c r="X296" s="179"/>
      <c r="Y296" s="256"/>
      <c r="Z296" s="256"/>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c r="BD296" s="219"/>
      <c r="BE296" s="219"/>
      <c r="BF296" s="219"/>
      <c r="BG296" s="219"/>
      <c r="BH296" s="219"/>
      <c r="BI296" s="219"/>
      <c r="BJ296" s="219"/>
      <c r="BK296" s="219"/>
      <c r="BL296" s="219"/>
      <c r="BM296" s="219"/>
      <c r="BN296" s="219"/>
      <c r="BO296" s="219"/>
      <c r="BP296" s="219"/>
      <c r="BQ296" s="219"/>
      <c r="BR296" s="219"/>
      <c r="BS296" s="219"/>
      <c r="BT296" s="219"/>
      <c r="BU296" s="219"/>
      <c r="BV296" s="256"/>
      <c r="BW296" s="256"/>
      <c r="BX296" s="256"/>
      <c r="BY296" s="256"/>
      <c r="BZ296" s="256"/>
      <c r="CA296" s="256"/>
      <c r="CB296" s="256"/>
      <c r="CC296" s="256"/>
      <c r="CD296" s="256"/>
      <c r="CE296" s="256"/>
    </row>
    <row r="297" spans="1:83" s="257" customFormat="1" ht="15" customHeight="1">
      <c r="A297" s="84"/>
      <c r="B297" s="84"/>
      <c r="C297" s="1417"/>
      <c r="D297" s="1237"/>
      <c r="E297" s="1317"/>
      <c r="F297" s="242"/>
      <c r="G297" s="243"/>
      <c r="H297" s="148" t="s">
        <v>400</v>
      </c>
      <c r="I297" s="243"/>
      <c r="J297" s="243"/>
      <c r="K297" s="259"/>
      <c r="L297" s="258"/>
      <c r="M297" s="194"/>
      <c r="N297" s="194"/>
      <c r="O297" s="194"/>
      <c r="P297" s="194"/>
      <c r="Q297" s="204"/>
      <c r="R297" s="194"/>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3" customFormat="1" ht="15">
      <c r="Q298" s="260"/>
      <c r="U298" s="254"/>
    </row>
    <row r="299" spans="1:83" s="253" customFormat="1" ht="15">
      <c r="A299" s="34" t="s">
        <v>403</v>
      </c>
      <c r="B299" s="34"/>
      <c r="C299" s="34"/>
      <c r="D299" s="34"/>
      <c r="E299" s="34"/>
      <c r="F299" s="34"/>
      <c r="G299" s="34"/>
      <c r="H299" s="34"/>
      <c r="I299" s="34"/>
      <c r="J299" s="34"/>
      <c r="K299" s="34"/>
      <c r="L299" s="34"/>
      <c r="M299" s="34"/>
      <c r="N299" s="34"/>
      <c r="O299" s="34"/>
      <c r="P299" s="34"/>
      <c r="Q299" s="261"/>
      <c r="R299" s="34"/>
      <c r="S299" s="34"/>
      <c r="T299" s="34"/>
      <c r="U299" s="252"/>
      <c r="V299" s="34"/>
      <c r="W299" s="34"/>
    </row>
    <row r="300" spans="1:83" s="253" customFormat="1" ht="15">
      <c r="F300" s="334"/>
      <c r="G300" s="334"/>
      <c r="H300" s="334"/>
      <c r="I300" s="334"/>
      <c r="J300" s="334"/>
      <c r="K300" s="334"/>
      <c r="L300" s="334"/>
      <c r="Q300" s="260"/>
      <c r="U300" s="254"/>
    </row>
    <row r="301" spans="1:83" s="257" customFormat="1" ht="15" customHeight="1">
      <c r="A301" s="84"/>
      <c r="B301" s="179" t="s">
        <v>402</v>
      </c>
      <c r="C301" s="1418"/>
      <c r="D301" s="241"/>
      <c r="E301" s="423"/>
      <c r="F301" s="1419"/>
      <c r="G301" s="1237">
        <v>0</v>
      </c>
      <c r="H301" s="1416"/>
      <c r="I301" s="242"/>
      <c r="J301" s="370" t="s">
        <v>495</v>
      </c>
      <c r="K301" s="148"/>
      <c r="L301" s="258"/>
      <c r="M301" s="204">
        <f>mergeValue(H301)</f>
        <v>0</v>
      </c>
      <c r="N301" s="194"/>
      <c r="O301" s="194"/>
      <c r="P301" s="194"/>
      <c r="Q301" s="194"/>
      <c r="R301" s="204" t="str">
        <f>K301&amp;"("&amp;L301&amp;")"</f>
        <v>()</v>
      </c>
      <c r="S301" s="179"/>
      <c r="T301" s="179"/>
      <c r="U301" s="240"/>
      <c r="V301" s="179"/>
      <c r="W301" s="179"/>
      <c r="X301" s="179"/>
      <c r="Y301" s="256"/>
      <c r="Z301" s="256"/>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219"/>
      <c r="BE301" s="219"/>
      <c r="BF301" s="219"/>
      <c r="BG301" s="219"/>
      <c r="BH301" s="219"/>
      <c r="BI301" s="219"/>
      <c r="BJ301" s="219"/>
      <c r="BK301" s="219"/>
      <c r="BL301" s="219"/>
      <c r="BM301" s="219"/>
      <c r="BN301" s="219"/>
      <c r="BO301" s="219"/>
      <c r="BP301" s="219"/>
      <c r="BQ301" s="219"/>
      <c r="BR301" s="219"/>
      <c r="BS301" s="219"/>
      <c r="BT301" s="219"/>
      <c r="BU301" s="219"/>
      <c r="BV301" s="256"/>
      <c r="BW301" s="256"/>
      <c r="BX301" s="256"/>
      <c r="BY301" s="256"/>
      <c r="BZ301" s="256"/>
      <c r="CA301" s="256"/>
      <c r="CB301" s="256"/>
      <c r="CC301" s="256"/>
      <c r="CD301" s="256"/>
      <c r="CE301" s="256"/>
    </row>
    <row r="302" spans="1:83" s="257" customFormat="1" ht="15" customHeight="1">
      <c r="A302" s="84"/>
      <c r="B302" s="84"/>
      <c r="C302" s="1418"/>
      <c r="D302" s="241"/>
      <c r="E302" s="423"/>
      <c r="F302" s="1419"/>
      <c r="G302" s="1237"/>
      <c r="H302" s="1416"/>
      <c r="I302" s="243"/>
      <c r="J302" s="243"/>
      <c r="K302" s="148" t="s">
        <v>4</v>
      </c>
      <c r="L302" s="258"/>
      <c r="M302" s="194"/>
      <c r="N302" s="194"/>
      <c r="O302" s="194"/>
      <c r="P302" s="194"/>
      <c r="Q302" s="204"/>
      <c r="R302" s="194"/>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3" customFormat="1" ht="15">
      <c r="Q303" s="260"/>
      <c r="U303" s="254"/>
    </row>
    <row r="304" spans="1:83" s="253" customFormat="1" ht="15">
      <c r="A304" s="34" t="s">
        <v>404</v>
      </c>
      <c r="B304" s="34"/>
      <c r="C304" s="34"/>
      <c r="D304" s="34"/>
      <c r="E304" s="34"/>
      <c r="F304" s="34"/>
      <c r="G304" s="34"/>
      <c r="H304" s="34"/>
      <c r="I304" s="34"/>
      <c r="J304" s="34"/>
      <c r="K304" s="34"/>
      <c r="L304" s="34"/>
      <c r="M304" s="34"/>
      <c r="N304" s="34"/>
      <c r="O304" s="34"/>
      <c r="P304" s="34"/>
      <c r="Q304" s="261"/>
      <c r="R304" s="34"/>
      <c r="S304" s="34"/>
      <c r="T304" s="34"/>
      <c r="U304" s="252"/>
      <c r="V304" s="34"/>
      <c r="W304" s="34"/>
    </row>
    <row r="305" spans="1:83" s="253" customFormat="1" ht="15">
      <c r="Q305" s="260"/>
      <c r="U305" s="254"/>
    </row>
    <row r="306" spans="1:83" s="257" customFormat="1" ht="15" customHeight="1">
      <c r="A306" s="84"/>
      <c r="B306" s="179" t="s">
        <v>402</v>
      </c>
      <c r="C306" s="374"/>
      <c r="D306" s="253"/>
      <c r="E306" s="424"/>
      <c r="F306" s="253"/>
      <c r="G306" s="253"/>
      <c r="H306" s="253"/>
      <c r="I306" s="213"/>
      <c r="J306" s="181">
        <v>0</v>
      </c>
      <c r="K306" s="373"/>
      <c r="L306" s="239"/>
      <c r="M306" s="204">
        <f>mergeValue(H306)</f>
        <v>0</v>
      </c>
      <c r="N306" s="194"/>
      <c r="O306" s="194"/>
      <c r="P306" s="194"/>
      <c r="Q306" s="194"/>
      <c r="R306" s="204" t="str">
        <f>K306&amp;" ("&amp;L306&amp;")"</f>
        <v xml:space="preserve"> ()</v>
      </c>
      <c r="S306" s="179"/>
      <c r="T306" s="179"/>
      <c r="U306" s="240"/>
      <c r="V306" s="179"/>
      <c r="W306" s="179"/>
      <c r="X306" s="179"/>
      <c r="Y306" s="256"/>
      <c r="Z306" s="256"/>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c r="BD306" s="219"/>
      <c r="BE306" s="219"/>
      <c r="BF306" s="219"/>
      <c r="BG306" s="219"/>
      <c r="BH306" s="219"/>
      <c r="BI306" s="219"/>
      <c r="BJ306" s="219"/>
      <c r="BK306" s="219"/>
      <c r="BL306" s="219"/>
      <c r="BM306" s="219"/>
      <c r="BN306" s="219"/>
      <c r="BO306" s="219"/>
      <c r="BP306" s="219"/>
      <c r="BQ306" s="219"/>
      <c r="BR306" s="219"/>
      <c r="BS306" s="219"/>
      <c r="BT306" s="219"/>
      <c r="BU306" s="219"/>
      <c r="BV306" s="256"/>
      <c r="BW306" s="256"/>
      <c r="BX306" s="256"/>
      <c r="BY306" s="256"/>
      <c r="BZ306" s="256"/>
      <c r="CA306" s="256"/>
      <c r="CB306" s="256"/>
      <c r="CC306" s="256"/>
      <c r="CD306" s="256"/>
      <c r="CE306" s="256"/>
    </row>
    <row r="308" spans="1:83" ht="11.25"/>
    <row r="309" spans="1:83" s="34" customFormat="1" ht="11.25">
      <c r="A309" s="34" t="s">
        <v>443</v>
      </c>
    </row>
    <row r="310" spans="1:83" ht="11.25"/>
    <row r="311" spans="1:83" s="35" customFormat="1" ht="20.100000000000001" customHeight="1">
      <c r="A311" s="91"/>
      <c r="B311" s="179"/>
      <c r="C311" s="81"/>
      <c r="D311" s="180"/>
      <c r="E311" s="280"/>
      <c r="F311" s="278"/>
      <c r="G311" s="281"/>
      <c r="I311" s="204"/>
      <c r="J311" s="204"/>
    </row>
    <row r="312" spans="1:83" ht="11.25"/>
    <row r="313" spans="1:83" ht="11.25"/>
    <row r="314" spans="1:83" s="34" customFormat="1" ht="11.25">
      <c r="A314" s="34" t="s">
        <v>449</v>
      </c>
    </row>
    <row r="315" spans="1:83" ht="11.25"/>
    <row r="316" spans="1:83" s="35" customFormat="1" ht="20.100000000000001" customHeight="1">
      <c r="A316" s="277"/>
      <c r="B316" s="179"/>
      <c r="C316" s="81"/>
      <c r="D316" s="180"/>
      <c r="E316" s="283"/>
      <c r="F316" s="282" t="s">
        <v>448</v>
      </c>
      <c r="G316" s="282" t="s">
        <v>448</v>
      </c>
      <c r="H316" s="294"/>
      <c r="I316" s="204"/>
      <c r="K316" s="204"/>
      <c r="L316" s="204"/>
    </row>
    <row r="317" spans="1:83" ht="11.25"/>
    <row r="318" spans="1:83" ht="11.25"/>
    <row r="319" spans="1:83" s="34" customFormat="1" ht="11.25">
      <c r="A319" s="34" t="s">
        <v>450</v>
      </c>
    </row>
    <row r="320" spans="1:83" ht="11.25"/>
    <row r="321" spans="1:20" s="35" customFormat="1" ht="20.100000000000001" customHeight="1">
      <c r="A321" s="277"/>
      <c r="B321" s="179"/>
      <c r="C321" s="81"/>
      <c r="D321" s="180"/>
      <c r="E321" s="283"/>
      <c r="F321" s="282" t="s">
        <v>448</v>
      </c>
      <c r="G321" s="387"/>
      <c r="H321" s="282" t="s">
        <v>448</v>
      </c>
      <c r="I321" s="204"/>
      <c r="K321" s="204"/>
      <c r="L321" s="204"/>
    </row>
    <row r="322" spans="1:20" ht="11.25"/>
    <row r="323" spans="1:20" ht="11.25"/>
    <row r="324" spans="1:20" s="34" customFormat="1" ht="11.25">
      <c r="A324" s="34" t="s">
        <v>451</v>
      </c>
    </row>
    <row r="325" spans="1:20" ht="11.25"/>
    <row r="326" spans="1:20" s="35" customFormat="1" ht="20.100000000000001" customHeight="1">
      <c r="A326" s="277"/>
      <c r="B326" s="179"/>
      <c r="C326" s="81"/>
      <c r="D326" s="180"/>
      <c r="E326" s="284">
        <f>E325</f>
        <v>0</v>
      </c>
      <c r="F326" s="282" t="s">
        <v>448</v>
      </c>
      <c r="G326" s="387"/>
      <c r="H326" s="282" t="s">
        <v>448</v>
      </c>
      <c r="I326" s="204"/>
      <c r="K326" s="204"/>
      <c r="L326" s="204"/>
    </row>
    <row r="327" spans="1:20" s="35" customFormat="1" ht="14.25">
      <c r="A327" s="277"/>
      <c r="B327" s="179"/>
      <c r="C327" s="81"/>
      <c r="D327" s="95"/>
      <c r="E327" s="285"/>
      <c r="F327" s="286"/>
      <c r="G327"/>
      <c r="H327" s="286"/>
      <c r="I327" s="204"/>
      <c r="K327" s="204"/>
      <c r="L327" s="204"/>
    </row>
    <row r="329" spans="1:20" s="34" customFormat="1" ht="11.25">
      <c r="A329" s="34" t="s">
        <v>452</v>
      </c>
    </row>
    <row r="330" spans="1:20" ht="11.25"/>
    <row r="331" spans="1:20" s="35" customFormat="1" ht="20.100000000000001" customHeight="1">
      <c r="A331" s="277"/>
      <c r="B331" s="179"/>
      <c r="C331" s="81"/>
      <c r="D331" s="180"/>
      <c r="E331" s="284">
        <f>E330</f>
        <v>0</v>
      </c>
      <c r="F331" s="282" t="s">
        <v>448</v>
      </c>
      <c r="G331" s="287"/>
      <c r="H331" s="282" t="s">
        <v>448</v>
      </c>
      <c r="I331" s="204"/>
      <c r="K331" s="204"/>
      <c r="L331" s="204"/>
    </row>
    <row r="334" spans="1:20" s="34" customFormat="1" ht="17.100000000000001" customHeight="1">
      <c r="A334" s="34" t="s">
        <v>483</v>
      </c>
    </row>
    <row r="336" spans="1:20" s="182" customFormat="1" ht="409.5">
      <c r="A336" s="1283">
        <v>1</v>
      </c>
      <c r="B336" s="206"/>
      <c r="C336" s="206"/>
      <c r="D336" s="206"/>
      <c r="F336" s="312" t="str">
        <f>"2." &amp;mergeValue(A336)</f>
        <v>2.1</v>
      </c>
      <c r="G336" s="388" t="s">
        <v>472</v>
      </c>
      <c r="H336" s="297"/>
      <c r="I336" s="188" t="s">
        <v>567</v>
      </c>
      <c r="J336" s="311"/>
      <c r="K336" s="206"/>
      <c r="L336" s="206"/>
      <c r="M336" s="206"/>
      <c r="N336" s="206"/>
      <c r="O336" s="206"/>
      <c r="P336" s="206"/>
      <c r="Q336" s="206"/>
      <c r="R336" s="206"/>
      <c r="S336" s="206"/>
      <c r="T336" s="206"/>
    </row>
    <row r="337" spans="1:83" s="182" customFormat="1" ht="90">
      <c r="A337" s="1283"/>
      <c r="B337" s="206"/>
      <c r="C337" s="206"/>
      <c r="D337" s="206"/>
      <c r="F337" s="312" t="str">
        <f>"3." &amp;mergeValue(A337)</f>
        <v>3.1</v>
      </c>
      <c r="G337" s="388" t="s">
        <v>473</v>
      </c>
      <c r="H337" s="297"/>
      <c r="I337" s="188" t="s">
        <v>565</v>
      </c>
      <c r="J337" s="311"/>
      <c r="K337" s="206"/>
      <c r="L337" s="206"/>
      <c r="M337" s="206"/>
      <c r="N337" s="206"/>
      <c r="O337" s="206"/>
      <c r="P337" s="206"/>
      <c r="Q337" s="206"/>
      <c r="R337" s="206"/>
      <c r="S337" s="206"/>
      <c r="T337" s="206"/>
    </row>
    <row r="338" spans="1:83" s="182" customFormat="1" ht="45">
      <c r="A338" s="1283"/>
      <c r="B338" s="206"/>
      <c r="C338" s="206"/>
      <c r="D338" s="206"/>
      <c r="F338" s="312" t="str">
        <f>"4."&amp;mergeValue(A338)</f>
        <v>4.1</v>
      </c>
      <c r="G338" s="388" t="s">
        <v>474</v>
      </c>
      <c r="H338" s="298" t="s">
        <v>448</v>
      </c>
      <c r="I338" s="188"/>
      <c r="J338" s="311"/>
      <c r="K338" s="206"/>
      <c r="L338" s="206"/>
      <c r="M338" s="206"/>
      <c r="N338" s="206"/>
      <c r="O338" s="206"/>
      <c r="P338" s="206"/>
      <c r="Q338" s="206"/>
      <c r="R338" s="206"/>
      <c r="S338" s="206"/>
      <c r="T338" s="206"/>
    </row>
    <row r="339" spans="1:83" s="182" customFormat="1" ht="101.25">
      <c r="A339" s="1283"/>
      <c r="B339" s="1283">
        <v>1</v>
      </c>
      <c r="C339" s="318"/>
      <c r="D339" s="318"/>
      <c r="F339" s="312" t="str">
        <f>"4."&amp;mergeValue(A339) &amp;"."&amp;mergeValue(B339)</f>
        <v>4.1.1</v>
      </c>
      <c r="G339" s="304" t="s">
        <v>569</v>
      </c>
      <c r="H339" s="297" t="str">
        <f>IF(region_name="","",region_name)</f>
        <v>г.Санкт-Петербург</v>
      </c>
      <c r="I339" s="188" t="s">
        <v>477</v>
      </c>
      <c r="J339" s="311"/>
      <c r="K339" s="206"/>
      <c r="L339" s="206"/>
      <c r="M339" s="206"/>
      <c r="N339" s="206"/>
      <c r="O339" s="206"/>
      <c r="P339" s="206"/>
      <c r="Q339" s="206"/>
      <c r="R339" s="206"/>
      <c r="S339" s="206"/>
      <c r="T339" s="206"/>
    </row>
    <row r="340" spans="1:83" s="182" customFormat="1" ht="191.25">
      <c r="A340" s="1283"/>
      <c r="B340" s="1283"/>
      <c r="C340" s="1283">
        <v>1</v>
      </c>
      <c r="D340" s="318"/>
      <c r="F340" s="312" t="str">
        <f>"4."&amp;mergeValue(A340) &amp;"."&amp;mergeValue(B340)&amp;"."&amp;mergeValue(C340)</f>
        <v>4.1.1.1</v>
      </c>
      <c r="G340" s="317" t="s">
        <v>475</v>
      </c>
      <c r="H340" s="297"/>
      <c r="I340" s="188" t="s">
        <v>478</v>
      </c>
      <c r="J340" s="311"/>
      <c r="K340" s="206"/>
      <c r="L340" s="206"/>
      <c r="M340" s="206"/>
      <c r="N340" s="206"/>
      <c r="O340" s="206"/>
      <c r="P340" s="206"/>
      <c r="Q340" s="206"/>
      <c r="R340" s="206"/>
      <c r="S340" s="206"/>
      <c r="T340" s="206"/>
    </row>
    <row r="341" spans="1:83" s="182" customFormat="1" ht="33.75" customHeight="1">
      <c r="A341" s="1283"/>
      <c r="B341" s="1283"/>
      <c r="C341" s="1283"/>
      <c r="D341" s="318">
        <v>1</v>
      </c>
      <c r="F341" s="312" t="str">
        <f>"4."&amp;mergeValue(A341) &amp;"."&amp;mergeValue(B341)&amp;"."&amp;mergeValue(C341)&amp;"."&amp;mergeValue(D341)</f>
        <v>4.1.1.1.1</v>
      </c>
      <c r="G341" s="391" t="s">
        <v>476</v>
      </c>
      <c r="H341" s="297"/>
      <c r="I341" s="1284" t="s">
        <v>568</v>
      </c>
      <c r="J341" s="311"/>
      <c r="K341" s="206"/>
      <c r="L341" s="206"/>
      <c r="M341" s="206"/>
      <c r="N341" s="206"/>
      <c r="O341" s="206"/>
      <c r="P341" s="206"/>
      <c r="Q341" s="206"/>
      <c r="R341" s="206"/>
      <c r="S341" s="206"/>
      <c r="T341" s="206"/>
    </row>
    <row r="342" spans="1:83" s="182" customFormat="1" ht="18.75">
      <c r="A342" s="1283"/>
      <c r="B342" s="1283"/>
      <c r="C342" s="1283"/>
      <c r="D342" s="318"/>
      <c r="F342" s="395"/>
      <c r="G342" s="396" t="s">
        <v>4</v>
      </c>
      <c r="H342" s="397"/>
      <c r="I342" s="1284"/>
      <c r="J342" s="311"/>
      <c r="K342" s="206"/>
      <c r="L342" s="206"/>
      <c r="M342" s="206"/>
      <c r="N342" s="206"/>
      <c r="O342" s="206"/>
      <c r="P342" s="206"/>
      <c r="Q342" s="206"/>
      <c r="R342" s="206"/>
      <c r="S342" s="206"/>
      <c r="T342" s="206"/>
    </row>
    <row r="343" spans="1:83" s="182" customFormat="1" ht="18.75">
      <c r="A343" s="1283"/>
      <c r="B343" s="1283"/>
      <c r="C343" s="318"/>
      <c r="D343" s="318"/>
      <c r="F343" s="314"/>
      <c r="G343" s="142" t="s">
        <v>400</v>
      </c>
      <c r="H343" s="315"/>
      <c r="I343" s="316"/>
      <c r="J343" s="311"/>
      <c r="K343" s="206"/>
      <c r="L343" s="206"/>
      <c r="M343" s="206"/>
      <c r="N343" s="206"/>
      <c r="O343" s="206"/>
      <c r="P343" s="206"/>
      <c r="Q343" s="206"/>
      <c r="R343" s="206"/>
      <c r="S343" s="206"/>
      <c r="T343" s="206"/>
    </row>
    <row r="344" spans="1:83" s="182" customFormat="1" ht="18.75">
      <c r="A344" s="1283"/>
      <c r="B344" s="206"/>
      <c r="C344" s="206"/>
      <c r="D344" s="206"/>
      <c r="F344" s="314"/>
      <c r="G344" s="148" t="s">
        <v>482</v>
      </c>
      <c r="H344" s="315"/>
      <c r="I344" s="316"/>
      <c r="J344" s="311"/>
      <c r="K344" s="206"/>
      <c r="L344" s="206"/>
      <c r="M344" s="206"/>
      <c r="N344" s="206"/>
      <c r="O344" s="206"/>
      <c r="P344" s="206"/>
      <c r="Q344" s="206"/>
      <c r="R344" s="206"/>
      <c r="S344" s="206"/>
      <c r="T344" s="206"/>
    </row>
    <row r="345" spans="1:83" s="182" customFormat="1" ht="18.75">
      <c r="A345" s="206"/>
      <c r="B345" s="206"/>
      <c r="C345" s="206"/>
      <c r="D345" s="206"/>
      <c r="F345" s="314"/>
      <c r="G345" s="158" t="s">
        <v>481</v>
      </c>
      <c r="H345" s="315"/>
      <c r="I345" s="316"/>
      <c r="J345" s="311"/>
      <c r="K345" s="206"/>
      <c r="L345" s="206"/>
      <c r="M345" s="206"/>
      <c r="N345" s="206"/>
      <c r="O345" s="206"/>
      <c r="P345" s="206"/>
      <c r="Q345" s="206"/>
      <c r="R345" s="206"/>
      <c r="S345" s="206"/>
      <c r="T345" s="206"/>
    </row>
    <row r="348" spans="1:83" s="1064" customFormat="1" ht="17.100000000000001" customHeight="1">
      <c r="A348" s="1066" t="s">
        <v>700</v>
      </c>
      <c r="B348" s="1066"/>
      <c r="C348" s="1066"/>
      <c r="D348" s="1066"/>
      <c r="E348" s="1066"/>
      <c r="F348" s="1066"/>
      <c r="G348" s="1066"/>
      <c r="H348" s="1066"/>
      <c r="I348" s="1066"/>
      <c r="J348" s="1066"/>
      <c r="K348" s="1066"/>
      <c r="L348" s="1066"/>
      <c r="M348" s="1066"/>
      <c r="N348" s="1066"/>
      <c r="O348" s="1066"/>
      <c r="P348" s="1066"/>
      <c r="Q348" s="1066"/>
      <c r="R348" s="1066"/>
      <c r="S348" s="1066"/>
      <c r="T348" s="1066"/>
      <c r="U348" s="1066"/>
      <c r="V348" s="1066"/>
      <c r="W348" s="1066"/>
      <c r="X348" s="1066"/>
      <c r="Y348" s="1066"/>
      <c r="Z348" s="1066"/>
      <c r="AA348" s="1066"/>
      <c r="AB348" s="1066"/>
      <c r="AC348" s="1066"/>
      <c r="AD348" s="1066"/>
      <c r="AE348" s="1066"/>
      <c r="AF348" s="1066"/>
      <c r="AG348" s="1066"/>
      <c r="AH348" s="1066"/>
      <c r="AI348" s="1066"/>
      <c r="AJ348" s="1066"/>
      <c r="AK348" s="1066"/>
      <c r="AL348" s="1066"/>
      <c r="AM348" s="1066"/>
      <c r="AN348" s="1066"/>
      <c r="AO348" s="1066"/>
      <c r="AP348" s="1066"/>
      <c r="AQ348" s="1066"/>
      <c r="AR348" s="1066"/>
      <c r="AS348" s="1066"/>
      <c r="AT348" s="1066"/>
      <c r="AU348" s="1066"/>
      <c r="AV348" s="1066"/>
      <c r="AW348" s="1066"/>
      <c r="AX348" s="1066"/>
      <c r="AY348" s="1066"/>
      <c r="AZ348" s="1066"/>
      <c r="BA348" s="1066"/>
      <c r="BB348" s="1066"/>
      <c r="BC348" s="1066"/>
      <c r="BD348" s="1066"/>
      <c r="BE348" s="1066"/>
      <c r="BF348" s="1066"/>
      <c r="BG348" s="1066"/>
      <c r="BH348" s="1066"/>
      <c r="BI348" s="1066"/>
      <c r="BJ348" s="1066"/>
      <c r="BK348" s="1066"/>
      <c r="BL348" s="1066"/>
      <c r="BM348" s="1066"/>
      <c r="BN348" s="1066"/>
      <c r="BO348" s="1066"/>
      <c r="BP348" s="1066"/>
      <c r="BQ348" s="1066"/>
      <c r="BR348" s="1066"/>
      <c r="BS348" s="1066"/>
      <c r="BT348" s="1066"/>
      <c r="BU348" s="1066"/>
      <c r="BV348" s="1066"/>
      <c r="BW348" s="1066"/>
      <c r="BX348" s="1066"/>
      <c r="BY348" s="1066"/>
      <c r="BZ348" s="1066"/>
      <c r="CA348" s="1066"/>
      <c r="CB348" s="1066"/>
      <c r="CC348" s="1066"/>
      <c r="CD348" s="1066"/>
      <c r="CE348" s="1066"/>
    </row>
    <row r="349" spans="1:83" s="1064" customFormat="1" ht="17.100000000000001" customHeight="1"/>
    <row r="350" spans="1:83" s="1064" customFormat="1" ht="17.100000000000001" customHeight="1">
      <c r="A350" s="1076"/>
      <c r="B350" s="1087"/>
      <c r="C350" s="1073"/>
      <c r="D350" s="1088"/>
      <c r="E350" s="1099"/>
      <c r="F350" s="1123"/>
      <c r="G350" s="1103"/>
      <c r="H350" s="1100"/>
      <c r="I350" s="1093"/>
      <c r="J350" s="1093"/>
      <c r="K350" s="1067"/>
      <c r="L350" s="1067"/>
      <c r="M350" s="1067"/>
      <c r="N350" s="1067"/>
      <c r="O350" s="1067"/>
      <c r="P350" s="1067"/>
      <c r="Q350" s="1067"/>
      <c r="R350" s="1067"/>
      <c r="S350" s="1067"/>
      <c r="T350" s="1067"/>
      <c r="U350" s="1067"/>
      <c r="V350" s="1067"/>
      <c r="W350" s="1067"/>
      <c r="X350" s="1067"/>
      <c r="Y350" s="1067"/>
      <c r="Z350" s="1067"/>
      <c r="AA350" s="1067"/>
      <c r="AB350" s="1067"/>
      <c r="AC350" s="1067"/>
      <c r="AD350" s="1067"/>
      <c r="AE350" s="1067"/>
      <c r="AF350" s="1067"/>
      <c r="AG350" s="1067"/>
      <c r="AH350" s="1067"/>
      <c r="AI350" s="1067"/>
      <c r="AJ350" s="1067"/>
      <c r="AK350" s="1067"/>
      <c r="AL350" s="1067"/>
      <c r="AM350" s="1067"/>
      <c r="AN350" s="1067"/>
      <c r="AO350" s="1067"/>
      <c r="AP350" s="1067"/>
      <c r="AQ350" s="1067"/>
      <c r="AR350" s="1067"/>
      <c r="AS350" s="1067"/>
      <c r="AT350" s="1067"/>
      <c r="AU350" s="1067"/>
      <c r="AV350" s="1067"/>
      <c r="AW350" s="1067"/>
      <c r="AX350" s="1067"/>
      <c r="AY350" s="1067"/>
      <c r="AZ350" s="1067"/>
      <c r="BA350" s="1067"/>
      <c r="BB350" s="1067"/>
      <c r="BC350" s="1067"/>
      <c r="BD350" s="1067"/>
      <c r="BE350" s="1067"/>
      <c r="BF350" s="1067"/>
      <c r="BG350" s="1067"/>
      <c r="BH350" s="1067"/>
      <c r="BI350" s="1067"/>
      <c r="BJ350" s="1067"/>
      <c r="BK350" s="1067"/>
      <c r="BL350" s="1067"/>
      <c r="BM350" s="1067"/>
      <c r="BN350" s="1067"/>
      <c r="BO350" s="1067"/>
      <c r="BP350" s="1067"/>
      <c r="BQ350" s="1067"/>
      <c r="BR350" s="1067"/>
      <c r="BS350" s="1067"/>
      <c r="BT350" s="1067"/>
      <c r="BU350" s="1067"/>
      <c r="BV350" s="1067"/>
      <c r="BW350" s="1067"/>
      <c r="BX350" s="1067"/>
      <c r="BY350" s="1067"/>
      <c r="BZ350" s="1067"/>
      <c r="CA350" s="1067"/>
      <c r="CB350" s="1067"/>
      <c r="CC350" s="1067"/>
      <c r="CD350" s="1067"/>
      <c r="CE350" s="1067"/>
    </row>
    <row r="351" spans="1:83" s="1064" customFormat="1" ht="17.100000000000001" customHeight="1"/>
    <row r="352" spans="1:83" s="1064" customFormat="1" ht="17.100000000000001" customHeight="1"/>
    <row r="353" spans="1:83" s="1064" customFormat="1" ht="17.100000000000001" customHeight="1">
      <c r="A353" s="1066" t="s">
        <v>701</v>
      </c>
      <c r="B353" s="1066"/>
      <c r="C353" s="1066"/>
      <c r="D353" s="1066"/>
      <c r="E353" s="1066"/>
      <c r="F353" s="1066"/>
      <c r="G353" s="1066"/>
      <c r="H353" s="1066"/>
      <c r="I353" s="1066"/>
      <c r="J353" s="1066"/>
      <c r="K353" s="1066"/>
      <c r="L353" s="1066"/>
      <c r="M353" s="1066"/>
      <c r="N353" s="1066"/>
      <c r="O353" s="1066"/>
      <c r="P353" s="1066"/>
      <c r="Q353" s="1066"/>
      <c r="R353" s="1066"/>
      <c r="S353" s="1066"/>
      <c r="T353" s="1066"/>
      <c r="U353" s="1066"/>
      <c r="V353" s="1066"/>
      <c r="W353" s="1066"/>
      <c r="X353" s="1066"/>
      <c r="Y353" s="1066"/>
      <c r="Z353" s="1066"/>
      <c r="AA353" s="1066"/>
      <c r="AB353" s="1066"/>
      <c r="AC353" s="1066"/>
      <c r="AD353" s="1066"/>
      <c r="AE353" s="1066"/>
      <c r="AF353" s="1066"/>
      <c r="AG353" s="1066"/>
      <c r="AH353" s="1066"/>
      <c r="AI353" s="1066"/>
      <c r="AJ353" s="1066"/>
      <c r="AK353" s="1066"/>
      <c r="AL353" s="1066"/>
      <c r="AM353" s="1066"/>
      <c r="AN353" s="1066"/>
      <c r="AO353" s="1066"/>
      <c r="AP353" s="1066"/>
      <c r="AQ353" s="1066"/>
      <c r="AR353" s="1066"/>
      <c r="AS353" s="1066"/>
      <c r="AT353" s="1066"/>
      <c r="AU353" s="1066"/>
      <c r="AV353" s="1066"/>
      <c r="AW353" s="1066"/>
      <c r="AX353" s="1066"/>
      <c r="AY353" s="1066"/>
      <c r="AZ353" s="1066"/>
      <c r="BA353" s="1066"/>
      <c r="BB353" s="1066"/>
      <c r="BC353" s="1066"/>
      <c r="BD353" s="1066"/>
      <c r="BE353" s="1066"/>
      <c r="BF353" s="1066"/>
      <c r="BG353" s="1066"/>
      <c r="BH353" s="1066"/>
      <c r="BI353" s="1066"/>
      <c r="BJ353" s="1066"/>
      <c r="BK353" s="1066"/>
      <c r="BL353" s="1066"/>
      <c r="BM353" s="1066"/>
      <c r="BN353" s="1066"/>
      <c r="BO353" s="1066"/>
      <c r="BP353" s="1066"/>
      <c r="BQ353" s="1066"/>
      <c r="BR353" s="1066"/>
      <c r="BS353" s="1066"/>
      <c r="BT353" s="1066"/>
      <c r="BU353" s="1066"/>
      <c r="BV353" s="1066"/>
      <c r="BW353" s="1066"/>
      <c r="BX353" s="1066"/>
      <c r="BY353" s="1066"/>
      <c r="BZ353" s="1066"/>
      <c r="CA353" s="1066"/>
      <c r="CB353" s="1066"/>
      <c r="CC353" s="1066"/>
      <c r="CD353" s="1066"/>
      <c r="CE353" s="1066"/>
    </row>
    <row r="354" spans="1:83" s="1064" customFormat="1" ht="17.100000000000001" customHeight="1"/>
    <row r="355" spans="1:83" s="1064" customFormat="1" ht="17.100000000000001" customHeight="1">
      <c r="A355" s="1098"/>
      <c r="B355" s="1087"/>
      <c r="C355" s="1073"/>
      <c r="D355" s="1360"/>
      <c r="E355" s="1358"/>
      <c r="F355" s="1359"/>
      <c r="G355" s="1101"/>
      <c r="H355" s="1160"/>
      <c r="I355" s="1158"/>
      <c r="J355" s="1123"/>
      <c r="K355" s="1101" t="s">
        <v>448</v>
      </c>
      <c r="L355" s="1284" t="s">
        <v>702</v>
      </c>
      <c r="M355" s="1148"/>
      <c r="N355" s="1093"/>
      <c r="O355" s="1093"/>
      <c r="P355" s="1067"/>
      <c r="Q355" s="1067"/>
      <c r="R355" s="1067"/>
      <c r="S355" s="1067"/>
      <c r="T355" s="1067"/>
      <c r="U355" s="1067"/>
      <c r="V355" s="1067"/>
      <c r="W355" s="1067"/>
      <c r="X355" s="1067"/>
      <c r="Y355" s="1067"/>
      <c r="Z355" s="1067"/>
      <c r="AA355" s="1067"/>
      <c r="AB355" s="1067"/>
      <c r="AC355" s="1067"/>
      <c r="AD355" s="1067"/>
      <c r="AE355" s="1067"/>
      <c r="AF355" s="1067"/>
      <c r="AG355" s="1067"/>
      <c r="AH355" s="1067"/>
      <c r="AI355" s="1067"/>
      <c r="AJ355" s="1067"/>
      <c r="AK355" s="1067"/>
      <c r="AL355" s="1067"/>
      <c r="AM355" s="1067"/>
      <c r="AN355" s="1067"/>
      <c r="AO355" s="1067"/>
      <c r="AP355" s="1067"/>
      <c r="AQ355" s="1067"/>
      <c r="AR355" s="1067"/>
      <c r="AS355" s="1067"/>
      <c r="AT355" s="1067"/>
      <c r="AU355" s="1067"/>
      <c r="AV355" s="1067"/>
      <c r="AW355" s="1067"/>
      <c r="AX355" s="1067"/>
      <c r="AY355" s="1067"/>
      <c r="AZ355" s="1067"/>
      <c r="BA355" s="1067"/>
      <c r="BB355" s="1067"/>
      <c r="BC355" s="1067"/>
      <c r="BD355" s="1067"/>
      <c r="BE355" s="1067"/>
      <c r="BF355" s="1067"/>
      <c r="BG355" s="1067"/>
      <c r="BH355" s="1067"/>
      <c r="BI355" s="1067"/>
      <c r="BJ355" s="1067"/>
      <c r="BK355" s="1067"/>
      <c r="BL355" s="1067"/>
      <c r="BM355" s="1067"/>
      <c r="BN355" s="1067"/>
      <c r="BO355" s="1067"/>
      <c r="BP355" s="1067"/>
      <c r="BQ355" s="1067"/>
      <c r="BR355" s="1067"/>
      <c r="BS355" s="1067"/>
      <c r="BT355" s="1067"/>
      <c r="BU355" s="1067"/>
      <c r="BV355" s="1067"/>
      <c r="BW355" s="1067"/>
      <c r="BX355" s="1067"/>
      <c r="BY355" s="1067"/>
      <c r="BZ355" s="1067"/>
      <c r="CA355" s="1067"/>
      <c r="CB355" s="1067"/>
      <c r="CC355" s="1067"/>
      <c r="CD355" s="1067"/>
      <c r="CE355" s="1067"/>
    </row>
    <row r="356" spans="1:83" s="1064" customFormat="1" ht="17.100000000000001" customHeight="1">
      <c r="A356" s="1098"/>
      <c r="B356" s="1087"/>
      <c r="C356" s="1073"/>
      <c r="D356" s="1360"/>
      <c r="E356" s="1358"/>
      <c r="F356" s="1359"/>
      <c r="G356" s="1079"/>
      <c r="H356" s="1145" t="s">
        <v>273</v>
      </c>
      <c r="I356" s="1140"/>
      <c r="J356" s="1140"/>
      <c r="K356" s="1138"/>
      <c r="L356" s="1284"/>
      <c r="M356" s="1148"/>
      <c r="N356" s="1093"/>
      <c r="O356" s="1093"/>
      <c r="P356" s="1067"/>
      <c r="Q356" s="1067"/>
      <c r="R356" s="1067"/>
      <c r="S356" s="1067"/>
      <c r="T356" s="1067"/>
      <c r="U356" s="1067"/>
      <c r="V356" s="1067"/>
      <c r="W356" s="1067"/>
      <c r="X356" s="1067"/>
      <c r="Y356" s="1067"/>
      <c r="Z356" s="1067"/>
      <c r="AA356" s="1067"/>
      <c r="AB356" s="1067"/>
      <c r="AC356" s="1067"/>
      <c r="AD356" s="1067"/>
      <c r="AE356" s="1067"/>
      <c r="AF356" s="1067"/>
      <c r="AG356" s="1067"/>
      <c r="AH356" s="1067"/>
      <c r="AI356" s="1067"/>
      <c r="AJ356" s="1067"/>
      <c r="AK356" s="1067"/>
      <c r="AL356" s="1067"/>
      <c r="AM356" s="1067"/>
      <c r="AN356" s="1067"/>
      <c r="AO356" s="1067"/>
      <c r="AP356" s="1067"/>
      <c r="AQ356" s="1067"/>
      <c r="AR356" s="1067"/>
      <c r="AS356" s="1067"/>
      <c r="AT356" s="1067"/>
      <c r="AU356" s="1067"/>
      <c r="AV356" s="1067"/>
      <c r="AW356" s="1067"/>
      <c r="AX356" s="1067"/>
      <c r="AY356" s="1067"/>
      <c r="AZ356" s="1067"/>
      <c r="BA356" s="1067"/>
      <c r="BB356" s="1067"/>
      <c r="BC356" s="1067"/>
      <c r="BD356" s="1067"/>
      <c r="BE356" s="1067"/>
      <c r="BF356" s="1067"/>
      <c r="BG356" s="1067"/>
      <c r="BH356" s="1067"/>
      <c r="BI356" s="1067"/>
      <c r="BJ356" s="1067"/>
      <c r="BK356" s="1067"/>
      <c r="BL356" s="1067"/>
      <c r="BM356" s="1067"/>
      <c r="BN356" s="1067"/>
      <c r="BO356" s="1067"/>
      <c r="BP356" s="1067"/>
      <c r="BQ356" s="1067"/>
      <c r="BR356" s="1067"/>
      <c r="BS356" s="1067"/>
      <c r="BT356" s="1067"/>
      <c r="BU356" s="1067"/>
      <c r="BV356" s="1067"/>
      <c r="BW356" s="1067"/>
      <c r="BX356" s="1067"/>
      <c r="BY356" s="1067"/>
      <c r="BZ356" s="1067"/>
      <c r="CA356" s="1067"/>
      <c r="CB356" s="1067"/>
      <c r="CC356" s="1067"/>
      <c r="CD356" s="1067"/>
      <c r="CE356" s="1067"/>
    </row>
    <row r="357" spans="1:83" s="1064" customFormat="1" ht="17.100000000000001" customHeight="1"/>
    <row r="358" spans="1:83" s="1064" customFormat="1" ht="17.100000000000001" customHeight="1"/>
    <row r="359" spans="1:83" s="1064" customFormat="1" ht="17.100000000000001" customHeight="1">
      <c r="A359" s="1066" t="s">
        <v>703</v>
      </c>
      <c r="B359" s="1066"/>
      <c r="C359" s="1066"/>
      <c r="D359" s="1066"/>
      <c r="E359" s="1066"/>
      <c r="F359" s="1066"/>
      <c r="G359" s="1066"/>
      <c r="H359" s="1066"/>
      <c r="I359" s="1066"/>
      <c r="J359" s="1066"/>
      <c r="K359" s="1066"/>
      <c r="L359" s="1066"/>
      <c r="M359" s="1066"/>
      <c r="N359" s="1066"/>
      <c r="O359" s="1066"/>
    </row>
    <row r="360" spans="1:83" s="1064" customFormat="1" ht="17.100000000000001" customHeight="1"/>
    <row r="361" spans="1:83" s="1064" customFormat="1" ht="17.100000000000001" customHeight="1">
      <c r="A361" s="1098"/>
      <c r="B361" s="1087"/>
      <c r="C361" s="1073"/>
      <c r="D361" s="1360"/>
      <c r="E361" s="1358"/>
      <c r="F361" s="1359"/>
      <c r="G361" s="1101"/>
      <c r="H361" s="1160"/>
      <c r="I361" s="1158"/>
      <c r="J361" s="1163"/>
      <c r="K361" s="1101" t="s">
        <v>448</v>
      </c>
      <c r="L361" s="1284" t="s">
        <v>702</v>
      </c>
      <c r="M361" s="1148"/>
      <c r="N361" s="1093"/>
      <c r="O361" s="1093"/>
    </row>
    <row r="362" spans="1:83" s="1064" customFormat="1" ht="17.100000000000001" customHeight="1">
      <c r="A362" s="1098"/>
      <c r="B362" s="1087"/>
      <c r="C362" s="1073"/>
      <c r="D362" s="1360"/>
      <c r="E362" s="1358"/>
      <c r="F362" s="1359"/>
      <c r="G362" s="1079"/>
      <c r="H362" s="1145" t="s">
        <v>273</v>
      </c>
      <c r="I362" s="1140"/>
      <c r="J362" s="1140"/>
      <c r="K362" s="1138"/>
      <c r="L362" s="1284"/>
      <c r="M362" s="1148"/>
      <c r="N362" s="1093"/>
      <c r="O362" s="1093"/>
    </row>
    <row r="363" spans="1:83" s="1064" customFormat="1" ht="17.100000000000001" customHeight="1"/>
    <row r="364" spans="1:83" s="1064" customFormat="1" ht="17.100000000000001" customHeight="1"/>
    <row r="365" spans="1:83" s="1064" customFormat="1" ht="17.100000000000001" customHeight="1">
      <c r="A365" s="1066" t="s">
        <v>704</v>
      </c>
      <c r="B365" s="1066"/>
      <c r="C365" s="1066"/>
      <c r="D365" s="1066"/>
      <c r="E365" s="1066"/>
      <c r="F365" s="1066"/>
      <c r="G365" s="1066"/>
      <c r="H365" s="1066"/>
      <c r="I365" s="1066"/>
      <c r="J365" s="1066"/>
      <c r="K365" s="1066"/>
      <c r="L365" s="1066"/>
      <c r="M365" s="1066"/>
      <c r="N365" s="1066"/>
      <c r="O365" s="1066"/>
    </row>
    <row r="366" spans="1:83" s="1064" customFormat="1" ht="17.100000000000001" customHeight="1"/>
    <row r="367" spans="1:83" s="1064" customFormat="1" ht="17.100000000000001" customHeight="1">
      <c r="A367" s="1098"/>
      <c r="B367" s="1087"/>
      <c r="C367" s="1073"/>
      <c r="D367" s="1088"/>
      <c r="E367" s="1153"/>
      <c r="F367" s="1154"/>
      <c r="G367" s="1101"/>
      <c r="H367" s="1160"/>
      <c r="I367" s="1158"/>
      <c r="J367" s="1123"/>
      <c r="K367" s="1101" t="s">
        <v>448</v>
      </c>
      <c r="L367" s="1124"/>
      <c r="M367" s="1148"/>
      <c r="N367" s="1093"/>
      <c r="O367" s="1093"/>
    </row>
    <row r="368" spans="1:83" s="1064" customFormat="1" ht="17.100000000000001" customHeight="1"/>
    <row r="369" spans="1:15" s="1064" customFormat="1" ht="17.100000000000001" customHeight="1"/>
    <row r="370" spans="1:15" s="1064" customFormat="1" ht="17.100000000000001" customHeight="1">
      <c r="A370" s="1066" t="s">
        <v>705</v>
      </c>
      <c r="B370" s="1066"/>
      <c r="C370" s="1066"/>
      <c r="D370" s="1066"/>
      <c r="E370" s="1066"/>
      <c r="F370" s="1066"/>
      <c r="G370" s="1066"/>
      <c r="H370" s="1066"/>
      <c r="I370" s="1066"/>
      <c r="J370" s="1066"/>
      <c r="K370" s="1066"/>
      <c r="L370" s="1066"/>
      <c r="M370" s="1066"/>
      <c r="N370" s="1066"/>
      <c r="O370" s="1066"/>
    </row>
    <row r="371" spans="1:15" s="1064" customFormat="1" ht="17.100000000000001" customHeight="1"/>
    <row r="372" spans="1:15" s="1064" customFormat="1" ht="17.100000000000001" customHeight="1">
      <c r="A372" s="1098"/>
      <c r="B372" s="1087"/>
      <c r="C372" s="1073"/>
      <c r="D372" s="1088"/>
      <c r="E372" s="1153"/>
      <c r="F372" s="1154"/>
      <c r="G372" s="1101"/>
      <c r="H372" s="1160"/>
      <c r="I372" s="1158"/>
      <c r="J372" s="1163"/>
      <c r="K372" s="1101" t="s">
        <v>448</v>
      </c>
      <c r="L372" s="1124"/>
      <c r="M372" s="1148"/>
      <c r="N372" s="1093"/>
      <c r="O372" s="1093"/>
    </row>
  </sheetData>
  <sheetProtection formatColumns="0" formatRows="0"/>
  <dataConsolidate link="1"/>
  <mergeCells count="327">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A103:A117"/>
    <mergeCell ref="B104:B116"/>
    <mergeCell ref="C105:C115"/>
    <mergeCell ref="T130:T131"/>
    <mergeCell ref="T73:T74"/>
    <mergeCell ref="D70:D77"/>
    <mergeCell ref="E71:E76"/>
    <mergeCell ref="J109:J111"/>
    <mergeCell ref="F90:F93"/>
    <mergeCell ref="J90:J93"/>
    <mergeCell ref="O70:V70"/>
    <mergeCell ref="O71:V71"/>
    <mergeCell ref="O72:V72"/>
    <mergeCell ref="R130:R131"/>
    <mergeCell ref="R73:R74"/>
    <mergeCell ref="S73:S74"/>
    <mergeCell ref="A237:A250"/>
    <mergeCell ref="B238:B249"/>
    <mergeCell ref="C239:C248"/>
    <mergeCell ref="D240:D247"/>
    <mergeCell ref="E241:E246"/>
    <mergeCell ref="I241:I246"/>
    <mergeCell ref="F242:F245"/>
    <mergeCell ref="U130:U131"/>
    <mergeCell ref="S130:S131"/>
    <mergeCell ref="D195:D200"/>
    <mergeCell ref="E196:E199"/>
    <mergeCell ref="S210:S211"/>
    <mergeCell ref="O178:W178"/>
    <mergeCell ref="O179:W179"/>
    <mergeCell ref="O180:W180"/>
    <mergeCell ref="O181:W181"/>
    <mergeCell ref="N192:AF192"/>
    <mergeCell ref="N193:AF193"/>
    <mergeCell ref="K196:K199"/>
    <mergeCell ref="A219:A232"/>
    <mergeCell ref="W148:W150"/>
    <mergeCell ref="O220:V220"/>
    <mergeCell ref="O221:V221"/>
    <mergeCell ref="O222:V222"/>
    <mergeCell ref="A336:A344"/>
    <mergeCell ref="C340:C342"/>
    <mergeCell ref="I341:I342"/>
    <mergeCell ref="H301:H302"/>
    <mergeCell ref="B339:B343"/>
    <mergeCell ref="C296:C297"/>
    <mergeCell ref="C301:C302"/>
    <mergeCell ref="F301:F302"/>
    <mergeCell ref="G301:G302"/>
    <mergeCell ref="A49:A62"/>
    <mergeCell ref="B50:B61"/>
    <mergeCell ref="C51:C60"/>
    <mergeCell ref="D52:D59"/>
    <mergeCell ref="C69:C78"/>
    <mergeCell ref="I164:I169"/>
    <mergeCell ref="C194:C201"/>
    <mergeCell ref="I108:I112"/>
    <mergeCell ref="AK130:AK132"/>
    <mergeCell ref="A85:A98"/>
    <mergeCell ref="B86:B97"/>
    <mergeCell ref="C87:C96"/>
    <mergeCell ref="D88:D95"/>
    <mergeCell ref="E89:E94"/>
    <mergeCell ref="A142:A155"/>
    <mergeCell ref="A178:A187"/>
    <mergeCell ref="B179:B186"/>
    <mergeCell ref="C180:C185"/>
    <mergeCell ref="D181:D184"/>
    <mergeCell ref="A192:A203"/>
    <mergeCell ref="I128:I133"/>
    <mergeCell ref="D106:D114"/>
    <mergeCell ref="F165:F168"/>
    <mergeCell ref="E107:E113"/>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B193:B202"/>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Z110:AZ111"/>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AK91:AK93"/>
    <mergeCell ref="Z109:Z110"/>
    <mergeCell ref="W55:W57"/>
    <mergeCell ref="W73:W75"/>
    <mergeCell ref="U73:U74"/>
    <mergeCell ref="Y109:Y110"/>
    <mergeCell ref="Y91:Y92"/>
    <mergeCell ref="Z91:Z92"/>
    <mergeCell ref="AG91:AG92"/>
    <mergeCell ref="AH91:AH92"/>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P15:P16"/>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88:I95"/>
    <mergeCell ref="G109:G111"/>
    <mergeCell ref="F108:F112"/>
    <mergeCell ref="J165:J168"/>
    <mergeCell ref="F147:F150"/>
    <mergeCell ref="I146:I151"/>
    <mergeCell ref="J147:J150"/>
    <mergeCell ref="Q206:Q208"/>
    <mergeCell ref="U206:U207"/>
    <mergeCell ref="R210:R212"/>
    <mergeCell ref="D355:D356"/>
    <mergeCell ref="E355:E356"/>
    <mergeCell ref="F355:F356"/>
    <mergeCell ref="L355:L356"/>
    <mergeCell ref="D361:D362"/>
    <mergeCell ref="E361:E362"/>
    <mergeCell ref="F361:F362"/>
    <mergeCell ref="L361:L362"/>
    <mergeCell ref="U225:U226"/>
    <mergeCell ref="J242:J245"/>
    <mergeCell ref="J224:J227"/>
    <mergeCell ref="I223:I228"/>
    <mergeCell ref="T225:T226"/>
    <mergeCell ref="O223:V223"/>
    <mergeCell ref="O224:V224"/>
    <mergeCell ref="N210:N213"/>
    <mergeCell ref="Q210:Q212"/>
    <mergeCell ref="O210:O212"/>
    <mergeCell ref="P210:P212"/>
    <mergeCell ref="U210:U211"/>
    <mergeCell ref="V210:V211"/>
    <mergeCell ref="T210:T211"/>
    <mergeCell ref="O145:V145"/>
    <mergeCell ref="N194:AF194"/>
    <mergeCell ref="N195:AF195"/>
    <mergeCell ref="O162:V162"/>
    <mergeCell ref="O163:V163"/>
    <mergeCell ref="O164:V164"/>
    <mergeCell ref="O165:V165"/>
    <mergeCell ref="S148:S149"/>
    <mergeCell ref="O160:V160"/>
    <mergeCell ref="O161:V161"/>
    <mergeCell ref="W166:W168"/>
    <mergeCell ref="S166:S167"/>
    <mergeCell ref="O147:V147"/>
    <mergeCell ref="T148:T149"/>
    <mergeCell ref="R148:R149"/>
    <mergeCell ref="R166:R167"/>
    <mergeCell ref="T166:T167"/>
    <mergeCell ref="U166:U167"/>
    <mergeCell ref="X182:X184"/>
    <mergeCell ref="U148:U149"/>
    <mergeCell ref="O219:V219"/>
    <mergeCell ref="AK243:AK245"/>
    <mergeCell ref="R243:R244"/>
    <mergeCell ref="S243:S244"/>
    <mergeCell ref="T243:T244"/>
    <mergeCell ref="U243:U244"/>
    <mergeCell ref="Y243:Y244"/>
    <mergeCell ref="Z243:Z244"/>
    <mergeCell ref="AA243:AA244"/>
    <mergeCell ref="AB243:AB244"/>
    <mergeCell ref="AF243:AF244"/>
    <mergeCell ref="AG243:AG244"/>
    <mergeCell ref="AH243:AH244"/>
    <mergeCell ref="AI91:AI92"/>
    <mergeCell ref="O85:AJ85"/>
    <mergeCell ref="O86:AJ86"/>
    <mergeCell ref="O87:AJ87"/>
    <mergeCell ref="O88:AJ88"/>
    <mergeCell ref="O89:AJ89"/>
    <mergeCell ref="O90:AJ90"/>
    <mergeCell ref="AA91:AA92"/>
    <mergeCell ref="AB91:AB92"/>
    <mergeCell ref="AF91:AF92"/>
    <mergeCell ref="AW109:AW110"/>
    <mergeCell ref="AX109:AX110"/>
    <mergeCell ref="O103:AY103"/>
    <mergeCell ref="O104:AY104"/>
    <mergeCell ref="O105:AY105"/>
    <mergeCell ref="O106:AY106"/>
    <mergeCell ref="O107:AY107"/>
    <mergeCell ref="O108:AY108"/>
    <mergeCell ref="AI109:AI110"/>
    <mergeCell ref="AJ109:AJ110"/>
    <mergeCell ref="AK109:AK110"/>
    <mergeCell ref="AL109:AL110"/>
    <mergeCell ref="AI243:AI244"/>
    <mergeCell ref="O237:AJ237"/>
    <mergeCell ref="O238:AJ238"/>
    <mergeCell ref="O239:AJ239"/>
    <mergeCell ref="O240:AJ240"/>
    <mergeCell ref="O241:AJ241"/>
    <mergeCell ref="O242:AJ242"/>
    <mergeCell ref="AU109:AU110"/>
    <mergeCell ref="AV109:AV110"/>
    <mergeCell ref="AF130:AF131"/>
    <mergeCell ref="AG130:AG131"/>
    <mergeCell ref="AH130:AH131"/>
    <mergeCell ref="AI130:AI131"/>
    <mergeCell ref="O124:AJ124"/>
    <mergeCell ref="O125:AJ125"/>
    <mergeCell ref="O126:AJ126"/>
    <mergeCell ref="O127:AJ127"/>
    <mergeCell ref="O128:AJ128"/>
    <mergeCell ref="O129:AJ129"/>
    <mergeCell ref="Y130:Y131"/>
    <mergeCell ref="Z130:Z131"/>
    <mergeCell ref="AA130:AA131"/>
    <mergeCell ref="AB130:AB131"/>
    <mergeCell ref="W225:W227"/>
  </mergeCells>
  <phoneticPr fontId="10" type="noConversion"/>
  <dataValidations xWindow="636" yWindow="660" count="29">
    <dataValidation type="textLength" operator="lessThanOrEqual" allowBlank="1" showInputMessage="1" showErrorMessage="1" errorTitle="Ошибка" error="Допускается ввод не более 900 символов!" sqref="WWE160:WWE166 K291 WXH103:WXH109 I331 E306 WWS85:WWS91 WWE49:WWE56 WWE67:WWE74 WWS124:WWS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KG85:KG91 UC85:UC91 ADY85:ADY91 ANU85:ANU91 AXQ85:AXQ91 BHM85:BHM91 BRI85:BRI91 CBE85:CBE91 CLA85:CLA91 CUW85:CUW91 DES85:DES91 DOO85:DOO91 DYK85:DYK91 EIG85:EIG91 ESC85:ESC91 FBY85:FBY91 FLU85:FLU91 FVQ85:FVQ91 GFM85:GFM91 GPI85:GPI91 GZE85:GZE91 HJA85:HJA91 HSW85:HSW91 ICS85:ICS91 IMO85:IMO91 IWK85:IWK91 JGG85:JGG91 JQC85:JQC91 JZY85:JZY91 KJU85:KJU91 KTQ85:KTQ91 LDM85:LDM91 LNI85:LNI91 LXE85:LXE91 MHA85:MHA91 MQW85:MQW91 NAS85:NAS91 NKO85:NKO91 NUK85:NUK91 OEG85:OEG91 OOC85:OOC91 OXY85:OXY91 PHU85:PHU91 PRQ85:PRQ91 QBM85:QBM91 QLI85:QLI91 QVE85:QVE91 RFA85:RFA91 ROW85:ROW91 RYS85:RYS91 SIO85:SIO91 SSK85:SSK91 TCG85:TCG91 TMC85:TMC91 TVY85:TVY91 UFU85:UFU91 UPQ85:UPQ91 UZM85:UZM91 VJI85:VJI91 VTE85:VTE91 WDA85:WDA91 WMW85:WMW91 KG124:KG130 UC124:UC130 ADY124:ADY130 ANU124:ANU130 AXQ124:AXQ130 BHM124:BHM130 BRI124:BRI130 CBE124:CBE130 CLA124:CLA130 CUW124:CUW130 DES124:DES130 DOO124:DOO130 DYK124:DYK130 EIG124:EIG130 ESC124:ESC130 FBY124:FBY130 FLU124:FLU130 FVQ124:FVQ130 GFM124:GFM130 GPI124:GPI130 GZE124:GZE130 HJA124:HJA130 HSW124:HSW130 ICS124:ICS130 IMO124:IMO130 IWK124:IWK130 JGG124:JGG130 JQC124:JQC130 JZY124:JZY130 KJU124:KJU130 KTQ124:KTQ130 LDM124:LDM130 LNI124:LNI130 LXE124:LXE130 MHA124:MHA130 MQW124:MQW130 NAS124:NAS130 NKO124:NKO130 NUK124:NUK130 OEG124:OEG130 OOC124:OOC130 OXY124:OXY130 PHU124:PHU130 PRQ124:PRQ130 QBM124:QBM130 QLI124:QLI130 QVE124:QVE130 RFA124:RFA130 ROW124:ROW130 RYS124:RYS130 SIO124:SIO130 SSK124:SSK130 TCG124:TCG130 TMC124:TMC130 TVY124:TVY130 UFU124:UFU130 UPQ124:UPQ130 UZM124:UZM130 VJI124:VJI130 VTE124:VTE130 WDA124:WDA130 WMW124:WMW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KV103:KV109 UR103:UR109 AEN103:AEN109 AOJ103:AOJ109 AYF103:AYF109 BIB103:BIB109 BRX103:BRX109 CBT103:CBT109 CLP103:CLP109 CVL103:CVL109 DFH103:DFH109 DPD103:DPD109 DYZ103:DYZ109 EIV103:EIV109 ESR103:ESR109 FCN103:FCN109 FMJ103:FMJ109 FWF103:FWF109 GGB103:GGB109 GPX103:GPX109 GZT103:GZT109 HJP103:HJP109 HTL103:HTL109 IDH103:IDH109 IND103:IND109 IWZ103:IWZ109 JGV103:JGV109 JQR103:JQR109 KAN103:KAN109 KKJ103:KKJ109 KUF103:KUF109 LEB103:LEB109 LNX103:LNX109 LXT103:LXT109 MHP103:MHP109 MRL103:MRL109 NBH103:NBH109 NLD103:NLD109 NUZ103:NUZ109 OEV103:OEV109 OOR103:OOR109 OYN103:OYN109 PIJ103:PIJ109 PSF103:PSF109 QCB103:QCB109 QLX103:QLX109 QVT103:QVT109 RFP103:RFP109 RPL103:RPL109 RZH103:RZH109 SJD103:SJD109 SSZ103:SSZ109 TCV103:TCV109 TMR103:TMR109 TWN103:TWN109 UGJ103:UGJ109 UQF103:UQF109 VAB103:VAB109 VJX103:VJX109 VTT103:VTT109 WDP103:WDP109 WNL103:WNL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E350:G350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S237:WWS244 WMW237:WMW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KG237:KG244 UC237:UC244 ADY237:ADY244 ANU237:ANU244 AXQ237:AXQ244 BHM237:BHM244 BRI237:BRI244 CBE237:CBE244 CLA237:CLA244 CUW237:CUW244 DES237:DES244 DOO237:DOO244 DYK237:DYK244 EIG237:EIG244 ESC237:ESC244 FBY237:FBY244 FLU237:FLU244 FVQ237:FVQ244 GFM237:GFM244 GPI237:GPI244 GZE237:GZE244 HJA237:HJA244 HSW237:HSW244 ICS237:ICS244 IMO237:IMO244 IWK237:IWK244 JGG237:JGG244 JQC237:JQC244 JZY237:JZY244 KJU237:KJU244 KTQ237:KTQ244 LDM237:LDM244 LNI237:LNI244 LXE237:LXE244 MHA237:MHA244 MQW237:MQW244 NAS237:NAS244 NKO237:NKO244 NUK237:NUK244 OEG237:OEG244 OOC237:OOC244 OXY237:OXY244 PHU237:PHU244 PRQ237:PRQ244 QBM237:QBM244 QLI237:QLI244 QVE237:QVE244 RFA237:RFA244 ROW237:ROW244 RYS237:RYS244 SIO237:SIO244 SSK237:SSK244 TCG237:TCG244 TMC237:TMC244 TVY237:TVY244 UFU237:UFU244 UPQ237:UPQ244 UZM237:UZM244 VJI237:VJI244 VTE237:VTE244 WDA237:WDA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J361 J372 O119:P119 O109:P109 O91 O243 O130 V243 V91 AC91 V130 AC130 AA119:AB119 AA109:AB109 AM119:AN119 AM109:AN109 AC24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JV119 WMG37 WMU91:WMU92 WMG148 WWC37 WMG73 WWC73 WMU130 WWQ91:WWQ92 WWQ130 WMG166 WWC166 G9:G10 K9:K10 O9:O10 JR182 TN182 VJV109 VTR109 WDN109 WNJ109 VTR119 WXF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KC91:KC92 TY91:TY92 ADU91:ADU92 ANQ91:ANQ92 AXM91:AXM92 BHI91:BHI92 BRE91:BRE92 CBA91:CBA92 CKW91:CKW92 CUS91:CUS92 DEO91:DEO92 DOK91:DOK92 DYG91:DYG92 EIC91:EIC92 ERY91:ERY92 FBU91:FBU92 FLQ91:FLQ92 FVM91:FVM92 GFI91:GFI92 GPE91:GPE92 GZA91:GZA92 HIW91:HIW92 HSS91:HSS92 ICO91:ICO92 IMK91:IMK92 IWG91:IWG92 JGC91:JGC92 JPY91:JPY92 JZU91:JZU92 KJQ91:KJQ92 KTM91:KTM92 LDI91:LDI92 LNE91:LNE92 LXA91:LXA92 MGW91:MGW92 MQS91:MQS92 NAO91:NAO92 NKK91:NKK92 NUG91:NUG92 OEC91:OEC92 ONY91:ONY92 OXU91:OXU92 PHQ91:PHQ92 PRM91:PRM92 QBI91:QBI92 QLE91:QLE92 QVA91:QVA92 REW91:REW92 ROS91:ROS92 RYO91:RYO92 SIK91:SIK92 SSG91:SSG92 TCC91:TCC92 TLY91:TLY92 TVU91:TVU92 UFQ91:UFQ92 UPM91:UPM92 UZI91:UZI92 VJE91:VJE92 VTA91:VTA92 WCW91:WCW92 WMS91:WMS92 WWO91:WWO92 KE91:KE92 UA91:UA92 ADW91:ADW92 ANS91:ANS92 AXO91:AXO92 BHK91:BHK92 BRG91:BRG92 CBC91:CBC92 CKY91:CKY92 CUU91:CUU92 DEQ91:DEQ92 DOM91:DOM92 DYI91:DYI92 EIE91:EIE92 ESA91:ESA92 FBW91:FBW92 FLS91:FLS92 FVO91:FVO92 GFK91:GFK92 GPG91:GPG92 GZC91:GZC92 HIY91:HIY92 HSU91:HSU92 ICQ91:ICQ92 IMM91:IMM92 IWI91:IWI92 JGE91:JGE92 JQA91:JQA92 JZW91:JZW92 KJS91:KJS92 KTO91:KTO92 LDK91:LDK92 LNG91:LNG92 LXC91:LXC92 MGY91:MGY92 MQU91:MQU92 NAQ91:NAQ92 NKM91:NKM92 NUI91:NUI92 OEE91:OEE92 OOA91:OOA92 OXW91:OXW92 PHS91:PHS92 PRO91:PRO92 QBK91:QBK92 QLG91:QLG92 QVC91:QVC92 REY91:REY92 ROU91:ROU92 RYQ91:RYQ92 SIM91:SIM92 SSI91:SSI92 TCE91:TCE92 TMA91:TMA92 TVW91:TVW92 UFS91:UFS92 UPO91:UPO92 UZK91:UZK92 VJG91:VJG92 VTC91:VTC92 WCY91:WCY92 S130:S131 KC130:KC131 TY130:TY131 ADU130:ADU131 ANQ130:ANQ131 AXM130:AXM131 BHI130:BHI131 BRE130:BRE131 CBA130:CBA131 CKW130:CKW131 CUS130:CUS131 DEO130:DEO131 DOK130:DOK131 DYG130:DYG131 EIC130:EIC131 ERY130:ERY131 FBU130:FBU131 FLQ130:FLQ131 FVM130:FVM131 GFI130:GFI131 GPE130:GPE131 GZA130:GZA131 HIW130:HIW131 HSS130:HSS131 ICO130:ICO131 IMK130:IMK131 IWG130:IWG131 JGC130:JGC131 JPY130:JPY131 JZU130:JZU131 KJQ130:KJQ131 KTM130:KTM131 LDI130:LDI131 LNE130:LNE131 LXA130:LXA131 MGW130:MGW131 MQS130:MQS131 NAO130:NAO131 NKK130:NKK131 NUG130:NUG131 OEC130:OEC131 ONY130:ONY131 OXU130:OXU131 PHQ130:PHQ131 PRM130:PRM131 QBI130:QBI131 QLE130:QLE131 QVA130:QVA131 REW130:REW131 ROS130:ROS131 RYO130:RYO131 SIK130:SIK131 SSG130:SSG131 TCC130:TCC131 TLY130:TLY131 TVU130:TVU131 UFQ130:UFQ131 UPM130:UPM131 UZI130:UZI131 VJE130:VJE131 VTA130:VTA131 WCW130:WCW131 WMS130:WMS131 WWO130:WWO131 KE130 UA130 ADW130 ANS130 AXO130 BHK130 BRG130 CBC130 CKY130 CUU130 DEQ130 DOM130 DYI130 EIE130 ESA130 FBW130 FLS130 FVO130 GFK130 GPG130 GZC130 HIY130 HSU130 ICQ130 IMM130 IWI130 JGE130 JQA130 JZW130 KJS130 KTO130 LDK130 LNG130 LXC130 MGY130 MQU130 NAQ130 NKM130 NUI130 OEE130 OOA130 OXW130 PHS130 PRO130 QBK130 QLG130 QVC130 REY130 ROU130 RYQ130 SIM130 SSI130 TCE130 TMA130 TVW130 UFS130 UPO130 UZK130 VJG130 VTC130 WCY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KT109 UP109 AEL109 AOH109 AYD109 BHZ109 BRV109 CBR109 CLN109 CVJ109 DFF109 DPB109 DYX109 EIT109 ESP109 FCL109 FMH109 FWD109 GFZ109 GPV109 GZR109 HJN109 HTJ109 IDF109 INB109 IWX109 JGT109 JQP109 KAL109 KKH109 KUD109 LDZ109 LNV109 LXR109 MHN109 MRJ109 NBF109 NLB109 NUX109 OET109 OOP109 OYL109 PIH109 PSD109 QBZ109 QLV109 QVR109 RFN109 RPJ109 RZF109 SJB109 SSX109 TCT109 TMP109 TWL109 UGH109 UQD109 UZZ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N119 WNJ119 WXF119 UZZ119 KR119 UN119 AEJ119 AOF119 AYB119 BHX119 BRT119 CBP119 CLL119 CVH119 DFD119 DOZ119 DYV119 EIR119 ESN119 FCJ119 FMF119 FWB119 GFX119 GPT119 GZP119 HJL119 HTH119 IDD119 IMZ119 IWV119 JGR119 JQN119 KAJ119 KKF119 KUB119 LDX119 LNT119 LXP119 MHL119 MRH119 NBD119 NKZ119 NUV119 OER119 OON119 OYJ119 PIF119 PSB119 QBX119 QLT119 QVP119 RFL119 RPH119 RZD119 SIZ119 SSV119 TCR119 TMN119 TWJ119 UGF119 UQB119 UZX119 VJT119 VTP119 WDL119 WNH119 WXD119 KT119 UP119 AEL119 AOH119 AYD119 BHZ119 BRV119 CBR119 CLN119 CVJ119 DFF119 DPB119 DYX119 EIT119 ESP119 FCL119 FMH119 FWD119 GFZ119 GPV119 GZR119 HJN119 HTJ119 IDF119 INB119 IWX119 JGT119 JQP119 KAL119 KKH119 KUD119 LDZ119 LNV119 LXR119 MHN119 MRJ119 NBF119 NLB119 NUX119 OET119 OOP119 OYL119 PIH119 PSD119 QBZ119 QLV119 QVR119 RFN119 RPJ119 RZF119 SJB119 SSX119 TCT119 TMP119 TWL119 UGH119 UQD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KC243 S243 WWQ243 WMU243 WCY243 VTC243 VJG243 UZK243 UPO243 UFS243 TVW243 TMA243 TCE243 SSI243 SIM243 RYQ243 ROU243 REY243 QVC243 QLG243 QBK243 PRO243 PHS243 OXW243 OOA243 OEE243 NUI243 NKM243 NAQ243 MQU243 MGY243 LXC243 LNG243 LDK243 KTO243 KJS243 JZW243 JQA243 JGE243 IWI243 IMM243 ICQ243 HSU243 HIY243 GZC243 GPG243 GFK243 FVO243 FLS243 FBW243 ESA243 EIE243 DYI243 DOM243 DEQ243 CUU243 CKY243 CBC243 BRG243 BHK243 AXO243 ANS243 ADW243 UA243 TY243 KE243 WWO243 WMS243 WCW243 VTA243 VJE243 UZI243 UPM243 UFQ243 TVU243 TLY243 TCC243 SSG243 SIK243 RYO243 ROS243 REW243 QVA243 QLE243 QBI243 PRM243 PHQ243 OXU243 ONY243 OEC243 NUG243 NKK243 NAO243 MQS243 MGW243 LXA243 LNE243 LDI243 KTM243 KJQ243 JZU243 JPY243 JGC243 IWG243 IMK243 ICO243 HSS243 HIW243 GZA243 GPE243 GFI243 FVM243 FLQ243 FBU243 ERY243 EIC243 DYG243 DOK243 DEO243 CUS243 CKW243 CBA243 BRE243 BHI243 AXM243 ANQ243 ADU243 S9:S10 S15:S16 U55 U166 V182 AE196 WXD109:WXD110 WNH109:WNH110 WDL109:WDL110 VTP109:VTP110 VJT109:VJT110 UZX109:UZX110 UQB109:UQB110 UGF109:UGF110 TWJ109:TWJ110 TMN109:TMN110 TCR109:TCR110 SSV109:SSV110 SIZ109:SIZ110 RZD109:RZD110 RPH109:RPH110 RFL109:RFL110 QVP109:QVP110 QLT109:QLT110 QBX109:QBX110 PSB109:PSB110 PIF109:PIF110 OYJ109:OYJ110 OON109:OON110 OER109:OER110 NUV109:NUV110 NKZ109:NKZ110 NBD109:NBD110 MRH109:MRH110 MHL109:MHL110 LXP109:LXP110 LNT109:LNT110 LDX109:LDX110 KUB109:KUB110 KKF109:KKF110 KAJ109:KAJ110 JQN109:JQN110 JGR109:JGR110 IWV109:IWV110 IMZ109:IMZ110 IDD109:IDD110 HTH109:HTH110 HJL109:HJL110 GZP109:GZP110 GPT109:GPT110 GFX109:GFX110 FWB109:FWB110 FMF109:FMF110 FCJ109:FCJ110 ESN109:ESN110 EIR109:EIR110 DYV109:DYV110 DOZ109:DOZ110 DFD109:DFD110 CVH109:CVH110 CLL109:CLL110 CBP109:CBP110 BRT109:BRT110 BHX109:BHX110 AYB109:AYB110 AOF109:AOF110 AEJ109:AEJ110 UN109:UN110 KR109:KR110 X109:X110 U243 Z243 U91:U92 Z91:Z92 AB91:AB92 AG91:AG92 AI91:AI92 U130 Z130:Z131 AB130 AG130:AG131 AI130 Z109 Z119 AJ119 AJ109:AJ110 AL119 AL109 AV119 AV109:AV110 AX109 AX119 AB243 AG243 AI24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NI119 WMT130:WMT131 WWP130:WWP131 WMF148:WMF149 WWB148:WWB149 WMR91:WMR92 WWN91:WWN92 WMF37 WMF73 WWB37 WWB73 WNI109 WXE109 WMF55 I291 WXE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KD91:KD92 TZ91:TZ92 ADV91:ADV92 ANR91:ANR92 AXN91:AXN92 BHJ91:BHJ92 BRF91:BRF92 CBB91:CBB92 CKX91:CKX92 CUT91:CUT92 DEP91:DEP92 DOL91:DOL92 DYH91:DYH92 EID91:EID92 ERZ91:ERZ92 FBV91:FBV92 FLR91:FLR92 FVN91:FVN92 GFJ91:GFJ92 GPF91:GPF92 GZB91:GZB92 HIX91:HIX92 HST91:HST92 ICP91:ICP92 IML91:IML92 IWH91:IWH92 JGD91:JGD92 JPZ91:JPZ92 JZV91:JZV92 KJR91:KJR92 KTN91:KTN92 LDJ91:LDJ92 LNF91:LNF92 LXB91:LXB92 MGX91:MGX92 MQT91:MQT92 NAP91:NAP92 NKL91:NKL92 NUH91:NUH92 OED91:OED92 ONZ91:ONZ92 OXV91:OXV92 PHR91:PHR92 PRN91:PRN92 QBJ91:QBJ92 QLF91:QLF92 QVB91:QVB92 REX91:REX92 ROT91:ROT92 RYP91:RYP92 SIL91:SIL92 SSH91:SSH92 TCD91:TCD92 TLZ91:TLZ92 TVV91:TVV92 UFR91:UFR92 UPN91:UPN92 UZJ91:UZJ92 VJF91:VJF92 VTB91:VTB92 WCX91:WCX92 WMT91:WMT92 WWP91:WWP92 R91:R92 KB91:KB92 TX91:TX92 ADT91:ADT92 ANP91:ANP92 AXL91:AXL92 BHH91:BHH92 BRD91:BRD92 CAZ91:CAZ92 CKV91:CKV92 CUR91:CUR92 DEN91:DEN92 DOJ91:DOJ92 DYF91:DYF92 EIB91:EIB92 ERX91:ERX92 FBT91:FBT92 FLP91:FLP92 FVL91:FVL92 GFH91:GFH92 GPD91:GPD92 GYZ91:GYZ92 HIV91:HIV92 HSR91:HSR92 ICN91:ICN92 IMJ91:IMJ92 IWF91:IWF92 JGB91:JGB92 JPX91:JPX92 JZT91:JZT92 KJP91:KJP92 KTL91:KTL92 LDH91:LDH92 LND91:LND92 LWZ91:LWZ92 MGV91:MGV92 MQR91:MQR92 NAN91:NAN92 NKJ91:NKJ92 NUF91:NUF92 OEB91:OEB92 ONX91:ONX92 OXT91:OXT92 PHP91:PHP92 PRL91:PRL92 QBH91:QBH92 QLD91:QLD92 QUZ91:QUZ92 REV91:REV92 ROR91:ROR92 RYN91:RYN92 SIJ91:SIJ92 SSF91:SSF92 TCB91:TCB92 TLX91:TLX92 TVT91:TVT92 UFP91:UFP92 UPL91:UPL92 UZH91:UZH92 VJD91:VJD92 VSZ91:VSZ92 WCV91:WCV92 R130:R131 KB130:KB131 TX130:TX131 ADT130:ADT131 ANP130:ANP131 AXL130:AXL131 BHH130:BHH131 BRD130:BRD131 CAZ130:CAZ131 CKV130:CKV131 CUR130:CUR131 DEN130:DEN131 DOJ130:DOJ131 DYF130:DYF131 EIB130:EIB131 ERX130:ERX131 FBT130:FBT131 FLP130:FLP131 FVL130:FVL131 GFH130:GFH131 GPD130:GPD131 GYZ130:GYZ131 HIV130:HIV131 HSR130:HSR131 ICN130:ICN131 IMJ130:IMJ131 IWF130:IWF131 JGB130:JGB131 JPX130:JPX131 JZT130:JZT131 KJP130:KJP131 KTL130:KTL131 LDH130:LDH131 LND130:LND131 LWZ130:LWZ131 MGV130:MGV131 MQR130:MQR131 NAN130:NAN131 NKJ130:NKJ131 NUF130:NUF131 OEB130:OEB131 ONX130:ONX131 OXT130:OXT131 PHP130:PHP131 PRL130:PRL131 QBH130:QBH131 QLD130:QLD131 QUZ130:QUZ131 REV130:REV131 ROR130:ROR131 RYN130:RYN131 SIJ130:SIJ131 SSF130:SSF131 TCB130:TCB131 TLX130:TLX131 TVT130:TVT131 UFP130:UFP131 UPL130:UPL131 UZH130:UZH131 VJD130:VJD131 VSZ130:VSZ131 WCV130:WCV131 WMR130:WMR131 WWN130:WWN131 T130:T131 KD130:KD131 TZ130:TZ131 ADV130:ADV131 ANR130:ANR131 AXN130:AXN131 BHJ130:BHJ131 BRF130:BRF131 CBB130:CBB131 CKX130:CKX131 CUT130:CUT131 DEP130:DEP131 DOL130:DOL131 DYH130:DYH131 EID130:EID131 ERZ130:ERZ131 FBV130:FBV131 FLR130:FLR131 FVN130:FVN131 GFJ130:GFJ131 GPF130:GPF131 GZB130:GZB131 HIX130:HIX131 HST130:HST131 ICP130:ICP131 IML130:IML131 IWH130:IWH131 JGD130:JGD131 JPZ130:JPZ131 JZV130:JZV131 KJR130:KJR131 KTN130:KTN131 LDJ130:LDJ131 LNF130:LNF131 LXB130:LXB131 MGX130:MGX131 MQT130:MQT131 NAP130:NAP131 NKL130:NKL131 NUH130:NUH131 OED130:OED131 ONZ130:ONZ131 OXV130:OXV131 PHR130:PHR131 PRN130:PRN131 QBJ130:QBJ131 QLF130:QLF131 QVB130:QVB131 REX130:REX131 ROT130:ROT131 RYP130:RYP131 SIL130:SIL131 SSH130:SSH131 TCD130:TCD131 TLZ130:TLZ131 TVV130:TVV131 UFR130:UFR131 UPN130:UPN131 UZJ130:UZJ131 VJF130:VJF131 VTB130:VTB131 WCX130:WCX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KQ109 UM109 AEI109 AOE109 AYA109 BHW109 BRS109 CBO109 CLK109 CVG109 DFC109 DOY109 DYU109 EIQ109 ESM109 FCI109 FME109 FWA109 GFW109 GPS109 GZO109 HJK109 HTG109 IDC109 IMY109 IWU109 JGQ109 JQM109 KAI109 KKE109 KUA109 LDW109 LNS109 LXO109 MHK109 MRG109 NBC109 NKY109 NUU109 OEQ109 OOM109 OYI109 PIE109 PSA109 QBW109 QLS109 QVO109 RFK109 RPG109 RZC109 SIY109 SSU109 TCQ109 TMM109 TWI109 UGE109 UQA109 UZW109 VJS109 VTO109 WDK109 WNG109 WXC109 Y109 KS109 UO109 AEK109 AOG109 AYC109 BHY109 BRU109 CBQ109 CLM109 CVI109 DFE109 DPA109 DYW109 EIS109 ESO109 FCK109 FMG109 FWC109 GFY109 GPU109 GZQ109 HJM109 HTI109 IDE109 INA109 IWW109 JGS109 JQO109 KAK109 KKG109 KUC109 LDY109 LNU109 LXQ109 MHM109 MRI109 NBE109 NLA109 NUW109 OES109 OOO109 OYK109 PIG109 PSC109 QBY109 QLU109 QVQ109 RFM109 RPI109 RZE109 SJA109 SSW109 TCS109 TMO109 TWK109 UGG109 UQC109 UZY109 VJU109 VTQ109 WDM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KQ119 UM119 AEI119 AOE119 AYA119 BHW119 BRS119 CBO119 CLK119 CVG119 DFC119 DOY119 DYU119 EIQ119 ESM119 FCI119 FME119 FWA119 GFW119 GPS119 GZO119 HJK119 HTG119 IDC119 IMY119 IWU119 JGQ119 JQM119 KAI119 KKE119 KUA119 LDW119 LNS119 LXO119 MHK119 MRG119 NBC119 NKY119 NUU119 OEQ119 OOM119 OYI119 PIE119 PSA119 QBW119 QLS119 QVO119 RFK119 RPG119 RZC119 SIY119 SSU119 TCQ119 TMM119 TWI119 UGE119 UQA119 UZW119 VJS119 VTO119 WDK119 WNG119 WXC119 Y119 KS119 UO119 AEK119 AOG119 AYC119 BHY119 BRU119 CBQ119 CLM119 CVI119 DFE119 DPA119 DYW119 EIS119 ESO119 FCK119 FMG119 FWC119 GFY119 GPU119 GZQ119 HJM119 HTI119 IDE119 INA119 IWW119 JGS119 JQO119 KAK119 KKG119 KUC119 LDY119 LNU119 LXQ119 MHM119 MRI119 NBE119 NLA119 NUW119 OES119 OOO119 OYK119 PIG119 PSC119 QBY119 QLU119 QVQ119 RFM119 RPI119 RZE119 SJA119 SSW119 TCS119 TMO119 TWK119 UGG119 UQC119 UZY119 VJU119 VTQ119 WDM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P243 WMT243 WCX243 VTB243 VJF243 UZJ243 UPN243 UFR243 TVV243 TLZ243 TCD243 SSH243 SIL243 RYP243 ROT243 REX243 QVB243 QLF243 QBJ243 PRN243 PHR243 OXV243 ONZ243 OED243 NUH243 NKL243 NAP243 MQT243 MGX243 LXB243 LNF243 LDJ243 KTN243 KJR243 JZV243 JPZ243 JGD243 IWH243 IML243 ICP243 HST243 HIX243 GZB243 GPF243 GFJ243 FVN243 FLR243 FBV243 ERZ243 EID243 DYH243 DOL243 DEP243 CUT243 CKX243 CBB243 BRF243 BHJ243 AXN243 ANR243 ADV243 TZ243 KD243 T243 WWN243 WMR243 WCV243 VSZ243 VJD243 UZH243 UPL243 UFP243 TVT243 TLX243 TCB243 SSF243 SIJ243 RYN243 ROR243 REV243 QUZ243 QLD243 QBH243 PRL243 PHP243 OXT243 ONX243 OEB243 NUF243 NKJ243 NAN243 MQR243 MGV243 LWZ243 LND243 LDH243 KTL243 KJP243 JZT243 JPX243 JGB243 IWF243 IMJ243 ICN243 HSR243 HIV243 GYZ243 GPD243 GFH243 FVL243 FLP243 FBT243 ERX243 EIB243 DYF243 DOJ243 DEN243 CUR243 CKV243 CAZ243 BRD243 BHH243 AXL243 ANP243 ADT243 TX243 KB243 H355:I355 H361:I361 H367:I367 H372:I372 Y243 AA243 AA91:AA92 Y91:Y92 AH91:AH92 AF91:AF92 Y130:Y131 AA130:AA131 AF130:AF131 AH130:AH131 AI109 AK109 AI119 AK119 AU109 AW109 AU119 AW119 AF243 AH243"/>
    <dataValidation allowBlank="1" promptTitle="checkPeriodRange" sqref="WXB109 WVY38 WVY74 WWM131 WWM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KA92 TW92 ADS92 ANO92 AXK92 BHG92 BRC92 CAY92 CKU92 CUQ92 DEM92 DOI92 DYE92 EIA92 ERW92 FBS92 FLO92 FVK92 GFG92 GPC92 GYY92 HIU92 HSQ92 ICM92 IMI92 IWE92 JGA92 JPW92 JZS92 KJO92 KTK92 LDG92 LNC92 LWY92 MGU92 MQQ92 NAM92 NKI92 NUE92 OEA92 ONW92 OXS92 PHO92 PRK92 QBG92 QLC92 QUY92 REU92 ROQ92 RYM92 SII92 SSE92 TCA92 TLW92 TVS92 UFO92 UPK92 UZG92 VJC92 VSY92 WCU92 WMQ92 Q131 KA131 TW131 ADS131 ANO131 AXK131 BHG131 BRC131 CAY131 CKU131 CUQ131 DEM131 DOI131 DYE131 EIA131 ERW131 FBS131 FLO131 FVK131 GFG131 GPC131 GYY131 HIU131 HSQ131 ICM131 IMI131 IWE131 JGA131 JPW131 JZS131 KJO131 KTK131 LDG131 LNC131 LWY131 MGU131 MQQ131 NAM131 NKI131 NUE131 OEA131 ONW131 OXS131 PHO131 PRK131 QBG131 QLC131 QUY131 REU131 ROQ131 RYM131 SII131 SSE131 TCA131 TLW131 TVS131 UFO131 UPK131 UZG131 VJC131 VSY131 WCU131 WMQ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KP109 UL109 AEH109 AOD109 AXZ109 BHV109 BRR109 CBN109 CLJ109 CVF109 DFB109 DOX109 DYT109 EIP109 ESL109 FCH109 FMD109 FVZ109 GFV109 GPR109 GZN109 HJJ109 HTF109 IDB109 IMX109 IWT109 JGP109 JQL109 KAH109 KKD109 KTZ109 LDV109 LNR109 LXN109 MHJ109 MRF109 NBB109 NKX109 NUT109 OEP109 OOL109 OYH109 PID109 PRZ109 QBV109 QLR109 QVN109 RFJ109 RPF109 RZB109 SIX109 SST109 TCP109 TML109 TWH109 UGD109 UPZ109 UZV109 VJR109 VTN109 WDJ109 WNF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XB119 V119 KP119 UL119 AEH119 AOD119 AXZ119 BHV119 BRR119 CBN119 CLJ119 CVF119 DFB119 DOX119 DYT119 EIP119 ESL119 FCH119 FMD119 FVZ119 GFV119 GPR119 GZN119 HJJ119 HTF119 IDB119 IMX119 IWT119 JGP119 JQL119 KAH119 KKD119 KTZ119 LDV119 LNR119 LXN119 MHJ119 MRF119 NBB119 NKX119 NUT119 OEP119 OOL119 OYH119 PID119 PRZ119 QBV119 QLR119 QVN119 RFJ119 RPF119 RZB119 SIX119 SST119 TCP119 TML119 TWH119 UGD119 UPZ119 UZV119 VJR119 VTN119 WDJ119 WNF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KA244 TW244 ADS244 ANO244 AXK244 BHG244 BRC244 CAY244 CKU244 CUQ244 DEM244 DOI244 DYE244 EIA244 ERW244 FBS244 FLO244 FVK244 GFG244 GPC244 GYY244 HIU244 HSQ244 ICM244 IMI244 IWE244 JGA244 JPW244 JZS244 KJO244 KTK244 LDG244 LNC244 LWY244 MGU244 MQQ244 NAM244 NKI244 NUE244 OEA244 ONW244 OXS244 PHO244 PRK244 QBG244 QLC244 QUY244 REU244 ROQ244 RYM244 SII244 SSE244 TCA244 TLW244 TVS244 UFO244 UPK244 UZG244 VJC244 VSY244 WCU244 WMQ244 WWM244 X244 X92 AE92 X131 AE131 AH109 AH119 AT109 AT119 AE244"/>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WK129 WWK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S242:WCZ242 JY90 TU90 ADQ90 ANM90 AXI90 BHE90 BRA90 CAW90 CKS90 CUO90 DEK90 DOG90 DYC90 EHY90 ERU90 FBQ90 FLM90 FVI90 GFE90 GPA90 GYW90 HIS90 HSO90 ICK90 IMG90 IWC90 JFY90 JPU90 JZQ90 KJM90 KTI90 LDE90 LNA90 LWW90 MGS90 MQO90 NAK90 NKG90 NUC90 ODY90 ONU90 OXQ90 PHM90 PRI90 QBE90 QLA90 QUW90 RES90 ROO90 RYK90 SIG90 SSC90 TBY90 TLU90 TVQ90 UFM90 UPI90 UZE90 VJA90 VSW90 WCS90 WMO90 VSW242:VTD242 JY129 TU129 ADQ129 ANM129 AXI129 BHE129 BRA129 CAW129 CKS129 CUO129 DEK129 DOG129 DYC129 EHY129 ERU129 FBQ129 FLM129 FVI129 GFE129 GPA129 GYW129 HIS129 HSO129 ICK129 IMG129 IWC129 JFY129 JPU129 JZQ129 KJM129 KTI129 LDE129 LNA129 LWW129 MGS129 MQO129 NAK129 NKG129 NUC129 ODY129 ONU129 OXQ129 PHM129 PRI129 QBE129 QLA129 QUW129 RES129 ROO129 RYK129 SIG129 SSC129 TBY129 TLU129 TVQ129 UFM129 UPI129 UZE129 VJA129 VSW129 WCS129 WMO129 UZE242:UZL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JA242:VJH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FM242:UFT242 WWK242:WWR242 WMO242:WMV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PI242:UPP242 JY242:KF242 TU242:UB242 ADQ242:ADX242 ANM242:ANT242 AXI242:AXP242 BHE242:BHL242 BRA242:BRH242 CAW242:CBD242 CKS242:CKZ242 CUO242:CUV242 DEK242:DER242 DOG242:DON242 DYC242:DYJ242 EHY242:EIF242 ERU242:ESB242 FBQ242:FBX242 FLM242:FLT242 FVI242:FVP242 GFE242:GFL242 GPA242:GPH242 GYW242:GZD242 HIS242:HIZ242 HSO242:HSV242 ICK242:ICR242 IMG242:IMN242 IWC242:IWJ242 JFY242:JGF242 JPU242:JQB242 JZQ242:JZX242 KJM242:KJT242 KTI242:KTP242 LDE242:LDL242 LNA242:LNH242 LWW242:LXD242 MGS242:MGZ242 MQO242:MQV242 NAK242:NAR242 NKG242:NKN242 NUC242:NUJ242 ODY242:OEF242 ONU242:OOB242 OXQ242:OXX242 PHM242:PHT242 PRI242:PRP242 QBE242:QBL242 QLA242:QLH242 QUW242:QVD242 RES242:REZ242 ROO242:ROV242 RYK242:RYR242 SIG242:SIN242 SSC242:SSJ242 TBY242:TCF242 TLU242:TMB242 TVQ242:TVX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Y241 TU241 ADQ241 ANM241 AXI241 BHE241 BRA241 CAW241 CKS241 CUO241 DEK241 DOG241 DYC241 EHY241 ERU241 FBQ241 FLM241 FVI241 GFE241 GPA241 GYW241 HIS241 HSO241 ICK241 IMG241 IWC241 JFY241 JPU241 JZQ241 KJM241 KTI241 LDE241 LNA241 LWW241 MGS241 MQO241 NAK241 NKG241 NUC241 ODY241 ONU241 OXQ241 PHM241 PRI241 QBE241 QLA241 QUW241 RES241 ROO241 RYK241 SIG241 SSC241 TBY241 TLU241 TVQ241 UFM241 UPI241 UZE241 VJA241 VSW241 WCS241 WMO241 WWK241">
      <formula1>kind_of_scheme_in</formula1>
    </dataValidation>
    <dataValidation type="list" allowBlank="1" showInputMessage="1" showErrorMessage="1" errorTitle="Ошибка" error="Выберите значение из списка" sqref="WWU108 KI108 UE108 AEA108 ANW108 AXS108 BHO108 BRK108 CBG108 CLC108 CUY108 DEU108 DOQ108 DYM108 EII108 ESE108 FCA108 FLW108 FVS108 GFO108 GPK108 GZG108 HJC108 HSY108 ICU108 IMQ108 IWM108 JGI108 JQE108 KAA108 KJW108 KTS108 LDO108 LNK108 LXG108 MHC108 MQY108 NAU108 NKQ108 NUM108 OEI108 OOE108 OYA108 PHW108 PRS108 QBO108 QLK108 QVG108 RFC108 ROY108 RYU108 SIQ108 SSM108 TCI108 TME108 TWA108 UFW108 UPS108 UZO108 VJK108 VTG108 WDC108 WMY108 O108">
      <formula1>kind_of_cons</formula1>
    </dataValidation>
    <dataValidation type="list" allowBlank="1" showInputMessage="1" showErrorMessage="1" errorTitle="Ошибка" error="Выберите значение из списка" sqref="WWI91 WWI130 JW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S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O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K243 JW91 TS91 ADO91 ANK91 AXG91 BHC91 BQY91 CAU91 CKQ91 CUM91 DEI91 DOE91 DYA91 EHW91 ERS91 FBO91 FLK91 FVG91 GFC91 GOY91 GYU91 HIQ91 HSM91 ICI91 IME91 IWA91 JFW91 JPS91 JZO91 KJK91 KTG91 LDC91 LMY91 LWU91 MGQ91 MQM91 NAI91 NKE91 NUA91 ODW91 ONS91 OXO91 PHK91 PRG91 QBC91 QKY91 QUU91 REQ91 ROM91 RYI91 SIE91 SSA91 TBW91 TLS91 TVO91 UFK91 UPG91 UZC91 VIY91 VSU91 WCQ91 WMM91 AXG243 JW130 TS130 ADO130 ANK130 AXG130 BHC130 BQY130 CAU130 CKQ130 CUM130 DEI130 DOE130 DYA130 EHW130 ERS130 FBO130 FLK130 FVG130 GFC130 GOY130 GYU130 HIQ130 HSM130 ICI130 IME130 IWA130 JFW130 JPS130 JZO130 KJK130 KTG130 LDC130 LMY130 LWU130 MGQ130 MQM130 NAI130 NKE130 NUA130 ODW130 ONS130 OXO130 PHK130 PRG130 QBC130 QKY130 QUU130 REQ130 ROM130 RYI130 SIE130 SSA130 TBW130 TLS130 TVO130 UFK130 UPG130 UZC130 VIY130 VSU130 WCQ130 WMM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WI243 WMM243 WCQ243 VSU243 VIY243 UZC243 UPG243 UFK243 TVO243 TLS243 TBW243 SSA243 SIE243 RYI243 ROM243 REQ243 QUU243 QKY243 QBC243 PRG243 PHK243 OXO243 ONS243 ODW243 NUA243 NKE243 NAI243 MQM243 MGQ243 LWU243 LMY243 LDC243 KTG243 KJK243 JZO243 JPS243 JFW243 IWA243 IME243 ICI243 HSM243 HIQ243 GYU243 GOY243 GFC243 FVG243 FLK243 FBO243 ERS243 EHW243 DYA243 DOE243 DEI243 CUM243 CKQ243 CAU243 BQY243 BHC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WH94:WWS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V94:KG95 TR94:UC95 ADN94:ADY95 ANJ94:ANU95 AXF94:AXQ95 BHB94:BHM95 BQX94:BRI95 CAT94:CBE95 CKP94:CLA95 CUL94:CUW95 DEH94:DES95 DOD94:DOO95 DXZ94:DYK95 EHV94:EIG95 ERR94:ESC95 FBN94:FBY95 FLJ94:FLU95 FVF94:FVQ95 GFB94:GFM95 GOX94:GPI95 GYT94:GZE95 HIP94:HJA95 HSL94:HSW95 ICH94:ICS95 IMD94:IMO95 IVZ94:IWK95 JFV94:JGG95 JPR94:JQC95 JZN94:JZY95 KJJ94:KJU95 KTF94:KTQ95 LDB94:LDM95 LMX94:LNI95 LWT94:LXE95 MGP94:MHA95 MQL94:MQW95 NAH94:NAS95 NKD94:NKO95 NTZ94:NUK95 ODV94:OEG95 ONR94:OOC95 OXN94:OXY95 PHJ94:PHU95 PRF94:PRQ95 QBB94:QBM95 QKX94:QLI95 QUT94:QVE95 REP94:RFA95 ROL94:ROW95 RYH94:RYS95 SID94:SIO95 SRZ94:SSK95 TBV94:TCG95 TLR94:TMC95 TVN94:TVY95 UFJ94:UFU95 UPF94:UPQ95 UZB94:UZM95 VIX94:VJI95 VST94:VTE95 WCP94:WDA95 WML94:WMW95 KF114:KV114 UB114:UR114 ADX114:AEN114 ANT114:AOJ114 AXP114:AYF114 BHL114:BIB114 BRH114:BRX114 CBD114:CBT114 CKZ114:CLP114 CUV114:CVL114 DER114:DFH114 DON114:DPD114 DYJ114:DYZ114 EIF114:EIV114 ESB114:ESR114 FBX114:FCN114 FLT114:FMJ114 FVP114:FWF114 GFL114:GGB114 GPH114:GPX114 GZD114:GZT114 HIZ114:HJP114 HSV114:HTL114 ICR114:IDH114 IMN114:IND114 IWJ114:IWZ114 JGF114:JGV114 JQB114:JQR114 JZX114:KAN114 KJT114:KKJ114 KTP114:KUF114 LDL114:LEB114 LNH114:LNX114 LXD114:LXT114 MGZ114:MHP114 MQV114:MRL114 NAR114:NBH114 NKN114:NLD114 NUJ114:NUZ114 OEF114:OEV114 OOB114:OOR114 OXX114:OYN114 PHT114:PIJ114 PRP114:PSF114 QBL114:QCB114 QLH114:QLX114 QVD114:QVT114 REZ114:RFP114 ROV114:RPL114 RYR114:RZH114 SIN114:SJD114 SSJ114:SSZ114 TCF114:TCV114 TMB114:TMR114 TVX114:TWN114 UFT114:UGJ114 UPP114:UQF114 UZL114:VAB114 VJH114:VJX114 VTD114:VTT114 WCZ114:WDP114 WMV114:WNL114 WWR114:WXH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1:W251 AMV251:ANG252 MGP245:MHA250 MGB251:MGM252 ADN245:ADY250 ACZ251:ADK252 GFB245:GFM250 GEN251:GEY252 JV245:KG250 JH251:JS252 LWT245:LXE250 LWF251:LWQ252 TR245:UC250 TD251:TO252 DEH245:DES250 DDT251:DEE252 WWH245:WWS250 WVT251:WWE252 LMX245:LNI250 LMJ251:LMU252 WML245:WMW250 WLX251:WMI252 FVF245:FVQ250 FUR251:FVC252 WCP245:WDA250 WCB251:WCM252 LDB245:LDM250 LCN251:LCY252 VST245:VTE250 VSF251:VSQ252 BQX245:BRI250 BQJ251:BQU252 VIX245:VJI250 VIJ251:VIU252 KTF245:KTQ250 KSR251:KTC252 UZB245:UZM250 UYN251:UYY252 FLJ245:FLU250 FKV251:FLG252 UPF245:UPQ250 UOR251:UPC252 KJJ245:KJU250 KIV251:KJG252 UFJ245:UFU250 UEV251:UFG252 CUL245:CUW250 CTX251:CUI252 TVN245:TVY250 TUZ251:TVK252 JZN245:JZY250 JYZ251:JZK252 TLR245:TMC250 TLD251:TLO252 FBN245:FBY250 FAZ251:FBK252 TBV245:TCG250 TBH251:TBS252 JPR245:JQC250 JPD251:JPO252 SRZ245:SSK250 SRL251:SRW252 AXF245:AXQ250 AWR251:AXC252 SID245:SIO250 SHP251:SIA252 JFV245:JGG250 JFH251:JFS252 RYH245:RYS250 RXT251:RYE252 ERR245:ESC250 ERD251:ERO252 ROL245:ROW250 RNX251:ROI252 IVZ245:IWK250 IVL251:IVW252 REP245:RFA250 REB251:REM252 CKP245:CLA250 CKB251:CKM252 QUT245:QVE250 QUF251:QUQ252 IMD245:IMO250 ILP251:IMA252 QKX245:QLI250 QKJ251:QKU252 EHV245:EIG250 EHH251:EHS252 QBB245:QBM250 QAN251:QAY252 ICH245:ICS250 IBT251:ICE252 PRF245:PRQ250 PQR251:PRC252 BHB245:BHM250 BGN251:BGY252 PHJ245:PHU250 PGV251:PHG252 HSL245:HSW250 HRX251:HSI252 OXN245:OXY250 OWZ251:OXK252 DXZ245:DYK250 DXL251:DXW252 ONR245:OOC250 OND251:ONO252 HIP245:HJA250 HIB251:HIM252 ODV245:OEG250 ODH251:ODS252 CAT245:CBE250 CAF251:CAQ252 NTZ245:NUK250 NTL251:NTW252 GYT245:GZE250 GYF251:GYQ252 NKD245:NKO250 NJP251:NKA252 DOD245:DOO250 DNP251:DOA252 NAH245:NAS250 MZT251:NAE252 GOX245:GPI250 GOJ251:GOU252 MQL245:MQW250 MPX251:MQI252 ANJ245:ANU250 L246:AK250 L245:AJ245"/>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WS119 M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WMW119">
      <formula1>900</formula1>
    </dataValidation>
    <dataValidation type="list" allowBlank="1" showInputMessage="1" errorTitle="Ошибка" error="Выберите значение из списка" prompt="Выберите значение из списка" sqref="WMW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WS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formula1>kind_of_heat_transfer</formula1>
    </dataValidation>
    <dataValidation allowBlank="1" prompt="Для выбора выполните двойной щелчок левой клавиши мыши по соответствующей ячейке." sqref="JV93:KG93 TR93:UC93 ADN93:ADY93 ANJ93:ANU93 AXF93:AXQ93 BHB93:BHM93 BQX93:BRI93 CAT93:CBE93 CKP93:CLA93 CUL93:CUW93 DEH93:DES93 DOD93:DOO93 DXZ93:DYK93 EHV93:EIG93 ERR93:ESC93 FBN93:FBY93 FLJ93:FLU93 FVF93:FVQ93 GFB93:GFM93 GOX93:GPI93 GYT93:GZE93 HIP93:HJA93 HSL93:HSW93 ICH93:ICS93 IMD93:IMO93 IVZ93:IWK93 JFV93:JGG93 JPR93:JQC93 JZN93:JZY93 KJJ93:KJU93 KTF93:KTQ93 LDB93:LDM93 LMX93:LNI93 LWT93:LXE93 MGP93:MHA93 MQL93:MQW93 NAH93:NAS93 NKD93:NKO93 NTZ93:NUK93 ODV93:OEG93 ONR93:OOC93 OXN93:OXY93 PHJ93:PHU93 PRF93:PRQ93 QBB93:QBM93 QKX93:QLI93 QUT93:QVE93 REP93:RFA93 ROL93:ROW93 RYH93:RYS93 SID93:SIO93 SRZ93:SSK93 TBV93:TCG93 TLR93:TMC93 TVN93:TVY93 UFJ93:UFU93 UPF93:UPQ93 UZB93:UZM93 VIX93:VJI93 VST93:VTE93 WCP93:WDA93 WML93:WMW93 WWH93:WWS93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KF115:KV118 UB115:UR118 ADX115:AEN118 ANT115:AOJ118 AXP115:AYF118 BHL115:BIB118 BRH115:BRX118 CBD115:CBT118 CKZ115:CLP118 CUV115:CVL118 DER115:DFH118 DON115:DPD118 DYJ115:DYZ118 EIF115:EIV118 ESB115:ESR118 FBX115:FCN118 FLT115:FMJ118 FVP115:FWF118 GFL115:GGB118 GPH115:GPX118 GZD115:GZT118 HIZ115:HJP118 HSV115:HTL118 ICR115:IDH118 IMN115:IND118 IWJ115:IWZ118 JGF115:JGV118 JQB115:JQR118 JZX115:KAN118 KJT115:KKJ118 KTP115:KUF118 LDL115:LEB118 LNH115:LNX118 LXD115:LXT118 MGZ115:MHP118 MQV115:MRL118 NAR115:NBH118 NKN115:NLD118 NUJ115:NUZ118 OEF115:OEV118 OOB115:OOR118 OXX115:OYN118 PHT115:PIJ118 PRP115:PSF118 QBL115:QCB118 QLH115:QLX118 QVD115:QVT118 REZ115:RFP118 ROV115:RPL118 RYR115:RZH118 SIN115:SJD118 SSJ115:SSZ118 TCF115:TCV118 TMB115:TMR118 TVX115:TWN118 UFT115:UGJ118 UPP115:UQF118 UZL115:VAB118 VJH115:VJX118 VTD115:VTT118 WCZ115:WDP118 WMV115:WNL118 WWR115:WXH118 KF111:KV113 UB111:UR113 ADX111:AEN113 ANT111:AOJ113 AXP111:AYF113 BHL111:BIB113 BRH111:BRX113 CBD111:CBT113 CKZ111:CLP113 CUV111:CVL113 DER111:DFH113 DON111:DPD113 DYJ111:DYZ113 EIF111:EIV113 ESB111:ESR113 FBX111:FCN113 FLT111:FMJ113 FVP111:FWF113 GFL111:GGB113 GPH111:GPX113 GZD111:GZT113 HIZ111:HJP113 HSV111:HTL113 ICR111:IDH113 IMN111:IND113 IWJ111:IWZ113 JGF111:JGV113 JQB111:JQR113 JZX111:KAN113 KJT111:KKJ113 KTP111:KUF113 LDL111:LEB113 LNH111:LNX113 LXD111:LXT113 MGZ111:MHP113 MQV111:MRL113 NAR111:NBH113 NKN111:NLD113 NUJ111:NUZ113 OEF111:OEV113 OOB111:OOR113 OXX111:OYN113 PHT111:PIJ113 PRP111:PSF113 QBL111:QCB113 QLH111:QLX113 QVD111:QVT113 REZ111:RFP113 ROV111:RPL113 RYR111:RZH113 SIN111:SJD113 SSJ111:SSZ113 TCF111:TCV113 TMB111:TMR113 TVX111:TWN113 UFT111:UGJ113 UPP111:UQF113 UZL111:VAB113 VJH111:VJX113 VTD111:VTT113 WCZ111:WDP113 WMV111:WNL113 WWR111:WXH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CAF200:CBA204 CKB200:CKW204 CTX200:CUS204 DDT200:DEO204 DNP200:DOK204 DXL200:DYG204 EHH200:EIC204 ERD200:ERY204 FAZ200:FBU204 FKV200:FLQ204 FUR200:FVM204 GEN200:GFI204 GOJ200:GPE204 GYF200:GZA204 HIB200:HIW204 HRX200:HSS204 IBT200:ICO204 ILP200:IMK204 IVL200:IWG204 JFH200:JGC204 JPD200:JPY204 JYZ200:JZU204 KIV200:KJQ204 KSR200:KTM204 LCN200:LDI204 LMJ200:LNE204 LWF200:LXA204 MGB200:MGW204 MPX200:MQS204 MZT200:NAO204 NJP200:NKK204 NTL200:NUG204 ODH200:OEC204 OND200:ONY204 OWZ200:OXU204 PGV200:PHQ204 PQR200:PRM204 QAN200:QBI204 QKJ200:QLE204 QUF200:QVA204 REB200:REW204 RNX200:ROS204 RXT200:RYO204 SHP200:SIK204 SRL200:SSG204 TBH200:TCC204 TLD200:TLY204 TUZ200:TVU204 UEV200:UFQ204 UOR200:UPM204 UYN200:UZI204 VIJ200:VJE204 VSF200:VTA204 WCB200:WCW204 WLX200:WMS204 BQJ200:BRE204 WVT200:WWO204 BGN200:BHI204 AMV200:ANQ204 AWR200:AXM204 JH200:KC204 ACZ200:ADU204 TD200:TY204 JV96:KG98 JH99:JS100 TR96:UC98 TD99:TO100 ADN96:ADY98 ACZ99:ADK100 ANJ96:ANU98 AMV99:ANG100 AXF96:AXQ98 AWR99:AXC100 BHB96:BHM98 BGN99:BGY100 BQX96:BRI98 BQJ99:BQU100 CAT96:CBE98 CAF99:CAQ100 CKP96:CLA98 CKB99:CKM100 CUL96:CUW98 CTX99:CUI100 DEH96:DES98 DDT99:DEE100 DOD96:DOO98 DNP99:DOA100 DXZ96:DYK98 DXL99:DXW100 EHV96:EIG98 EHH99:EHS100 ERR96:ESC98 ERD99:ERO100 FBN96:FBY98 FAZ99:FBK100 FLJ96:FLU98 FKV99:FLG100 FVF96:FVQ98 FUR99:FVC100 GFB96:GFM98 GEN99:GEY100 GOX96:GPI98 GOJ99:GOU100 GYT96:GZE98 GYF99:GYQ100 HIP96:HJA98 HIB99:HIM100 HSL96:HSW98 HRX99:HSI100 ICH96:ICS98 IBT99:ICE100 IMD96:IMO98 ILP99:IMA100 IVZ96:IWK98 IVL99:IVW100 JFV96:JGG98 JFH99:JFS100 JPR96:JQC98 JPD99:JPO100 JZN96:JZY98 JYZ99:JZK100 KJJ96:KJU98 KIV99:KJG100 KTF96:KTQ98 KSR99:KTC100 LDB96:LDM98 LCN99:LCY100 LMX96:LNI98 LMJ99:LMU100 LWT96:LXE98 LWF99:LWQ100 MGP96:MHA98 MGB99:MGM100 MQL96:MQW98 MPX99:MQI100 NAH96:NAS98 MZT99:NAE100 NKD96:NKO98 NJP99:NKA100 NTZ96:NUK98 NTL99:NTW100 ODV96:OEG98 ODH99:ODS100 ONR96:OOC98 OND99:ONO100 OXN96:OXY98 OWZ99:OXK100 PHJ96:PHU98 PGV99:PHG100 PRF96:PRQ98 PQR99:PRC100 QBB96:QBM98 QAN99:QAY100 QKX96:QLI98 QKJ99:QKU100 QUT96:QVE98 QUF99:QUQ100 REP96:RFA98 REB99:REM100 ROL96:ROW98 RNX99:ROI100 RYH96:RYS98 RXT99:RYE100 SID96:SIO98 SHP99:SIA100 SRZ96:SSK98 SRL99:SRW100 TBV96:TCG98 TBH99:TBS100 TLR96:TMC98 TLD99:TLO100 TVN96:TVY98 TUZ99:TVK100 UFJ96:UFU98 UEV99:UFG100 UPF96:UPQ98 UOR99:UPC100 UZB96:UZM98 UYN99:UYY100 VIX96:VJI98 VIJ99:VIU100 VST96:VTE98 VSF99:VSQ100 WCP96:WDA98 WCB99:WCM100 WML96:WMW98 WLX99:WMI100 WWH96:WWS98 WVT99:WWE100 WWH132:WWS137 WVT138:WWE138 WML132:WMW137 WLX138:WMI138 WCP132:WDA137 WCB138:WCM138 VST132:VTE137 VSF138:VSQ138 VIX132:VJI137 VIJ138:VIU138 UZB132:UZM137 UYN138:UYY138 UPF132:UPQ137 UOR138:UPC138 UFJ132:UFU137 UEV138:UFG138 TVN132:TVY137 TUZ138:TVK138 TLR132:TMC137 TLD138:TLO138 TBV132:TCG137 TBH138:TBS138 SRZ132:SSK137 SRL138:SRW138 SID132:SIO137 SHP138:SIA138 RYH132:RYS137 RXT138:RYE138 ROL132:ROW137 RNX138:ROI138 REP132:RFA137 REB138:REM138 QUT132:QVE137 QUF138:QUQ138 QKX132:QLI137 QKJ138:QKU138 QBB132:QBM137 QAN138:QAY138 PRF132:PRQ137 PQR138:PRC138 PHJ132:PHU137 PGV138:PHG138 OXN132:OXY137 OWZ138:OXK138 ONR132:OOC137 OND138:ONO138 ODV132:OEG137 ODH138:ODS138 NTZ132:NUK137 NTL138:NTW138 NKD132:NKO137 NJP138:NKA138 NAH132:NAS137 MZT138:NAE138 MQL132:MQW137 MPX138:MQI138 MGP132:MHA137 MGB138:MGM138 LWT132:LXE137 LWF138:LWQ138 LMX132:LNI137 LMJ138:LMU138 LDB132:LDM137 LCN138:LCY138 KTF132:KTQ137 KSR138:KTC138 KJJ132:KJU137 KIV138:KJG138 JZN132:JZY137 JYZ138:JZK138 JPR132:JQC137 JPD138:JPO138 JFV132:JGG137 JFH138:JFS138 IVZ132:IWK137 IVL138:IVW138 IMD132:IMO137 ILP138:IMA138 ICH132:ICS137 IBT138:ICE138 HSL132:HSW137 HRX138:HSI138 HIP132:HJA137 HIB138:HIM138 GYT132:GZE137 GYF138:GYQ138 GOX132:GPI137 GOJ138:GOU138 GFB132:GFM137 GEN138:GEY138 FVF132:FVQ137 FUR138:FVC138 FLJ132:FLU137 FKV138:FLG138 FBN132:FBY137 FAZ138:FBK138 ERR132:ESC137 ERD138:ERO138 EHV132:EIG137 EHH138:EHS138 DXZ132:DYK137 DXL138:DXW138 DOD132:DOO137 DNP138:DOA138 DEH132:DES137 DDT138:DEE138 CUL132:CUW137 CTX138:CUI138 CKP132:CLA137 CKB138:CKM138 CAT132:CBE137 CAF138:CAQ138 BQX132:BRI137 BQJ138:BQU138 BHB132:BHM137 BGN138:BGY138 AXF132:AXQ137 AWR138:AXC138 ANJ132:ANU137 AMV138:ANG138 ADN132:ADY137 ACZ138:ADK138 TR132:UC137 TD138:TO138 JV132:KG137 JH138:JS138"/>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47:V147 O224:V224 O165 O90 O242 O129">
      <formula1>kind_of_cons</formula1>
    </dataValidation>
    <dataValidation type="list" allowBlank="1" showInputMessage="1" showErrorMessage="1" errorTitle="Ошибка" error="Выберите значение из списка" prompt="Выберите значение из списка" sqref="J355 J367">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2" zoomScale="90" zoomScaleNormal="90" workbookViewId="0">
      <selection activeCell="I27" sqref="I27"/>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2" customFormat="1" ht="3" customHeight="1">
      <c r="A1" s="360"/>
      <c r="B1" s="361"/>
      <c r="F1" s="362">
        <v>26361126</v>
      </c>
      <c r="G1" s="363"/>
      <c r="I1" s="363"/>
    </row>
    <row r="2" spans="1:12" s="18" customFormat="1" ht="14.25">
      <c r="A2" s="189"/>
      <c r="B2" s="85"/>
      <c r="E2" s="368" t="str">
        <f>"Код шаблона: " &amp; GetCode()</f>
        <v>Код шаблона: FAS.JKH.OPEN.INFO.REQUEST.WARM</v>
      </c>
      <c r="F2" s="410"/>
      <c r="G2" s="367"/>
      <c r="H2" s="367"/>
      <c r="I2" s="367"/>
      <c r="J2" s="367"/>
      <c r="K2" s="367"/>
      <c r="L2" s="367"/>
    </row>
    <row r="3" spans="1:12" ht="14.25">
      <c r="E3" s="369" t="str">
        <f>"Версия " &amp; GetVersion()</f>
        <v>Версия 1.0.2</v>
      </c>
      <c r="F3" s="410"/>
      <c r="G3" s="40"/>
      <c r="H3" s="40"/>
      <c r="I3" s="40"/>
      <c r="J3" s="40"/>
      <c r="K3" s="40"/>
      <c r="L3" s="253"/>
    </row>
    <row r="4" spans="1:12" s="347" customFormat="1" ht="6">
      <c r="A4" s="341"/>
      <c r="B4" s="342"/>
      <c r="C4" s="343"/>
      <c r="D4" s="344"/>
      <c r="E4" s="364"/>
      <c r="F4" s="365"/>
      <c r="G4" s="366"/>
      <c r="I4" s="348"/>
    </row>
    <row r="5" spans="1:12" ht="39" customHeight="1">
      <c r="D5" s="23"/>
      <c r="E5" s="1224" t="s">
        <v>753</v>
      </c>
      <c r="F5" s="1225"/>
      <c r="G5" s="405"/>
      <c r="J5" s="289"/>
    </row>
    <row r="6" spans="1:12" s="347" customFormat="1" ht="6">
      <c r="A6" s="341"/>
      <c r="B6" s="342"/>
      <c r="C6" s="343"/>
      <c r="D6" s="344"/>
      <c r="E6" s="349"/>
      <c r="F6" s="350"/>
      <c r="G6" s="351"/>
      <c r="I6" s="348"/>
    </row>
    <row r="7" spans="1:12" ht="27">
      <c r="D7" s="23"/>
      <c r="E7" s="24" t="s">
        <v>50</v>
      </c>
      <c r="F7" s="308" t="s">
        <v>64</v>
      </c>
      <c r="G7" s="359"/>
    </row>
    <row r="8" spans="1:12" s="347" customFormat="1" ht="6">
      <c r="A8" s="341"/>
      <c r="B8" s="342"/>
      <c r="C8" s="343"/>
      <c r="D8" s="344"/>
      <c r="E8" s="345"/>
      <c r="F8" s="346"/>
      <c r="G8" s="344"/>
      <c r="I8" s="348"/>
    </row>
    <row r="9" spans="1:12" ht="27">
      <c r="D9" s="23"/>
      <c r="E9" s="24" t="s">
        <v>455</v>
      </c>
      <c r="F9" s="325" t="s">
        <v>83</v>
      </c>
      <c r="G9" s="358"/>
    </row>
    <row r="10" spans="1:12" s="347" customFormat="1" ht="6">
      <c r="A10" s="352"/>
      <c r="B10" s="342"/>
      <c r="C10" s="343"/>
      <c r="D10" s="353"/>
      <c r="E10" s="349"/>
      <c r="F10" s="354"/>
      <c r="G10" s="355"/>
      <c r="I10" s="348"/>
    </row>
    <row r="11" spans="1:12" ht="27">
      <c r="A11" s="192"/>
      <c r="D11" s="23"/>
      <c r="E11" s="78" t="s">
        <v>453</v>
      </c>
      <c r="F11" s="1196" t="s">
        <v>1008</v>
      </c>
      <c r="G11" s="356"/>
    </row>
    <row r="12" spans="1:12" ht="27">
      <c r="D12" s="23"/>
      <c r="E12" s="78" t="s">
        <v>454</v>
      </c>
      <c r="F12" s="1196" t="s">
        <v>1009</v>
      </c>
      <c r="G12" s="358"/>
    </row>
    <row r="13" spans="1:12" s="347" customFormat="1" ht="6">
      <c r="A13" s="352"/>
      <c r="B13" s="342"/>
      <c r="C13" s="343"/>
      <c r="D13" s="353"/>
      <c r="E13" s="349"/>
      <c r="F13" s="354"/>
      <c r="G13" s="355"/>
      <c r="I13" s="348"/>
    </row>
    <row r="14" spans="1:12" ht="27">
      <c r="D14" s="23"/>
      <c r="E14" s="78" t="s">
        <v>366</v>
      </c>
      <c r="F14" s="1155" t="s">
        <v>41</v>
      </c>
      <c r="G14" s="358"/>
    </row>
    <row r="15" spans="1:12" ht="27">
      <c r="D15" s="23"/>
      <c r="E15" s="78" t="s">
        <v>297</v>
      </c>
      <c r="F15" s="1156" t="s">
        <v>1694</v>
      </c>
      <c r="G15" s="358"/>
    </row>
    <row r="16" spans="1:12" ht="27">
      <c r="D16" s="23"/>
      <c r="E16" s="78" t="s">
        <v>572</v>
      </c>
      <c r="F16" s="1156" t="s">
        <v>1008</v>
      </c>
      <c r="G16" s="358"/>
    </row>
    <row r="17" spans="1:9" ht="19.5">
      <c r="D17" s="23"/>
      <c r="E17" s="24"/>
      <c r="F17" s="1047" t="s">
        <v>678</v>
      </c>
      <c r="G17" s="20"/>
    </row>
    <row r="18" spans="1:9" s="1046" customFormat="1" ht="5.25" hidden="1">
      <c r="A18" s="1043"/>
      <c r="B18" s="1041"/>
      <c r="C18" s="1044"/>
      <c r="D18" s="1045"/>
      <c r="E18" s="1039"/>
      <c r="F18" s="1038"/>
      <c r="G18" s="1045"/>
      <c r="I18" s="1042"/>
    </row>
    <row r="19" spans="1:9" ht="27">
      <c r="D19" s="23"/>
      <c r="E19" s="1040" t="s">
        <v>676</v>
      </c>
      <c r="F19" s="1156" t="s">
        <v>1652</v>
      </c>
      <c r="G19" s="358"/>
    </row>
    <row r="20" spans="1:9" ht="27">
      <c r="D20" s="23"/>
      <c r="E20" s="1040" t="s">
        <v>677</v>
      </c>
      <c r="F20" s="1155" t="s">
        <v>1653</v>
      </c>
      <c r="G20" s="358"/>
    </row>
    <row r="21" spans="1:9" s="1046" customFormat="1" ht="5.25" hidden="1">
      <c r="A21" s="1043"/>
      <c r="B21" s="1041"/>
      <c r="C21" s="1044"/>
      <c r="D21" s="1045"/>
      <c r="E21" s="1039"/>
      <c r="F21" s="1038"/>
      <c r="G21" s="1045"/>
      <c r="I21" s="1042"/>
    </row>
    <row r="22" spans="1:9" ht="19.5">
      <c r="D22" s="23"/>
      <c r="E22" s="24"/>
      <c r="F22" s="413" t="s">
        <v>579</v>
      </c>
      <c r="G22" s="20"/>
    </row>
    <row r="23" spans="1:9" s="1063" customFormat="1" ht="5.25" hidden="1">
      <c r="A23" s="1060"/>
      <c r="B23" s="1058"/>
      <c r="C23" s="1061"/>
      <c r="D23" s="1062"/>
      <c r="E23" s="1039"/>
      <c r="F23" s="1038"/>
      <c r="G23" s="1062"/>
      <c r="I23" s="1059"/>
    </row>
    <row r="24" spans="1:9" ht="27">
      <c r="D24" s="23"/>
      <c r="E24" s="1048" t="s">
        <v>679</v>
      </c>
      <c r="F24" s="1156" t="s">
        <v>1694</v>
      </c>
      <c r="G24" s="358"/>
    </row>
    <row r="25" spans="1:9" ht="27">
      <c r="D25" s="23"/>
      <c r="E25" s="1048" t="s">
        <v>680</v>
      </c>
      <c r="F25" s="1155" t="s">
        <v>1695</v>
      </c>
      <c r="G25" s="358"/>
    </row>
    <row r="26" spans="1:9" s="1063" customFormat="1" ht="5.25" hidden="1">
      <c r="A26" s="1060"/>
      <c r="B26" s="1058"/>
      <c r="C26" s="1061"/>
      <c r="D26" s="1062"/>
      <c r="E26" s="1039"/>
      <c r="F26" s="1038"/>
      <c r="G26" s="1062"/>
      <c r="I26" s="1059"/>
    </row>
    <row r="27" spans="1:9" s="347" customFormat="1" ht="35.1" customHeight="1">
      <c r="A27" s="352"/>
      <c r="B27" s="342"/>
      <c r="C27" s="343"/>
      <c r="D27" s="353"/>
      <c r="E27" s="349"/>
      <c r="F27" s="354"/>
      <c r="G27" s="355"/>
      <c r="I27" s="348"/>
    </row>
    <row r="28" spans="1:9" ht="27">
      <c r="D28" s="23"/>
      <c r="E28" s="78" t="s">
        <v>168</v>
      </c>
      <c r="F28" s="325" t="s">
        <v>83</v>
      </c>
      <c r="G28" s="358"/>
    </row>
    <row r="29" spans="1:9" ht="27">
      <c r="C29" s="27"/>
      <c r="D29" s="28"/>
      <c r="E29" s="29" t="s">
        <v>77</v>
      </c>
      <c r="F29" s="309" t="s">
        <v>1168</v>
      </c>
      <c r="G29" s="357"/>
    </row>
    <row r="30" spans="1:9" ht="27" hidden="1">
      <c r="C30" s="27"/>
      <c r="D30" s="28"/>
      <c r="E30" s="49" t="s">
        <v>201</v>
      </c>
      <c r="F30" s="310"/>
      <c r="G30" s="357"/>
    </row>
    <row r="31" spans="1:9" ht="27">
      <c r="C31" s="27"/>
      <c r="D31" s="28"/>
      <c r="E31" s="29" t="s">
        <v>51</v>
      </c>
      <c r="F31" s="309" t="s">
        <v>1169</v>
      </c>
      <c r="G31" s="357"/>
    </row>
    <row r="32" spans="1:9" ht="27">
      <c r="C32" s="27"/>
      <c r="D32" s="28"/>
      <c r="E32" s="29" t="s">
        <v>52</v>
      </c>
      <c r="F32" s="309" t="s">
        <v>1026</v>
      </c>
      <c r="G32" s="357"/>
      <c r="H32" s="30"/>
    </row>
    <row r="33" spans="1:9" s="347" customFormat="1" ht="6">
      <c r="A33" s="352"/>
      <c r="B33" s="342"/>
      <c r="C33" s="343"/>
      <c r="D33" s="353"/>
      <c r="E33" s="349"/>
      <c r="F33" s="354"/>
      <c r="G33" s="355"/>
      <c r="I33" s="348"/>
    </row>
    <row r="34" spans="1:9" ht="27">
      <c r="A34" s="191"/>
      <c r="D34" s="25"/>
      <c r="E34" s="748" t="s">
        <v>636</v>
      </c>
      <c r="F34" s="1157" t="s">
        <v>639</v>
      </c>
      <c r="G34" s="356"/>
    </row>
    <row r="35" spans="1:9" s="347" customFormat="1" ht="6">
      <c r="A35" s="352"/>
      <c r="B35" s="342"/>
      <c r="C35" s="343"/>
      <c r="D35" s="353"/>
      <c r="E35" s="349"/>
      <c r="F35" s="354"/>
      <c r="G35" s="355"/>
      <c r="I35" s="348"/>
    </row>
    <row r="36" spans="1:9" ht="27">
      <c r="A36" s="191"/>
      <c r="D36" s="25"/>
      <c r="E36" s="78" t="s">
        <v>241</v>
      </c>
      <c r="F36" s="1157" t="s">
        <v>202</v>
      </c>
      <c r="G36" s="356"/>
    </row>
    <row r="37" spans="1:9" s="347" customFormat="1" ht="6" hidden="1">
      <c r="A37" s="341"/>
      <c r="B37" s="342"/>
      <c r="C37" s="343"/>
      <c r="D37" s="344"/>
      <c r="E37" s="345"/>
      <c r="F37" s="346"/>
      <c r="G37" s="344"/>
      <c r="I37" s="348"/>
    </row>
    <row r="38" spans="1:9" s="1051" customFormat="1" ht="6" hidden="1">
      <c r="A38" s="1054"/>
      <c r="B38" s="1049"/>
      <c r="C38" s="1050"/>
      <c r="D38" s="1055"/>
      <c r="E38" s="1053"/>
      <c r="F38" s="1056"/>
      <c r="G38" s="1057"/>
      <c r="I38" s="1052"/>
    </row>
    <row r="39" spans="1:9" s="347" customFormat="1" ht="6">
      <c r="A39" s="352"/>
      <c r="B39" s="342"/>
      <c r="C39" s="343"/>
      <c r="D39" s="353"/>
      <c r="E39" s="349"/>
      <c r="F39" s="354"/>
      <c r="G39" s="355"/>
      <c r="I39" s="348"/>
    </row>
    <row r="40" spans="1:9" ht="27">
      <c r="A40" s="193"/>
      <c r="B40" s="87"/>
      <c r="D40" s="32"/>
      <c r="E40" s="31" t="s">
        <v>522</v>
      </c>
      <c r="F40" s="1155" t="s">
        <v>1658</v>
      </c>
      <c r="G40" s="356"/>
    </row>
    <row r="41" spans="1:9" ht="27">
      <c r="A41" s="193"/>
      <c r="B41" s="87"/>
      <c r="D41" s="32"/>
      <c r="E41" s="38" t="s">
        <v>523</v>
      </c>
      <c r="F41" s="1155" t="s">
        <v>1659</v>
      </c>
      <c r="G41" s="356"/>
    </row>
    <row r="42" spans="1:9" ht="19.5">
      <c r="D42" s="23"/>
      <c r="E42" s="24"/>
      <c r="F42" s="413" t="s">
        <v>555</v>
      </c>
      <c r="G42" s="20"/>
    </row>
    <row r="43" spans="1:9" ht="27">
      <c r="A43" s="193"/>
      <c r="D43" s="20"/>
      <c r="E43" s="411" t="s">
        <v>85</v>
      </c>
      <c r="F43" s="1159" t="s">
        <v>1654</v>
      </c>
      <c r="G43" s="356"/>
    </row>
    <row r="44" spans="1:9" ht="27">
      <c r="A44" s="193"/>
      <c r="B44" s="87"/>
      <c r="D44" s="32"/>
      <c r="E44" s="411" t="s">
        <v>86</v>
      </c>
      <c r="F44" s="1159" t="s">
        <v>1655</v>
      </c>
      <c r="G44" s="356"/>
    </row>
    <row r="45" spans="1:9" ht="27">
      <c r="A45" s="193"/>
      <c r="B45" s="87"/>
      <c r="D45" s="32"/>
      <c r="E45" s="411" t="s">
        <v>556</v>
      </c>
      <c r="F45" s="1159" t="s">
        <v>1656</v>
      </c>
      <c r="G45" s="356"/>
    </row>
    <row r="46" spans="1:9" ht="27">
      <c r="D46" s="23"/>
      <c r="E46" s="412" t="s">
        <v>557</v>
      </c>
      <c r="F46" s="1159" t="s">
        <v>1657</v>
      </c>
      <c r="G46" s="358"/>
    </row>
    <row r="47" spans="1:9" ht="3" customHeight="1">
      <c r="A47" s="193"/>
      <c r="D47" s="20"/>
      <c r="F47" s="156"/>
      <c r="G47" s="26"/>
    </row>
    <row r="48" spans="1:9" ht="69" customHeight="1">
      <c r="A48" s="193"/>
      <c r="B48" s="87"/>
      <c r="D48" s="1169" t="s">
        <v>754</v>
      </c>
      <c r="E48" s="1227" t="s">
        <v>752</v>
      </c>
      <c r="F48" s="1227"/>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6"/>
      <c r="F54" s="1226"/>
      <c r="G54" s="1226"/>
      <c r="H54" s="1226"/>
      <c r="I54" s="1226"/>
    </row>
  </sheetData>
  <sheetProtection password="FA9C" sheet="1" objects="1" scenarios="1" formatColumns="0" formatRows="0"/>
  <dataConsolidate link="1"/>
  <mergeCells count="3">
    <mergeCell ref="E5:F5"/>
    <mergeCell ref="E54:I54"/>
    <mergeCell ref="E48:F48"/>
  </mergeCells>
  <phoneticPr fontId="10"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3"/>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65</v>
      </c>
      <c r="B1" s="141" t="s">
        <v>359</v>
      </c>
      <c r="C1" s="141" t="s">
        <v>84</v>
      </c>
      <c r="D1" s="141" t="s">
        <v>81</v>
      </c>
      <c r="E1" s="141" t="s">
        <v>183</v>
      </c>
      <c r="F1" s="141" t="s">
        <v>223</v>
      </c>
      <c r="G1" s="141" t="s">
        <v>200</v>
      </c>
      <c r="H1" s="141" t="s">
        <v>204</v>
      </c>
      <c r="I1" s="141" t="s">
        <v>222</v>
      </c>
      <c r="J1" s="141" t="s">
        <v>239</v>
      </c>
      <c r="K1" s="141" t="s">
        <v>243</v>
      </c>
      <c r="L1" s="141"/>
      <c r="M1" s="141"/>
      <c r="N1" s="93" t="s">
        <v>279</v>
      </c>
      <c r="O1" s="141" t="s">
        <v>270</v>
      </c>
      <c r="P1" s="141" t="s">
        <v>294</v>
      </c>
      <c r="Q1" s="141" t="s">
        <v>337</v>
      </c>
      <c r="R1" s="141" t="s">
        <v>20</v>
      </c>
      <c r="S1" s="141" t="s">
        <v>28</v>
      </c>
      <c r="T1" s="154" t="s">
        <v>34</v>
      </c>
      <c r="U1" s="154" t="s">
        <v>39</v>
      </c>
      <c r="V1" s="425"/>
      <c r="W1" s="426" t="s">
        <v>323</v>
      </c>
      <c r="X1" s="382" t="s">
        <v>292</v>
      </c>
      <c r="Y1" s="382" t="s">
        <v>306</v>
      </c>
      <c r="Z1" s="141"/>
      <c r="AA1" s="199" t="s">
        <v>360</v>
      </c>
      <c r="AB1" s="199"/>
      <c r="AC1" s="199" t="s">
        <v>361</v>
      </c>
      <c r="AD1" s="199"/>
      <c r="AF1" s="154" t="s">
        <v>334</v>
      </c>
      <c r="AH1" s="141" t="s">
        <v>335</v>
      </c>
      <c r="AI1" s="141" t="s">
        <v>336</v>
      </c>
      <c r="AK1" s="141" t="s">
        <v>351</v>
      </c>
      <c r="AM1" s="141" t="s">
        <v>352</v>
      </c>
      <c r="AP1" s="141" t="s">
        <v>368</v>
      </c>
      <c r="AQ1" s="141" t="s">
        <v>367</v>
      </c>
      <c r="AS1" s="382" t="s">
        <v>373</v>
      </c>
      <c r="AU1" s="154" t="s">
        <v>381</v>
      </c>
      <c r="AW1" s="384" t="s">
        <v>524</v>
      </c>
      <c r="AX1" s="384" t="s">
        <v>525</v>
      </c>
      <c r="AZ1" s="1425" t="s">
        <v>558</v>
      </c>
      <c r="BA1" s="1425"/>
      <c r="BC1" s="773" t="s">
        <v>637</v>
      </c>
    </row>
    <row r="2" spans="1:55" ht="90">
      <c r="A2" s="6" t="s">
        <v>99</v>
      </c>
      <c r="B2" s="41">
        <v>2000</v>
      </c>
      <c r="C2" s="41">
        <v>2013</v>
      </c>
      <c r="D2" s="41" t="s">
        <v>82</v>
      </c>
      <c r="E2" s="137" t="s">
        <v>184</v>
      </c>
      <c r="F2" s="137" t="s">
        <v>224</v>
      </c>
      <c r="G2" s="137" t="s">
        <v>198</v>
      </c>
      <c r="H2" s="137" t="s">
        <v>202</v>
      </c>
      <c r="I2" s="137" t="s">
        <v>91</v>
      </c>
      <c r="J2" s="137" t="s">
        <v>240</v>
      </c>
      <c r="K2" s="138" t="s">
        <v>244</v>
      </c>
      <c r="L2" s="171" t="s">
        <v>244</v>
      </c>
      <c r="M2" s="138">
        <v>1</v>
      </c>
      <c r="N2" s="623" t="s">
        <v>283</v>
      </c>
      <c r="O2" s="494" t="s">
        <v>604</v>
      </c>
      <c r="P2" s="627" t="s">
        <v>40</v>
      </c>
      <c r="Q2" s="173" t="s">
        <v>3</v>
      </c>
      <c r="R2" s="176" t="s">
        <v>23</v>
      </c>
      <c r="S2" s="174" t="s">
        <v>25</v>
      </c>
      <c r="T2" s="175" t="s">
        <v>29</v>
      </c>
      <c r="U2" s="171" t="s">
        <v>35</v>
      </c>
      <c r="V2" s="982">
        <v>1</v>
      </c>
      <c r="W2" s="427"/>
      <c r="X2" s="428" t="s">
        <v>580</v>
      </c>
      <c r="Y2" s="41" t="s">
        <v>728</v>
      </c>
      <c r="Z2" s="153"/>
      <c r="AA2" s="712" t="s">
        <v>630</v>
      </c>
      <c r="AB2" s="714" t="s">
        <v>630</v>
      </c>
      <c r="AC2" s="41" t="s">
        <v>308</v>
      </c>
      <c r="AD2" s="201" t="s">
        <v>308</v>
      </c>
      <c r="AF2" s="42" t="s">
        <v>35</v>
      </c>
      <c r="AH2" s="137" t="s">
        <v>339</v>
      </c>
      <c r="AI2" s="137" t="s">
        <v>339</v>
      </c>
      <c r="AK2" s="137" t="s">
        <v>343</v>
      </c>
      <c r="AM2" s="137" t="s">
        <v>353</v>
      </c>
      <c r="AP2" s="1200" t="s">
        <v>580</v>
      </c>
      <c r="AQ2" s="978" t="s">
        <v>584</v>
      </c>
      <c r="AS2" s="41" t="s">
        <v>371</v>
      </c>
      <c r="AU2" s="42" t="s">
        <v>374</v>
      </c>
      <c r="AW2" s="385" t="s">
        <v>526</v>
      </c>
      <c r="AX2" s="386" t="s">
        <v>526</v>
      </c>
      <c r="AZ2" s="414" t="s">
        <v>559</v>
      </c>
      <c r="BA2" s="415" t="s">
        <v>560</v>
      </c>
      <c r="BC2" s="752" t="s">
        <v>638</v>
      </c>
    </row>
    <row r="3" spans="1:55" ht="101.25">
      <c r="A3" s="6" t="s">
        <v>100</v>
      </c>
      <c r="B3" s="41">
        <v>2001</v>
      </c>
      <c r="C3" s="41">
        <v>2014</v>
      </c>
      <c r="D3" s="41" t="s">
        <v>83</v>
      </c>
      <c r="E3" s="137" t="s">
        <v>185</v>
      </c>
      <c r="F3" s="137" t="s">
        <v>225</v>
      </c>
      <c r="G3" s="137" t="s">
        <v>199</v>
      </c>
      <c r="H3" s="137" t="s">
        <v>203</v>
      </c>
      <c r="I3" s="137" t="s">
        <v>47</v>
      </c>
      <c r="J3" s="137" t="s">
        <v>280</v>
      </c>
      <c r="K3" s="138" t="s">
        <v>246</v>
      </c>
      <c r="L3" s="138" t="s">
        <v>246</v>
      </c>
      <c r="M3" s="138">
        <v>2</v>
      </c>
      <c r="N3" s="623" t="s">
        <v>257</v>
      </c>
      <c r="O3" s="494" t="s">
        <v>605</v>
      </c>
      <c r="P3" s="627" t="s">
        <v>41</v>
      </c>
      <c r="Q3" s="173" t="s">
        <v>299</v>
      </c>
      <c r="R3" s="172" t="s">
        <v>301</v>
      </c>
      <c r="S3" s="174" t="s">
        <v>26</v>
      </c>
      <c r="T3" s="175" t="s">
        <v>30</v>
      </c>
      <c r="U3" s="171" t="s">
        <v>36</v>
      </c>
      <c r="V3" s="982">
        <v>2</v>
      </c>
      <c r="W3" s="427"/>
      <c r="X3" s="428" t="s">
        <v>672</v>
      </c>
      <c r="Y3" s="1070" t="s">
        <v>728</v>
      </c>
      <c r="Z3" s="153"/>
      <c r="AA3" s="712" t="s">
        <v>631</v>
      </c>
      <c r="AB3" s="714"/>
      <c r="AC3" s="41" t="s">
        <v>309</v>
      </c>
      <c r="AD3" s="201" t="s">
        <v>309</v>
      </c>
      <c r="AF3" s="42" t="s">
        <v>36</v>
      </c>
      <c r="AH3" s="137" t="s">
        <v>362</v>
      </c>
      <c r="AI3" s="137" t="s">
        <v>341</v>
      </c>
      <c r="AK3" s="137" t="s">
        <v>344</v>
      </c>
      <c r="AM3" s="137" t="s">
        <v>354</v>
      </c>
      <c r="AP3" s="1200" t="s">
        <v>673</v>
      </c>
      <c r="AQ3" s="978" t="s">
        <v>587</v>
      </c>
      <c r="AS3" s="41" t="s">
        <v>372</v>
      </c>
      <c r="AU3" s="42" t="s">
        <v>375</v>
      </c>
      <c r="AW3" s="385" t="s">
        <v>527</v>
      </c>
      <c r="AX3" s="386" t="s">
        <v>527</v>
      </c>
      <c r="AZ3" s="1080" t="s">
        <v>696</v>
      </c>
      <c r="BA3" s="1086" t="s">
        <v>695</v>
      </c>
      <c r="BC3" s="752" t="s">
        <v>639</v>
      </c>
    </row>
    <row r="4" spans="1:55" ht="101.25">
      <c r="A4" s="6" t="s">
        <v>101</v>
      </c>
      <c r="B4" s="41">
        <v>2002</v>
      </c>
      <c r="C4" s="41">
        <v>2015</v>
      </c>
      <c r="E4" s="137" t="s">
        <v>186</v>
      </c>
      <c r="F4" s="137" t="s">
        <v>226</v>
      </c>
      <c r="H4" s="137" t="s">
        <v>2</v>
      </c>
      <c r="I4" s="137" t="s">
        <v>48</v>
      </c>
      <c r="J4" s="137" t="s">
        <v>281</v>
      </c>
      <c r="K4" s="138" t="s">
        <v>247</v>
      </c>
      <c r="L4" s="138" t="s">
        <v>247</v>
      </c>
      <c r="M4" s="138">
        <v>3</v>
      </c>
      <c r="N4" s="623" t="s">
        <v>284</v>
      </c>
      <c r="O4" s="511" t="s">
        <v>606</v>
      </c>
      <c r="Q4" s="173" t="s">
        <v>22</v>
      </c>
      <c r="R4" s="172" t="s">
        <v>766</v>
      </c>
      <c r="S4" s="174" t="s">
        <v>27</v>
      </c>
      <c r="T4" s="175" t="s">
        <v>31</v>
      </c>
      <c r="U4" s="171" t="s">
        <v>37</v>
      </c>
      <c r="V4" s="982">
        <v>3</v>
      </c>
      <c r="W4" s="427"/>
      <c r="X4" s="428"/>
      <c r="Y4" s="712"/>
      <c r="Z4" s="200"/>
      <c r="AC4" s="41" t="s">
        <v>310</v>
      </c>
      <c r="AD4" s="201" t="s">
        <v>310</v>
      </c>
      <c r="AF4" s="42" t="s">
        <v>37</v>
      </c>
      <c r="AH4" s="42" t="s">
        <v>365</v>
      </c>
      <c r="AK4" s="137" t="s">
        <v>345</v>
      </c>
      <c r="AM4" s="137" t="s">
        <v>355</v>
      </c>
      <c r="AP4" s="1200" t="s">
        <v>672</v>
      </c>
      <c r="AQ4" s="978" t="s">
        <v>586</v>
      </c>
      <c r="AS4" s="41" t="s">
        <v>342</v>
      </c>
      <c r="AU4" s="42" t="s">
        <v>376</v>
      </c>
      <c r="AW4" s="385" t="s">
        <v>528</v>
      </c>
      <c r="AX4" s="386" t="s">
        <v>528</v>
      </c>
      <c r="AZ4" s="1080" t="s">
        <v>708</v>
      </c>
      <c r="BA4" s="1086" t="s">
        <v>707</v>
      </c>
      <c r="BC4" s="752" t="s">
        <v>640</v>
      </c>
    </row>
    <row r="5" spans="1:55" ht="33.75">
      <c r="A5" s="6" t="s">
        <v>102</v>
      </c>
      <c r="B5" s="41">
        <v>2003</v>
      </c>
      <c r="C5" s="41">
        <v>2016</v>
      </c>
      <c r="E5" s="137" t="s">
        <v>187</v>
      </c>
      <c r="F5" s="137" t="s">
        <v>227</v>
      </c>
      <c r="I5" s="137" t="s">
        <v>49</v>
      </c>
      <c r="K5" s="138" t="s">
        <v>245</v>
      </c>
      <c r="L5" s="138" t="s">
        <v>245</v>
      </c>
      <c r="M5" s="138">
        <v>4</v>
      </c>
      <c r="N5" s="624" t="s">
        <v>285</v>
      </c>
      <c r="O5" s="511" t="s">
        <v>607</v>
      </c>
      <c r="Q5" s="173" t="s">
        <v>300</v>
      </c>
      <c r="R5" s="172" t="s">
        <v>302</v>
      </c>
      <c r="T5" s="42" t="s">
        <v>32</v>
      </c>
      <c r="U5" s="171" t="s">
        <v>38</v>
      </c>
      <c r="V5" s="982">
        <v>4</v>
      </c>
      <c r="W5" s="427"/>
      <c r="X5" s="428" t="s">
        <v>581</v>
      </c>
      <c r="Y5" s="712" t="s">
        <v>729</v>
      </c>
      <c r="Z5" s="200">
        <v>1</v>
      </c>
      <c r="AF5" s="42" t="s">
        <v>325</v>
      </c>
      <c r="AH5" s="137" t="s">
        <v>363</v>
      </c>
      <c r="AK5" s="137" t="s">
        <v>346</v>
      </c>
      <c r="AM5" s="137" t="s">
        <v>356</v>
      </c>
      <c r="AP5" s="1200" t="s">
        <v>581</v>
      </c>
      <c r="AQ5" s="978" t="s">
        <v>585</v>
      </c>
      <c r="AU5" s="42" t="s">
        <v>377</v>
      </c>
      <c r="AW5" s="385" t="s">
        <v>529</v>
      </c>
      <c r="AX5" s="386" t="s">
        <v>529</v>
      </c>
      <c r="AZ5" s="1080" t="s">
        <v>723</v>
      </c>
      <c r="BA5" s="1086" t="s">
        <v>722</v>
      </c>
      <c r="BC5" s="752" t="s">
        <v>641</v>
      </c>
    </row>
    <row r="6" spans="1:55" ht="45">
      <c r="A6" s="6" t="s">
        <v>103</v>
      </c>
      <c r="B6" s="41">
        <v>2004</v>
      </c>
      <c r="C6" s="41">
        <v>2017</v>
      </c>
      <c r="E6" s="137" t="s">
        <v>188</v>
      </c>
      <c r="F6" s="140"/>
      <c r="G6" s="141" t="s">
        <v>289</v>
      </c>
      <c r="H6" s="141" t="s">
        <v>256</v>
      </c>
      <c r="I6" s="137" t="s">
        <v>66</v>
      </c>
      <c r="J6" s="141" t="s">
        <v>262</v>
      </c>
      <c r="N6" s="624" t="s">
        <v>286</v>
      </c>
      <c r="O6" s="511" t="s">
        <v>608</v>
      </c>
      <c r="R6" s="172" t="s">
        <v>3</v>
      </c>
      <c r="T6" s="42" t="s">
        <v>33</v>
      </c>
      <c r="U6" s="171" t="s">
        <v>325</v>
      </c>
      <c r="V6" s="982">
        <v>5</v>
      </c>
      <c r="W6" s="427"/>
      <c r="X6" s="712" t="s">
        <v>582</v>
      </c>
      <c r="Y6" s="712" t="s">
        <v>736</v>
      </c>
      <c r="Z6" s="200"/>
      <c r="AA6" s="211"/>
      <c r="AH6" s="137" t="s">
        <v>364</v>
      </c>
      <c r="AK6" s="137" t="s">
        <v>347</v>
      </c>
      <c r="AM6" s="137" t="s">
        <v>357</v>
      </c>
      <c r="AP6" s="1200" t="s">
        <v>582</v>
      </c>
      <c r="AQ6" s="978" t="s">
        <v>672</v>
      </c>
      <c r="AU6" s="212" t="s">
        <v>378</v>
      </c>
      <c r="AW6" s="385" t="s">
        <v>530</v>
      </c>
      <c r="AX6" s="386" t="s">
        <v>530</v>
      </c>
      <c r="AZ6" s="1080" t="s">
        <v>724</v>
      </c>
      <c r="BA6" s="1086" t="s">
        <v>730</v>
      </c>
    </row>
    <row r="7" spans="1:55" ht="112.5">
      <c r="A7" s="6" t="s">
        <v>104</v>
      </c>
      <c r="B7" s="41">
        <v>2005</v>
      </c>
      <c r="E7" s="137" t="s">
        <v>189</v>
      </c>
      <c r="F7" s="140"/>
      <c r="G7" s="137" t="s">
        <v>253</v>
      </c>
      <c r="H7" s="137" t="s">
        <v>255</v>
      </c>
      <c r="I7" s="137" t="s">
        <v>67</v>
      </c>
      <c r="J7" s="137" t="s">
        <v>282</v>
      </c>
      <c r="N7" s="625" t="s">
        <v>287</v>
      </c>
      <c r="O7" s="511" t="s">
        <v>609</v>
      </c>
      <c r="U7" s="171" t="s">
        <v>83</v>
      </c>
      <c r="V7" s="983" t="s">
        <v>67</v>
      </c>
      <c r="W7" s="427"/>
      <c r="X7" s="712" t="s">
        <v>583</v>
      </c>
      <c r="Y7" s="1070" t="s">
        <v>729</v>
      </c>
      <c r="Z7" s="200"/>
      <c r="AA7" s="211"/>
      <c r="AH7" s="137" t="s">
        <v>340</v>
      </c>
      <c r="AK7" s="137" t="s">
        <v>348</v>
      </c>
      <c r="AM7" s="137" t="s">
        <v>358</v>
      </c>
      <c r="AP7" s="1200" t="s">
        <v>583</v>
      </c>
      <c r="AQ7" s="978" t="s">
        <v>580</v>
      </c>
      <c r="AU7" s="212" t="s">
        <v>379</v>
      </c>
      <c r="AW7" s="385" t="s">
        <v>531</v>
      </c>
      <c r="AX7" s="386" t="s">
        <v>531</v>
      </c>
      <c r="AZ7" s="1080" t="s">
        <v>725</v>
      </c>
      <c r="BA7" s="1086" t="s">
        <v>735</v>
      </c>
    </row>
    <row r="8" spans="1:55" ht="33.75">
      <c r="A8" s="6" t="s">
        <v>105</v>
      </c>
      <c r="B8" s="41">
        <v>2006</v>
      </c>
      <c r="E8" s="137" t="s">
        <v>190</v>
      </c>
      <c r="F8" s="140"/>
      <c r="G8" s="137" t="s">
        <v>254</v>
      </c>
      <c r="H8" s="137" t="s">
        <v>261</v>
      </c>
      <c r="I8" s="137" t="s">
        <v>181</v>
      </c>
      <c r="J8" s="137" t="s">
        <v>278</v>
      </c>
      <c r="N8" s="626" t="s">
        <v>288</v>
      </c>
      <c r="O8" s="511" t="s">
        <v>610</v>
      </c>
      <c r="V8" s="983" t="s">
        <v>181</v>
      </c>
      <c r="W8" s="427"/>
      <c r="X8" s="712" t="s">
        <v>584</v>
      </c>
      <c r="Y8" s="1070" t="s">
        <v>729</v>
      </c>
      <c r="Z8" s="200"/>
      <c r="AA8" s="211"/>
      <c r="AK8" s="137" t="s">
        <v>349</v>
      </c>
      <c r="AP8" s="1200" t="s">
        <v>584</v>
      </c>
      <c r="AQ8" s="978"/>
      <c r="AU8" s="212" t="s">
        <v>380</v>
      </c>
      <c r="AW8" s="385" t="s">
        <v>532</v>
      </c>
      <c r="AX8" s="386" t="s">
        <v>532</v>
      </c>
      <c r="AZ8" s="1080" t="s">
        <v>726</v>
      </c>
      <c r="BA8" s="1086" t="s">
        <v>744</v>
      </c>
    </row>
    <row r="9" spans="1:55" ht="33.75">
      <c r="A9" s="6" t="s">
        <v>106</v>
      </c>
      <c r="B9" s="41">
        <v>2007</v>
      </c>
      <c r="E9" s="137" t="s">
        <v>191</v>
      </c>
      <c r="F9" s="140"/>
      <c r="G9" s="137" t="s">
        <v>261</v>
      </c>
      <c r="I9" s="137" t="s">
        <v>182</v>
      </c>
      <c r="O9" s="511" t="s">
        <v>611</v>
      </c>
      <c r="V9" s="983" t="s">
        <v>182</v>
      </c>
      <c r="W9" s="427"/>
      <c r="X9" s="712" t="s">
        <v>585</v>
      </c>
      <c r="Y9" s="1070" t="s">
        <v>728</v>
      </c>
      <c r="Z9" s="200">
        <v>1</v>
      </c>
      <c r="AA9" s="211"/>
      <c r="AK9" s="137" t="s">
        <v>350</v>
      </c>
      <c r="AP9" s="1200" t="s">
        <v>587</v>
      </c>
      <c r="AQ9" s="978"/>
      <c r="AW9" s="385" t="s">
        <v>533</v>
      </c>
      <c r="AX9" s="386" t="s">
        <v>533</v>
      </c>
      <c r="AZ9" s="1080" t="s">
        <v>727</v>
      </c>
      <c r="BA9" s="1086" t="s">
        <v>741</v>
      </c>
    </row>
    <row r="10" spans="1:55" ht="45">
      <c r="A10" s="6" t="s">
        <v>107</v>
      </c>
      <c r="B10" s="41">
        <v>2008</v>
      </c>
      <c r="E10" s="137" t="s">
        <v>192</v>
      </c>
      <c r="F10" s="140"/>
      <c r="I10" s="137" t="s">
        <v>206</v>
      </c>
      <c r="O10" s="511" t="s">
        <v>612</v>
      </c>
      <c r="V10" s="984" t="s">
        <v>206</v>
      </c>
      <c r="W10" s="981"/>
      <c r="X10" s="979" t="s">
        <v>586</v>
      </c>
      <c r="Y10" s="980" t="s">
        <v>740</v>
      </c>
      <c r="Z10" s="200"/>
      <c r="AP10" s="1200" t="s">
        <v>586</v>
      </c>
      <c r="AQ10" s="978"/>
      <c r="AW10" s="385" t="s">
        <v>534</v>
      </c>
      <c r="AX10" s="386" t="s">
        <v>534</v>
      </c>
    </row>
    <row r="11" spans="1:55" ht="22.5">
      <c r="A11" s="6" t="s">
        <v>108</v>
      </c>
      <c r="B11" s="41">
        <v>2009</v>
      </c>
      <c r="E11" s="137" t="s">
        <v>193</v>
      </c>
      <c r="F11" s="140"/>
      <c r="I11" s="137" t="s">
        <v>207</v>
      </c>
      <c r="O11" s="494" t="s">
        <v>613</v>
      </c>
      <c r="V11" s="983" t="s">
        <v>207</v>
      </c>
      <c r="W11" s="429"/>
      <c r="X11" s="428" t="s">
        <v>587</v>
      </c>
      <c r="Y11" s="712" t="s">
        <v>739</v>
      </c>
      <c r="Z11" s="200"/>
      <c r="AP11" s="1200" t="s">
        <v>585</v>
      </c>
      <c r="AQ11" s="701"/>
      <c r="AW11" s="385" t="s">
        <v>535</v>
      </c>
      <c r="AX11" s="386" t="s">
        <v>535</v>
      </c>
    </row>
    <row r="12" spans="1:55" ht="33.75">
      <c r="A12" s="6" t="s">
        <v>63</v>
      </c>
      <c r="B12" s="41">
        <v>2010</v>
      </c>
      <c r="E12" s="137" t="s">
        <v>194</v>
      </c>
      <c r="F12" s="140"/>
      <c r="G12" s="141" t="s">
        <v>290</v>
      </c>
      <c r="H12" s="141" t="s">
        <v>258</v>
      </c>
      <c r="I12" s="137" t="s">
        <v>208</v>
      </c>
      <c r="O12" s="494" t="s">
        <v>3</v>
      </c>
      <c r="V12" s="983" t="s">
        <v>208</v>
      </c>
      <c r="W12" s="512"/>
      <c r="X12" s="428" t="s">
        <v>668</v>
      </c>
      <c r="Y12" s="1070" t="s">
        <v>728</v>
      </c>
      <c r="AP12" s="1036"/>
      <c r="AW12" s="385" t="s">
        <v>207</v>
      </c>
      <c r="AX12" s="386" t="s">
        <v>207</v>
      </c>
    </row>
    <row r="13" spans="1:55" ht="22.5">
      <c r="A13" s="6" t="s">
        <v>109</v>
      </c>
      <c r="B13" s="41">
        <v>2011</v>
      </c>
      <c r="E13" s="137" t="s">
        <v>195</v>
      </c>
      <c r="F13" s="140"/>
      <c r="G13" s="137" t="s">
        <v>259</v>
      </c>
      <c r="H13" s="137" t="s">
        <v>260</v>
      </c>
      <c r="I13" s="137" t="s">
        <v>209</v>
      </c>
      <c r="V13" s="983" t="s">
        <v>209</v>
      </c>
      <c r="W13" s="512"/>
      <c r="X13" s="512"/>
      <c r="Y13" s="512"/>
      <c r="AW13" s="385" t="s">
        <v>208</v>
      </c>
      <c r="AX13" s="386" t="s">
        <v>208</v>
      </c>
    </row>
    <row r="14" spans="1:55" ht="45">
      <c r="A14" s="6" t="s">
        <v>64</v>
      </c>
      <c r="B14" s="41">
        <v>2012</v>
      </c>
      <c r="G14" s="137" t="s">
        <v>261</v>
      </c>
      <c r="H14" s="137" t="s">
        <v>261</v>
      </c>
      <c r="I14" s="137" t="s">
        <v>210</v>
      </c>
      <c r="N14" s="93" t="s">
        <v>314</v>
      </c>
      <c r="V14" s="982">
        <v>13</v>
      </c>
      <c r="W14" s="427"/>
      <c r="X14" s="428" t="s">
        <v>673</v>
      </c>
      <c r="Y14" s="1070" t="s">
        <v>728</v>
      </c>
      <c r="AW14" s="385" t="s">
        <v>209</v>
      </c>
      <c r="AX14" s="386" t="s">
        <v>209</v>
      </c>
    </row>
    <row r="15" spans="1:55" ht="63.75">
      <c r="A15" s="6" t="s">
        <v>437</v>
      </c>
      <c r="B15" s="41">
        <v>2013</v>
      </c>
      <c r="I15" s="137" t="s">
        <v>211</v>
      </c>
      <c r="N15" s="170" t="s">
        <v>322</v>
      </c>
      <c r="V15" s="495"/>
      <c r="W15" s="495"/>
      <c r="X15" s="210"/>
      <c r="Y15" s="495"/>
      <c r="AW15" s="385" t="s">
        <v>210</v>
      </c>
      <c r="AX15" s="386" t="s">
        <v>210</v>
      </c>
    </row>
    <row r="16" spans="1:55" ht="21" customHeight="1">
      <c r="A16" s="6" t="s">
        <v>110</v>
      </c>
      <c r="B16" s="41">
        <v>2014</v>
      </c>
      <c r="I16" s="137" t="s">
        <v>212</v>
      </c>
      <c r="N16" s="170" t="s">
        <v>321</v>
      </c>
      <c r="AW16" s="385" t="s">
        <v>211</v>
      </c>
      <c r="AX16" s="386" t="s">
        <v>211</v>
      </c>
    </row>
    <row r="17" spans="1:50" ht="21" customHeight="1">
      <c r="A17" s="6" t="s">
        <v>111</v>
      </c>
      <c r="B17" s="41">
        <v>2015</v>
      </c>
      <c r="I17" s="137" t="s">
        <v>213</v>
      </c>
      <c r="N17" s="170" t="s">
        <v>320</v>
      </c>
      <c r="X17" s="210"/>
      <c r="AW17" s="385" t="s">
        <v>212</v>
      </c>
      <c r="AX17" s="386" t="s">
        <v>212</v>
      </c>
    </row>
    <row r="18" spans="1:50" ht="21" customHeight="1">
      <c r="A18" s="6" t="s">
        <v>112</v>
      </c>
      <c r="B18" s="41">
        <v>2016</v>
      </c>
      <c r="I18" s="137" t="s">
        <v>214</v>
      </c>
      <c r="N18" s="170" t="s">
        <v>319</v>
      </c>
      <c r="X18" s="210"/>
      <c r="AW18" s="385" t="s">
        <v>213</v>
      </c>
      <c r="AX18" s="386" t="s">
        <v>213</v>
      </c>
    </row>
    <row r="19" spans="1:50" ht="21" customHeight="1">
      <c r="A19" s="6" t="s">
        <v>113</v>
      </c>
      <c r="B19" s="41">
        <v>2017</v>
      </c>
      <c r="I19" s="137" t="s">
        <v>215</v>
      </c>
      <c r="N19" s="170" t="s">
        <v>318</v>
      </c>
      <c r="X19" s="210"/>
      <c r="AW19" s="385" t="s">
        <v>214</v>
      </c>
      <c r="AX19" s="386" t="s">
        <v>214</v>
      </c>
    </row>
    <row r="20" spans="1:50" ht="21" customHeight="1">
      <c r="A20" s="6" t="s">
        <v>114</v>
      </c>
      <c r="B20" s="41">
        <v>2018</v>
      </c>
      <c r="I20" s="137" t="s">
        <v>216</v>
      </c>
      <c r="N20" s="170" t="s">
        <v>317</v>
      </c>
      <c r="AW20" s="385" t="s">
        <v>215</v>
      </c>
      <c r="AX20" s="386" t="s">
        <v>215</v>
      </c>
    </row>
    <row r="21" spans="1:50" ht="21" customHeight="1">
      <c r="A21" s="6" t="s">
        <v>115</v>
      </c>
      <c r="B21" s="41">
        <v>2019</v>
      </c>
      <c r="I21" s="137" t="s">
        <v>217</v>
      </c>
      <c r="N21" s="170" t="s">
        <v>316</v>
      </c>
      <c r="AW21" s="385" t="s">
        <v>216</v>
      </c>
      <c r="AX21" s="386" t="s">
        <v>216</v>
      </c>
    </row>
    <row r="22" spans="1:50" ht="21" customHeight="1">
      <c r="A22" s="6" t="s">
        <v>116</v>
      </c>
      <c r="B22" s="41">
        <v>2020</v>
      </c>
      <c r="N22" s="170" t="s">
        <v>315</v>
      </c>
      <c r="AW22" s="385" t="s">
        <v>217</v>
      </c>
      <c r="AX22" s="386" t="s">
        <v>217</v>
      </c>
    </row>
    <row r="23" spans="1:50" ht="21" customHeight="1">
      <c r="A23" s="6" t="s">
        <v>117</v>
      </c>
      <c r="B23" s="41">
        <v>2021</v>
      </c>
      <c r="AW23" s="385" t="s">
        <v>536</v>
      </c>
      <c r="AX23" s="386" t="s">
        <v>536</v>
      </c>
    </row>
    <row r="24" spans="1:50" ht="21" customHeight="1">
      <c r="A24" s="6" t="s">
        <v>118</v>
      </c>
      <c r="B24" s="41">
        <v>2022</v>
      </c>
      <c r="AW24" s="385" t="s">
        <v>537</v>
      </c>
      <c r="AX24" s="386" t="s">
        <v>537</v>
      </c>
    </row>
    <row r="25" spans="1:50">
      <c r="A25" s="6" t="s">
        <v>119</v>
      </c>
      <c r="B25" s="41">
        <v>2023</v>
      </c>
      <c r="AW25" s="385" t="s">
        <v>538</v>
      </c>
      <c r="AX25" s="386" t="s">
        <v>538</v>
      </c>
    </row>
    <row r="26" spans="1:50">
      <c r="A26" s="6" t="s">
        <v>120</v>
      </c>
      <c r="B26" s="41">
        <v>2024</v>
      </c>
      <c r="AX26" s="386" t="s">
        <v>539</v>
      </c>
    </row>
    <row r="27" spans="1:50">
      <c r="A27" s="6" t="s">
        <v>121</v>
      </c>
      <c r="B27" s="41">
        <v>2025</v>
      </c>
      <c r="AX27" s="386" t="s">
        <v>540</v>
      </c>
    </row>
    <row r="28" spans="1:50">
      <c r="A28" s="6" t="s">
        <v>122</v>
      </c>
      <c r="D28" s="262"/>
      <c r="E28" s="263"/>
      <c r="F28" s="263"/>
      <c r="H28" s="264" t="s">
        <v>405</v>
      </c>
      <c r="AX28" s="386" t="s">
        <v>541</v>
      </c>
    </row>
    <row r="29" spans="1:50">
      <c r="A29" s="6" t="s">
        <v>123</v>
      </c>
      <c r="D29" s="265" t="s">
        <v>406</v>
      </c>
      <c r="E29" s="266" t="str">
        <f>IF(periodStart = "","", periodStart)</f>
        <v>01.01.2021</v>
      </c>
      <c r="F29" s="266" t="str">
        <f>IF(periodEnd = "","", periodEnd)</f>
        <v>31.12.2023</v>
      </c>
      <c r="H29" s="267" t="s">
        <v>1693</v>
      </c>
      <c r="AX29" s="386" t="s">
        <v>542</v>
      </c>
    </row>
    <row r="30" spans="1:50">
      <c r="A30" s="6" t="s">
        <v>124</v>
      </c>
      <c r="D30" s="268"/>
      <c r="E30" s="269"/>
      <c r="F30" s="269"/>
      <c r="AX30" s="386" t="s">
        <v>543</v>
      </c>
    </row>
    <row r="31" spans="1:50" ht="12.75">
      <c r="A31" s="6" t="s">
        <v>125</v>
      </c>
      <c r="D31" s="262"/>
      <c r="E31" s="263"/>
      <c r="F31" s="263"/>
      <c r="H31" s="270"/>
      <c r="AX31" s="386" t="s">
        <v>544</v>
      </c>
    </row>
    <row r="32" spans="1:50">
      <c r="A32" s="6" t="s">
        <v>126</v>
      </c>
      <c r="D32" s="265" t="s">
        <v>407</v>
      </c>
      <c r="E32" s="271"/>
      <c r="F32" s="271"/>
      <c r="H32" s="272" t="s">
        <v>408</v>
      </c>
      <c r="O32" s="495" t="s">
        <v>604</v>
      </c>
      <c r="AX32" s="386" t="s">
        <v>545</v>
      </c>
    </row>
    <row r="33" spans="1:50">
      <c r="A33" s="6" t="s">
        <v>127</v>
      </c>
      <c r="O33" s="495" t="s">
        <v>605</v>
      </c>
      <c r="AX33" s="386" t="s">
        <v>546</v>
      </c>
    </row>
    <row r="34" spans="1:50">
      <c r="A34" s="6" t="s">
        <v>128</v>
      </c>
      <c r="O34" s="495" t="s">
        <v>606</v>
      </c>
      <c r="AX34" s="386" t="s">
        <v>547</v>
      </c>
    </row>
    <row r="35" spans="1:50">
      <c r="A35" s="6" t="s">
        <v>129</v>
      </c>
      <c r="O35" s="495" t="s">
        <v>607</v>
      </c>
      <c r="X35" s="495"/>
      <c r="Y35" s="495"/>
      <c r="AX35" s="386" t="s">
        <v>548</v>
      </c>
    </row>
    <row r="36" spans="1:50">
      <c r="A36" s="6" t="s">
        <v>93</v>
      </c>
      <c r="O36" s="495" t="s">
        <v>608</v>
      </c>
      <c r="AX36" s="386" t="s">
        <v>549</v>
      </c>
    </row>
    <row r="37" spans="1:50">
      <c r="A37" s="6" t="s">
        <v>94</v>
      </c>
      <c r="O37" s="495" t="s">
        <v>609</v>
      </c>
      <c r="AX37" s="386" t="s">
        <v>550</v>
      </c>
    </row>
    <row r="38" spans="1:50">
      <c r="A38" s="6" t="s">
        <v>95</v>
      </c>
      <c r="O38" s="495" t="s">
        <v>610</v>
      </c>
      <c r="AX38" s="386" t="s">
        <v>551</v>
      </c>
    </row>
    <row r="39" spans="1:50">
      <c r="A39" s="6" t="s">
        <v>96</v>
      </c>
      <c r="O39" s="495" t="s">
        <v>611</v>
      </c>
      <c r="AX39" s="386" t="s">
        <v>499</v>
      </c>
    </row>
    <row r="40" spans="1:50">
      <c r="A40" s="6" t="s">
        <v>97</v>
      </c>
      <c r="O40" s="495" t="s">
        <v>612</v>
      </c>
      <c r="AX40" s="386" t="s">
        <v>500</v>
      </c>
    </row>
    <row r="41" spans="1:50">
      <c r="A41" s="6" t="s">
        <v>98</v>
      </c>
      <c r="O41" s="495" t="s">
        <v>613</v>
      </c>
      <c r="AX41" s="386" t="s">
        <v>501</v>
      </c>
    </row>
    <row r="42" spans="1:50">
      <c r="A42" s="6" t="s">
        <v>130</v>
      </c>
      <c r="AX42" s="386" t="s">
        <v>502</v>
      </c>
    </row>
    <row r="43" spans="1:50">
      <c r="A43" s="6" t="s">
        <v>131</v>
      </c>
      <c r="AX43" s="386" t="s">
        <v>503</v>
      </c>
    </row>
    <row r="44" spans="1:50">
      <c r="A44" s="6" t="s">
        <v>132</v>
      </c>
      <c r="AX44" s="386" t="s">
        <v>504</v>
      </c>
    </row>
    <row r="45" spans="1:50">
      <c r="A45" s="6" t="s">
        <v>133</v>
      </c>
      <c r="AX45" s="386" t="s">
        <v>505</v>
      </c>
    </row>
    <row r="46" spans="1:50">
      <c r="A46" s="6" t="s">
        <v>134</v>
      </c>
      <c r="AX46" s="386" t="s">
        <v>506</v>
      </c>
    </row>
    <row r="47" spans="1:50">
      <c r="A47" s="6" t="s">
        <v>155</v>
      </c>
      <c r="AX47" s="386" t="s">
        <v>507</v>
      </c>
    </row>
    <row r="48" spans="1:50">
      <c r="A48" s="6" t="s">
        <v>156</v>
      </c>
      <c r="AX48" s="386" t="s">
        <v>508</v>
      </c>
    </row>
    <row r="49" spans="1:50">
      <c r="A49" s="6" t="s">
        <v>157</v>
      </c>
      <c r="AX49" s="386" t="s">
        <v>509</v>
      </c>
    </row>
    <row r="50" spans="1:50">
      <c r="A50" s="6" t="s">
        <v>135</v>
      </c>
      <c r="AX50" s="386" t="s">
        <v>510</v>
      </c>
    </row>
    <row r="51" spans="1:50">
      <c r="A51" s="6" t="s">
        <v>136</v>
      </c>
      <c r="AX51" s="386" t="s">
        <v>511</v>
      </c>
    </row>
    <row r="52" spans="1:50">
      <c r="A52" s="6" t="s">
        <v>137</v>
      </c>
      <c r="AX52" s="386" t="s">
        <v>512</v>
      </c>
    </row>
    <row r="53" spans="1:50">
      <c r="A53" s="6" t="s">
        <v>138</v>
      </c>
      <c r="X53" s="448"/>
      <c r="AX53" s="386" t="s">
        <v>513</v>
      </c>
    </row>
    <row r="54" spans="1:50">
      <c r="A54" s="6" t="s">
        <v>139</v>
      </c>
      <c r="X54" s="448"/>
      <c r="AX54" s="386" t="s">
        <v>514</v>
      </c>
    </row>
    <row r="55" spans="1:50">
      <c r="A55" s="6" t="s">
        <v>140</v>
      </c>
      <c r="X55" s="448"/>
      <c r="AX55" s="386" t="s">
        <v>515</v>
      </c>
    </row>
    <row r="56" spans="1:50">
      <c r="A56" s="6" t="s">
        <v>141</v>
      </c>
      <c r="X56" s="448"/>
      <c r="AX56" s="386" t="s">
        <v>516</v>
      </c>
    </row>
    <row r="57" spans="1:50">
      <c r="A57" s="6" t="s">
        <v>385</v>
      </c>
      <c r="X57" s="448"/>
      <c r="AX57" s="386" t="s">
        <v>517</v>
      </c>
    </row>
    <row r="58" spans="1:50">
      <c r="A58" s="6" t="s">
        <v>142</v>
      </c>
      <c r="X58" s="448"/>
      <c r="AX58" s="386" t="s">
        <v>518</v>
      </c>
    </row>
    <row r="59" spans="1:50">
      <c r="A59" s="6" t="s">
        <v>143</v>
      </c>
      <c r="X59" s="448"/>
      <c r="AX59" s="386" t="s">
        <v>519</v>
      </c>
    </row>
    <row r="60" spans="1:50">
      <c r="A60" s="6" t="s">
        <v>144</v>
      </c>
      <c r="X60" s="448"/>
      <c r="AX60" s="386" t="s">
        <v>520</v>
      </c>
    </row>
    <row r="61" spans="1:50">
      <c r="A61" s="6" t="s">
        <v>145</v>
      </c>
      <c r="X61" s="448"/>
      <c r="AX61" s="386" t="s">
        <v>521</v>
      </c>
    </row>
    <row r="62" spans="1:50">
      <c r="A62" s="6" t="s">
        <v>88</v>
      </c>
      <c r="X62" s="448"/>
    </row>
    <row r="63" spans="1:50">
      <c r="A63" s="6" t="s">
        <v>146</v>
      </c>
    </row>
    <row r="64" spans="1:50">
      <c r="A64" s="6" t="s">
        <v>147</v>
      </c>
    </row>
    <row r="65" spans="1:1">
      <c r="A65" s="6" t="s">
        <v>148</v>
      </c>
    </row>
    <row r="66" spans="1:1">
      <c r="A66" s="6" t="s">
        <v>149</v>
      </c>
    </row>
    <row r="67" spans="1:1">
      <c r="A67" s="6" t="s">
        <v>150</v>
      </c>
    </row>
    <row r="68" spans="1:1">
      <c r="A68" s="6" t="s">
        <v>151</v>
      </c>
    </row>
    <row r="69" spans="1:1">
      <c r="A69" s="6" t="s">
        <v>152</v>
      </c>
    </row>
    <row r="70" spans="1:1">
      <c r="A70" s="6" t="s">
        <v>153</v>
      </c>
    </row>
    <row r="71" spans="1:1">
      <c r="A71" s="6" t="s">
        <v>154</v>
      </c>
    </row>
    <row r="72" spans="1:1">
      <c r="A72" s="6" t="s">
        <v>158</v>
      </c>
    </row>
    <row r="73" spans="1:1">
      <c r="A73" s="6" t="s">
        <v>159</v>
      </c>
    </row>
    <row r="74" spans="1:1">
      <c r="A74" s="6" t="s">
        <v>160</v>
      </c>
    </row>
    <row r="75" spans="1:1">
      <c r="A75" s="6" t="s">
        <v>161</v>
      </c>
    </row>
    <row r="76" spans="1:1">
      <c r="A76" s="6" t="s">
        <v>162</v>
      </c>
    </row>
    <row r="77" spans="1:1">
      <c r="A77" s="6" t="s">
        <v>163</v>
      </c>
    </row>
    <row r="78" spans="1:1">
      <c r="A78" s="6" t="s">
        <v>164</v>
      </c>
    </row>
    <row r="79" spans="1:1">
      <c r="A79" s="6" t="s">
        <v>92</v>
      </c>
    </row>
    <row r="80" spans="1:1">
      <c r="A80" s="6" t="s">
        <v>165</v>
      </c>
    </row>
    <row r="81" spans="1:1">
      <c r="A81" s="6" t="s">
        <v>166</v>
      </c>
    </row>
    <row r="82" spans="1:1">
      <c r="A82" s="6" t="s">
        <v>167</v>
      </c>
    </row>
    <row r="83" spans="1:1">
      <c r="A83" s="6" t="s">
        <v>42</v>
      </c>
    </row>
    <row r="84" spans="1:1">
      <c r="A84" s="6" t="s">
        <v>43</v>
      </c>
    </row>
    <row r="85" spans="1:1">
      <c r="A85" s="6" t="s">
        <v>44</v>
      </c>
    </row>
    <row r="86" spans="1:1">
      <c r="A86" s="6" t="s">
        <v>45</v>
      </c>
    </row>
    <row r="87" spans="1:1">
      <c r="A87" s="6" t="s">
        <v>46</v>
      </c>
    </row>
  </sheetData>
  <sheetProtection formatColumns="0" formatRows="0"/>
  <mergeCells count="1">
    <mergeCell ref="AZ1:BA1"/>
  </mergeCells>
  <phoneticPr fontId="11"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85"/>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64"/>
  </cols>
  <sheetData>
    <row r="1" spans="1:1">
      <c r="A1" s="1065"/>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315"/>
  <sheetViews>
    <sheetView showGridLines="0" workbookViewId="0"/>
  </sheetViews>
  <sheetFormatPr defaultRowHeight="11.25"/>
  <sheetData>
    <row r="1" spans="1:1">
      <c r="A1" s="1165">
        <f>IF('Форма 4.10.2 | Т-ТЭ | &gt;=25МВт'!$O$22="",1,0)</f>
        <v>1</v>
      </c>
    </row>
    <row r="2" spans="1:1">
      <c r="A2" s="1165">
        <f>IF('Форма 4.10.2 | Т-ТЭ | &gt;=25МВт'!$O$23="",1,0)</f>
        <v>1</v>
      </c>
    </row>
    <row r="3" spans="1:1">
      <c r="A3" s="1165">
        <f>IF('Форма 4.10.2 | Т-ТЭ | &gt;=25МВт'!$M$24="",1,0)</f>
        <v>1</v>
      </c>
    </row>
    <row r="4" spans="1:1">
      <c r="A4" s="1165">
        <f>IF('Форма 4.10.2 | Т-ТЭ | &gt;=25МВт'!$R$24="",1,0)</f>
        <v>1</v>
      </c>
    </row>
    <row r="5" spans="1:1">
      <c r="A5" s="1165">
        <f>IF('Форма 4.10.2 | Т-ТЭ | &gt;=25МВт'!$T$24="",1,0)</f>
        <v>1</v>
      </c>
    </row>
    <row r="6" spans="1:1">
      <c r="A6" s="1165">
        <f>IF('Форма 4.10.2 | Т-ТЭ | &gt;=25МВт'!$S$24="",1,0)</f>
        <v>0</v>
      </c>
    </row>
    <row r="7" spans="1:1">
      <c r="A7" s="1165">
        <f>IF('Форма 4.10.2 | Т-ТЭ | &gt;=25МВт'!$U$24="",1,0)</f>
        <v>0</v>
      </c>
    </row>
    <row r="8" spans="1:1">
      <c r="A8" s="1165">
        <f>IF('Форма 4.10.2 | Т-ТЭ | ТСО'!$O$22="",1,0)</f>
        <v>1</v>
      </c>
    </row>
    <row r="9" spans="1:1">
      <c r="A9" s="1165">
        <f>IF('Форма 4.10.2 | Т-ТЭ | ТСО'!$O$23="",1,0)</f>
        <v>1</v>
      </c>
    </row>
    <row r="10" spans="1:1">
      <c r="A10" s="1165">
        <f>IF('Форма 4.10.2 | Т-ТЭ | ТСО'!$M$24="",1,0)</f>
        <v>1</v>
      </c>
    </row>
    <row r="11" spans="1:1">
      <c r="A11" s="1165">
        <f>IF('Форма 4.10.2 | Т-ТЭ | ТСО'!$R$24="",1,0)</f>
        <v>1</v>
      </c>
    </row>
    <row r="12" spans="1:1">
      <c r="A12" s="1165">
        <f>IF('Форма 4.10.2 | Т-ТЭ | ТСО'!$T$24="",1,0)</f>
        <v>1</v>
      </c>
    </row>
    <row r="13" spans="1:1">
      <c r="A13" s="1165">
        <f>IF('Форма 4.10.2 | Т-ТЭ | ТСО'!$S$24="",1,0)</f>
        <v>0</v>
      </c>
    </row>
    <row r="14" spans="1:1">
      <c r="A14" s="1165">
        <f>IF('Форма 4.10.2 | Т-ТЭ | ТСО'!$U$24="",1,0)</f>
        <v>0</v>
      </c>
    </row>
    <row r="15" spans="1:1">
      <c r="A15" s="1165">
        <f>IF('Форма 4.10.2 | Т-ТЭ | потр'!$O$22="",1,0)</f>
        <v>0</v>
      </c>
    </row>
    <row r="16" spans="1:1">
      <c r="A16" s="1165">
        <f>IF('Форма 4.10.2 | Т-ТЭ | потр'!$O$23="",1,0)</f>
        <v>0</v>
      </c>
    </row>
    <row r="17" spans="1:1">
      <c r="A17" s="1165">
        <f>IF('Форма 4.10.2 | Т-ТЭ | потр'!$M$24="",1,0)</f>
        <v>0</v>
      </c>
    </row>
    <row r="18" spans="1:1">
      <c r="A18" s="1165">
        <f>IF('Форма 4.10.2 | Т-ТЭ | потр'!$R$24="",1,0)</f>
        <v>0</v>
      </c>
    </row>
    <row r="19" spans="1:1">
      <c r="A19" s="1165">
        <f>IF('Форма 4.10.2 | Т-ТЭ | потр'!$T$24="",1,0)</f>
        <v>0</v>
      </c>
    </row>
    <row r="20" spans="1:1">
      <c r="A20" s="1165">
        <f>IF('Форма 4.10.2 | Т-ТЭ | потр'!$S$24="",1,0)</f>
        <v>0</v>
      </c>
    </row>
    <row r="21" spans="1:1">
      <c r="A21" s="1165">
        <f>IF('Форма 4.10.2 | Т-ТЭ | потр'!$U$24="",1,0)</f>
        <v>0</v>
      </c>
    </row>
    <row r="22" spans="1:1">
      <c r="A22" s="1165">
        <f>IF('Форма 4.10.2 | Т-ТЭ | предел'!$O$24="",1,0)</f>
        <v>1</v>
      </c>
    </row>
    <row r="23" spans="1:1">
      <c r="A23" s="1165">
        <f>IF('Форма 4.10.2 | Т-ТЭ | предел'!$O$25="",1,0)</f>
        <v>1</v>
      </c>
    </row>
    <row r="24" spans="1:1">
      <c r="A24" s="1165">
        <f>IF('Форма 4.10.2 | Т-ТЭ | предел'!$M$26="",1,0)</f>
        <v>1</v>
      </c>
    </row>
    <row r="25" spans="1:1">
      <c r="A25" s="1165">
        <f>IF('Форма 4.10.2 | Т-ТЭ | предел'!$R$26="",1,0)</f>
        <v>1</v>
      </c>
    </row>
    <row r="26" spans="1:1">
      <c r="A26" s="1165">
        <f>IF('Форма 4.10.2 | Т-ТЭ | предел'!$T$26="",1,0)</f>
        <v>1</v>
      </c>
    </row>
    <row r="27" spans="1:1">
      <c r="A27" s="1165">
        <f>IF('Форма 4.10.2 | Т-ТЭ | предел'!$S$26="",1,0)</f>
        <v>0</v>
      </c>
    </row>
    <row r="28" spans="1:1">
      <c r="A28" s="1165">
        <f>IF('Форма 4.10.2 | Т-ТЭ | предел'!$U$26="",1,0)</f>
        <v>0</v>
      </c>
    </row>
    <row r="29" spans="1:1">
      <c r="A29" s="1165">
        <f>IF('Форма 4.10.2 | Т-ТЭ | индикат'!$O$7="",1,0)</f>
        <v>1</v>
      </c>
    </row>
    <row r="30" spans="1:1">
      <c r="A30" s="1165">
        <f>IF('Форма 4.10.2 | Т-ТЭ | индикат'!$O$24="",1,0)</f>
        <v>1</v>
      </c>
    </row>
    <row r="31" spans="1:1">
      <c r="A31" s="1165">
        <f>IF('Форма 4.10.2 | Т-ТЭ | индикат'!$O$25="",1,0)</f>
        <v>1</v>
      </c>
    </row>
    <row r="32" spans="1:1">
      <c r="A32" s="1165">
        <f>IF('Форма 4.10.2 | Т-ТЭ | индикат'!$M$26="",1,0)</f>
        <v>1</v>
      </c>
    </row>
    <row r="33" spans="1:1">
      <c r="A33" s="1165">
        <f>IF('Форма 4.10.2 | Т-ТЭ | индикат'!$R$26="",1,0)</f>
        <v>1</v>
      </c>
    </row>
    <row r="34" spans="1:1">
      <c r="A34" s="1165">
        <f>IF('Форма 4.10.2 | Т-ТЭ | индикат'!$T$26="",1,0)</f>
        <v>1</v>
      </c>
    </row>
    <row r="35" spans="1:1">
      <c r="A35" s="1165">
        <f>IF('Форма 4.10.2 | Т-ТЭ | индикат'!$S$26="",1,0)</f>
        <v>0</v>
      </c>
    </row>
    <row r="36" spans="1:1">
      <c r="A36" s="1165">
        <f>IF('Форма 4.10.2 | Т-ТЭ | индикат'!$U$26="",1,0)</f>
        <v>0</v>
      </c>
    </row>
    <row r="37" spans="1:1">
      <c r="A37" s="1165">
        <f>IF('Форма 4.10.2 | Резерв мощности'!$O$22="",1,0)</f>
        <v>1</v>
      </c>
    </row>
    <row r="38" spans="1:1">
      <c r="A38" s="1165">
        <f>IF('Форма 4.10.2 | Резерв мощности'!$O$23="",1,0)</f>
        <v>1</v>
      </c>
    </row>
    <row r="39" spans="1:1">
      <c r="A39" s="1165">
        <f>IF('Форма 4.10.2 | Резерв мощности'!$M$24="",1,0)</f>
        <v>1</v>
      </c>
    </row>
    <row r="40" spans="1:1">
      <c r="A40" s="1165">
        <f>IF('Форма 4.10.2 | Резерв мощности'!$O$24="",1,0)</f>
        <v>1</v>
      </c>
    </row>
    <row r="41" spans="1:1">
      <c r="A41" s="1165">
        <f>IF('Форма 4.10.2 | Резерв мощности'!$R$24="",1,0)</f>
        <v>1</v>
      </c>
    </row>
    <row r="42" spans="1:1">
      <c r="A42" s="1165">
        <f>IF('Форма 4.10.2 | Резерв мощности'!$T$24="",1,0)</f>
        <v>1</v>
      </c>
    </row>
    <row r="43" spans="1:1">
      <c r="A43" s="1165">
        <f>IF('Форма 4.10.2 | Резерв мощности'!$S$24="",1,0)</f>
        <v>0</v>
      </c>
    </row>
    <row r="44" spans="1:1">
      <c r="A44" s="1165">
        <f>IF('Форма 4.10.2 | Резерв мощности'!$U$24="",1,0)</f>
        <v>0</v>
      </c>
    </row>
    <row r="45" spans="1:1">
      <c r="A45" s="1165">
        <f>IF('Форма 4.10.3 | Т-ТН'!$O$23="",1,0)</f>
        <v>0</v>
      </c>
    </row>
    <row r="46" spans="1:1">
      <c r="A46" s="1165">
        <f>IF('Форма 4.10.3 | Т-ТН'!$M$24="",1,0)</f>
        <v>0</v>
      </c>
    </row>
    <row r="47" spans="1:1">
      <c r="A47" s="1165">
        <f>IF('Форма 4.10.3 | Т-ТН'!$R$24="",1,0)</f>
        <v>0</v>
      </c>
    </row>
    <row r="48" spans="1:1">
      <c r="A48" s="1165">
        <f>IF('Форма 4.10.3 | Т-ТН'!$T$24="",1,0)</f>
        <v>0</v>
      </c>
    </row>
    <row r="49" spans="1:1">
      <c r="A49" s="1165">
        <f>IF('Форма 4.10.3 | Т-ТН'!$S$24="",1,0)</f>
        <v>0</v>
      </c>
    </row>
    <row r="50" spans="1:1">
      <c r="A50" s="1165">
        <f>IF('Форма 4.10.3 | Т-ТН'!$U$24="",1,0)</f>
        <v>0</v>
      </c>
    </row>
    <row r="51" spans="1:1">
      <c r="A51" s="1165">
        <f>IF('Форма 4.10.3 | Т-передача ТЭ'!$O$23="",1,0)</f>
        <v>0</v>
      </c>
    </row>
    <row r="52" spans="1:1">
      <c r="A52" s="1165">
        <f>IF('Форма 4.10.3 | Т-передача ТЭ'!$M$24="",1,0)</f>
        <v>0</v>
      </c>
    </row>
    <row r="53" spans="1:1">
      <c r="A53" s="1165">
        <f>IF('Форма 4.10.3 | Т-передача ТЭ'!$R$24="",1,0)</f>
        <v>0</v>
      </c>
    </row>
    <row r="54" spans="1:1">
      <c r="A54" s="1165">
        <f>IF('Форма 4.10.3 | Т-передача ТЭ'!$T$24="",1,0)</f>
        <v>0</v>
      </c>
    </row>
    <row r="55" spans="1:1">
      <c r="A55" s="1165">
        <f>IF('Форма 4.10.3 | Т-передача ТЭ'!$S$24="",1,0)</f>
        <v>0</v>
      </c>
    </row>
    <row r="56" spans="1:1">
      <c r="A56" s="1165">
        <f>IF('Форма 4.10.3 | Т-передача ТЭ'!$U$24="",1,0)</f>
        <v>0</v>
      </c>
    </row>
    <row r="57" spans="1:1">
      <c r="A57" s="1165">
        <f>IF('Форма 4.10.3 | Т-передача ТН'!$O$23="",1,0)</f>
        <v>1</v>
      </c>
    </row>
    <row r="58" spans="1:1">
      <c r="A58" s="1165">
        <f>IF('Форма 4.10.3 | Т-передача ТН'!$M$24="",1,0)</f>
        <v>1</v>
      </c>
    </row>
    <row r="59" spans="1:1">
      <c r="A59" s="1165">
        <f>IF('Форма 4.10.3 | Т-передача ТН'!$R$24="",1,0)</f>
        <v>1</v>
      </c>
    </row>
    <row r="60" spans="1:1">
      <c r="A60" s="1165">
        <f>IF('Форма 4.10.3 | Т-передача ТН'!$T$24="",1,0)</f>
        <v>1</v>
      </c>
    </row>
    <row r="61" spans="1:1">
      <c r="A61" s="1165">
        <f>IF('Форма 4.10.3 | Т-передача ТН'!$S$24="",1,0)</f>
        <v>0</v>
      </c>
    </row>
    <row r="62" spans="1:1">
      <c r="A62" s="1165">
        <f>IF('Форма 4.10.3 | Т-передача ТН'!$U$24="",1,0)</f>
        <v>0</v>
      </c>
    </row>
    <row r="63" spans="1:1">
      <c r="A63" s="1165">
        <f>IF('Форма 4.10.4 | Т-гор.вода'!$O$23="",1,0)</f>
        <v>0</v>
      </c>
    </row>
    <row r="64" spans="1:1">
      <c r="A64" s="1165">
        <f>IF('Форма 4.10.4 | Т-гор.вода'!$M$24="",1,0)</f>
        <v>0</v>
      </c>
    </row>
    <row r="65" spans="1:1">
      <c r="A65" s="1165">
        <f>IF('Форма 4.10.4 | Т-гор.вода'!$W$24="",1,0)</f>
        <v>0</v>
      </c>
    </row>
    <row r="66" spans="1:1">
      <c r="A66" s="1165">
        <f>IF('Форма 4.10.4 | Т-гор.вода'!$Y$24="",1,0)</f>
        <v>0</v>
      </c>
    </row>
    <row r="67" spans="1:1">
      <c r="A67" s="1165">
        <f>IF('Форма 4.10.4 | Т-гор.вода'!$X$24="",1,0)</f>
        <v>0</v>
      </c>
    </row>
    <row r="68" spans="1:1">
      <c r="A68" s="1165">
        <f>IF('Форма 4.10.4 | Т-гор.вода'!$Z$24="",1,0)</f>
        <v>0</v>
      </c>
    </row>
    <row r="69" spans="1:1">
      <c r="A69" s="1165">
        <f>IF('Форма 4.10.5 | Т-подкл'!$AB$23="",1,0)</f>
        <v>1</v>
      </c>
    </row>
    <row r="70" spans="1:1">
      <c r="A70" s="1165">
        <f>IF('Форма 4.10.5 | Т-подкл'!$AD$23="",1,0)</f>
        <v>1</v>
      </c>
    </row>
    <row r="71" spans="1:1">
      <c r="A71" s="1165">
        <f>IF('Форма 4.10.5 | Т-подкл'!$N$23="",1,0)</f>
        <v>0</v>
      </c>
    </row>
    <row r="72" spans="1:1">
      <c r="A72" s="1165">
        <f>IF('Форма 4.10.5 | Т-подкл'!$R$23="",1,0)</f>
        <v>0</v>
      </c>
    </row>
    <row r="73" spans="1:1">
      <c r="A73" s="1165">
        <f>IF('Форма 4.10.5 | Т-подкл'!$V$23="",1,0)</f>
        <v>0</v>
      </c>
    </row>
    <row r="74" spans="1:1">
      <c r="A74" s="1165">
        <f>IF('Форма 4.10.5 | Т-подкл'!$AC$23="",1,0)</f>
        <v>0</v>
      </c>
    </row>
    <row r="75" spans="1:1">
      <c r="A75" s="1165">
        <f>IF('Форма 4.10.5 | Т-подкл'!$AE$23="",1,0)</f>
        <v>0</v>
      </c>
    </row>
    <row r="76" spans="1:1">
      <c r="A76" s="1165">
        <f>IF('Форма 4.10.6 | Т-подкл(инд)'!$M$23="",1,0)</f>
        <v>1</v>
      </c>
    </row>
    <row r="77" spans="1:1">
      <c r="A77" s="1165">
        <f>IF('Форма 4.10.6 | Т-подкл(инд)'!$P$23="",1,0)</f>
        <v>1</v>
      </c>
    </row>
    <row r="78" spans="1:1">
      <c r="A78" s="1165">
        <f>IF('Форма 4.10.6 | Т-подкл(инд)'!$S$23="",1,0)</f>
        <v>1</v>
      </c>
    </row>
    <row r="79" spans="1:1">
      <c r="A79" s="1165">
        <f>IF('Форма 4.10.6 | Т-подкл(инд)'!$T$23="",1,0)</f>
        <v>0</v>
      </c>
    </row>
    <row r="80" spans="1:1">
      <c r="A80" s="1165">
        <f>IF('Форма 4.10.6 | Т-подкл(инд)'!$V$23="",1,0)</f>
        <v>0</v>
      </c>
    </row>
    <row r="81" spans="1:1">
      <c r="A81" s="1165">
        <f>IF('Форма 4.9'!$F$10="",1,0)</f>
        <v>1</v>
      </c>
    </row>
    <row r="82" spans="1:1">
      <c r="A82" s="1165">
        <f>IF('Форма 4.9'!$G$10="",1,0)</f>
        <v>1</v>
      </c>
    </row>
    <row r="83" spans="1:1">
      <c r="A83" s="1165">
        <f>IF('Форма 4.9'!$F$11="",1,0)</f>
        <v>1</v>
      </c>
    </row>
    <row r="84" spans="1:1">
      <c r="A84" s="1165">
        <f>IF('Форма 4.9'!$G$11="",1,0)</f>
        <v>1</v>
      </c>
    </row>
    <row r="85" spans="1:1">
      <c r="A85" s="1165">
        <f>IF('Форма 4.9'!$F$12="",1,0)</f>
        <v>1</v>
      </c>
    </row>
    <row r="86" spans="1:1">
      <c r="A86" s="1165">
        <f>IF('Форма 4.9'!$G$12="",1,0)</f>
        <v>1</v>
      </c>
    </row>
    <row r="87" spans="1:1">
      <c r="A87" s="1165">
        <f>IF('Форма 4.9'!$F$13="",1,0)</f>
        <v>1</v>
      </c>
    </row>
    <row r="88" spans="1:1">
      <c r="A88" s="1165">
        <f>IF('Форма 4.9'!$G$13="",1,0)</f>
        <v>1</v>
      </c>
    </row>
    <row r="89" spans="1:1">
      <c r="A89" s="1165">
        <f>IF('Форма 4.10.1'!$J$15="",1,0)</f>
        <v>0</v>
      </c>
    </row>
    <row r="90" spans="1:1">
      <c r="A90" s="1165">
        <f>IF('Форма 4.10.1'!$H$17="",1,0)</f>
        <v>0</v>
      </c>
    </row>
    <row r="91" spans="1:1">
      <c r="A91" s="1165">
        <f>IF('Форма 4.10.1'!$I$17="",1,0)</f>
        <v>0</v>
      </c>
    </row>
    <row r="92" spans="1:1">
      <c r="A92" s="1165">
        <f>IF('Форма 4.10.1'!$J$17="",1,0)</f>
        <v>0</v>
      </c>
    </row>
    <row r="93" spans="1:1">
      <c r="A93" s="1165">
        <f>IF('Форма 4.10.1'!$H$28="",1,0)</f>
        <v>0</v>
      </c>
    </row>
    <row r="94" spans="1:1">
      <c r="A94" s="1165">
        <f>IF('Форма 4.10.1'!$I$28="",1,0)</f>
        <v>0</v>
      </c>
    </row>
    <row r="95" spans="1:1">
      <c r="A95" s="1165">
        <f>IF('Форма 4.10.1'!$J$28="",1,0)</f>
        <v>0</v>
      </c>
    </row>
    <row r="96" spans="1:1">
      <c r="A96" s="1165">
        <f>IF('Форма 4.10.1'!$H$45="",1,0)</f>
        <v>0</v>
      </c>
    </row>
    <row r="97" spans="1:1">
      <c r="A97" s="1165">
        <f>IF('Форма 4.10.1'!$I$45="",1,0)</f>
        <v>0</v>
      </c>
    </row>
    <row r="98" spans="1:1">
      <c r="A98" s="1165">
        <f>IF('Форма 4.10.1'!$J$45="",1,0)</f>
        <v>0</v>
      </c>
    </row>
    <row r="99" spans="1:1">
      <c r="A99" s="1165">
        <f>IF('Форма 4.10.1'!$H$62="",1,0)</f>
        <v>0</v>
      </c>
    </row>
    <row r="100" spans="1:1">
      <c r="A100" s="1165">
        <f>IF('Форма 4.10.1'!$I$62="",1,0)</f>
        <v>0</v>
      </c>
    </row>
    <row r="101" spans="1:1">
      <c r="A101" s="1165">
        <f>IF('Форма 4.10.1'!$J$62="",1,0)</f>
        <v>0</v>
      </c>
    </row>
    <row r="102" spans="1:1">
      <c r="A102" s="1165">
        <f>IF('Форма 4.10.1'!$H$73="",1,0)</f>
        <v>0</v>
      </c>
    </row>
    <row r="103" spans="1:1">
      <c r="A103" s="1165">
        <f>IF('Форма 4.10.1'!$I$73="",1,0)</f>
        <v>0</v>
      </c>
    </row>
    <row r="104" spans="1:1">
      <c r="A104" s="1165">
        <f>IF('Форма 4.10.1'!$J$73="",1,0)</f>
        <v>0</v>
      </c>
    </row>
    <row r="105" spans="1:1">
      <c r="A105" s="1165">
        <f>IF('Форма 1.0.2'!$E$12="",1,0)</f>
        <v>1</v>
      </c>
    </row>
    <row r="106" spans="1:1">
      <c r="A106" s="1165">
        <f>IF('Форма 1.0.2'!$F$12="",1,0)</f>
        <v>1</v>
      </c>
    </row>
    <row r="107" spans="1:1">
      <c r="A107" s="1165">
        <f>IF('Форма 1.0.2'!$G$12="",1,0)</f>
        <v>1</v>
      </c>
    </row>
    <row r="108" spans="1:1">
      <c r="A108" s="1165">
        <f>IF('Форма 1.0.2'!$H$12="",1,0)</f>
        <v>1</v>
      </c>
    </row>
    <row r="109" spans="1:1">
      <c r="A109" s="1165">
        <f>IF('Форма 1.0.2'!$I$12="",1,0)</f>
        <v>1</v>
      </c>
    </row>
    <row r="110" spans="1:1">
      <c r="A110" s="1165">
        <f>IF('Форма 1.0.2'!$J$12="",1,0)</f>
        <v>1</v>
      </c>
    </row>
    <row r="111" spans="1:1">
      <c r="A111" s="1165">
        <f>IF('Сведения об изменении'!$E$12="",1,0)</f>
        <v>0</v>
      </c>
    </row>
    <row r="112" spans="1:1">
      <c r="A112" s="1166">
        <f>IF('Форма 4.10.6 | Т-подкл(инд)'!$U$23="",1,0)</f>
        <v>1</v>
      </c>
    </row>
    <row r="113" spans="1:1">
      <c r="A113" s="1167">
        <f>IF('Форма 4.10.5 | Т-подкл'!$AA$23="",1,0)</f>
        <v>1</v>
      </c>
    </row>
    <row r="114" spans="1:1">
      <c r="A114" s="1167">
        <f>IF('Форма 4.10.5 | Т-подкл'!$Z$23="",1,0)</f>
        <v>1</v>
      </c>
    </row>
    <row r="115" spans="1:1">
      <c r="A115" s="1171">
        <f>IF(Территории!$E$12="",1,0)</f>
        <v>0</v>
      </c>
    </row>
    <row r="116" spans="1:1">
      <c r="A116" s="1171">
        <f>IF('Перечень тарифов'!$E$21="",1,0)</f>
        <v>0</v>
      </c>
    </row>
    <row r="117" spans="1:1">
      <c r="A117" s="1171">
        <f>IF('Перечень тарифов'!$F$21="",1,0)</f>
        <v>0</v>
      </c>
    </row>
    <row r="118" spans="1:1">
      <c r="A118" s="1171">
        <f>IF('Перечень тарифов'!$G$21="",1,0)</f>
        <v>0</v>
      </c>
    </row>
    <row r="119" spans="1:1">
      <c r="A119" s="1171">
        <f>IF('Перечень тарифов'!$K$21="",1,0)</f>
        <v>0</v>
      </c>
    </row>
    <row r="120" spans="1:1">
      <c r="A120" s="1171">
        <f>IF('Перечень тарифов'!$O$21="",1,0)</f>
        <v>0</v>
      </c>
    </row>
    <row r="121" spans="1:1">
      <c r="A121" s="1171">
        <f>IF('Перечень тарифов'!$S$21="",1,0)</f>
        <v>0</v>
      </c>
    </row>
    <row r="122" spans="1:1">
      <c r="A122" s="1171">
        <f>IF('Перечень тарифов'!$E$26="",1,0)</f>
        <v>0</v>
      </c>
    </row>
    <row r="123" spans="1:1">
      <c r="A123" s="1171">
        <f>IF('Перечень тарифов'!$F$26="",1,0)</f>
        <v>0</v>
      </c>
    </row>
    <row r="124" spans="1:1">
      <c r="A124" s="1171">
        <f>IF('Перечень тарифов'!$G$26="",1,0)</f>
        <v>0</v>
      </c>
    </row>
    <row r="125" spans="1:1">
      <c r="A125" s="1171">
        <f>IF('Перечень тарифов'!$K$26="",1,0)</f>
        <v>0</v>
      </c>
    </row>
    <row r="126" spans="1:1">
      <c r="A126" s="1171">
        <f>IF('Перечень тарифов'!$O$26="",1,0)</f>
        <v>0</v>
      </c>
    </row>
    <row r="127" spans="1:1">
      <c r="A127" s="1171">
        <f>IF('Перечень тарифов'!$S$26="",1,0)</f>
        <v>0</v>
      </c>
    </row>
    <row r="128" spans="1:1">
      <c r="A128" s="1171">
        <f>IF('Перечень тарифов'!$E$31="",1,0)</f>
        <v>0</v>
      </c>
    </row>
    <row r="129" spans="1:1">
      <c r="A129" s="1171">
        <f>IF('Перечень тарифов'!$F$31="",1,0)</f>
        <v>0</v>
      </c>
    </row>
    <row r="130" spans="1:1">
      <c r="A130" s="1171">
        <f>IF('Перечень тарифов'!$G$31="",1,0)</f>
        <v>0</v>
      </c>
    </row>
    <row r="131" spans="1:1">
      <c r="A131" s="1171">
        <f>IF('Перечень тарифов'!$K$31="",1,0)</f>
        <v>0</v>
      </c>
    </row>
    <row r="132" spans="1:1">
      <c r="A132" s="1171">
        <f>IF('Перечень тарифов'!$O$31="",1,0)</f>
        <v>0</v>
      </c>
    </row>
    <row r="133" spans="1:1">
      <c r="A133" s="1171">
        <f>IF('Перечень тарифов'!$S$31="",1,0)</f>
        <v>0</v>
      </c>
    </row>
    <row r="134" spans="1:1">
      <c r="A134" s="1171">
        <f>IF('Перечень тарифов'!$G$12="",1,0)</f>
        <v>0</v>
      </c>
    </row>
    <row r="135" spans="1:1">
      <c r="A135" s="1171">
        <f>IF('Перечень тарифов'!$G$11="",1,0)</f>
        <v>0</v>
      </c>
    </row>
    <row r="136" spans="1:1">
      <c r="A136" s="1171">
        <f>IF('Перечень тарифов'!$E$36="",1,0)</f>
        <v>0</v>
      </c>
    </row>
    <row r="137" spans="1:1">
      <c r="A137" s="1171">
        <f>IF('Перечень тарифов'!$F$36="",1,0)</f>
        <v>0</v>
      </c>
    </row>
    <row r="138" spans="1:1">
      <c r="A138" s="1171">
        <f>IF('Перечень тарифов'!$K$36="",1,0)</f>
        <v>0</v>
      </c>
    </row>
    <row r="139" spans="1:1">
      <c r="A139" s="1171">
        <f>IF('Перечень тарифов'!$O$36="",1,0)</f>
        <v>0</v>
      </c>
    </row>
    <row r="140" spans="1:1">
      <c r="A140" s="1171">
        <f>IF('Перечень тарифов'!$S$36="",1,0)</f>
        <v>0</v>
      </c>
    </row>
    <row r="141" spans="1:1">
      <c r="A141" s="1171">
        <f>IF('Перечень тарифов'!$G$36="",1,0)</f>
        <v>0</v>
      </c>
    </row>
    <row r="142" spans="1:1">
      <c r="A142" s="1171">
        <f>IF('Форма 4.10.2 | Т-ТЭ | потр'!$O$24="",1,0)</f>
        <v>0</v>
      </c>
    </row>
    <row r="143" spans="1:1">
      <c r="A143" s="1171">
        <f>IF('Форма 4.10.3 | Т-ТН'!$O$24="",1,0)</f>
        <v>0</v>
      </c>
    </row>
    <row r="144" spans="1:1">
      <c r="A144" s="1171">
        <f>IF('Форма 4.10.4 | Т-гор.вода'!$O$24="",1,0)</f>
        <v>0</v>
      </c>
    </row>
    <row r="145" spans="1:1">
      <c r="A145" s="1171">
        <f>IF('Форма 4.10.4 | Т-гор.вода'!$P$24="",1,0)</f>
        <v>0</v>
      </c>
    </row>
    <row r="146" spans="1:1">
      <c r="A146" s="1171">
        <f>IF('Форма 4.10.3 | Т-передача ТЭ'!$O$24="",1,0)</f>
        <v>0</v>
      </c>
    </row>
    <row r="147" spans="1:1">
      <c r="A147" s="1171">
        <f>IF('Форма 4.10.1'!$H$19="",1,0)</f>
        <v>0</v>
      </c>
    </row>
    <row r="148" spans="1:1">
      <c r="A148" s="1171">
        <f>IF('Форма 4.10.1'!$I$19="",1,0)</f>
        <v>0</v>
      </c>
    </row>
    <row r="149" spans="1:1">
      <c r="A149" s="1171">
        <f>IF('Форма 4.10.1'!$J$19="",1,0)</f>
        <v>0</v>
      </c>
    </row>
    <row r="150" spans="1:1">
      <c r="A150" s="1171">
        <f>IF('Форма 4.10.1'!$H$32="",1,0)</f>
        <v>0</v>
      </c>
    </row>
    <row r="151" spans="1:1">
      <c r="A151" s="1171">
        <f>IF('Форма 4.10.1'!$I$32="",1,0)</f>
        <v>0</v>
      </c>
    </row>
    <row r="152" spans="1:1">
      <c r="A152" s="1171">
        <f>IF('Форма 4.10.1'!$J$32="",1,0)</f>
        <v>0</v>
      </c>
    </row>
    <row r="153" spans="1:1">
      <c r="A153" s="1171">
        <f>IF('Форма 4.10.1'!$H$49="",1,0)</f>
        <v>0</v>
      </c>
    </row>
    <row r="154" spans="1:1">
      <c r="A154" s="1171">
        <f>IF('Форма 4.10.1'!$I$49="",1,0)</f>
        <v>0</v>
      </c>
    </row>
    <row r="155" spans="1:1">
      <c r="A155" s="1171">
        <f>IF('Форма 4.10.1'!$J$49="",1,0)</f>
        <v>0</v>
      </c>
    </row>
    <row r="156" spans="1:1">
      <c r="A156" s="1171">
        <f>IF('Форма 4.10.1'!$H$66="",1,0)</f>
        <v>0</v>
      </c>
    </row>
    <row r="157" spans="1:1">
      <c r="A157" s="1171">
        <f>IF('Форма 4.10.1'!$I$66="",1,0)</f>
        <v>0</v>
      </c>
    </row>
    <row r="158" spans="1:1">
      <c r="A158" s="1171">
        <f>IF('Форма 4.10.1'!$J$66="",1,0)</f>
        <v>0</v>
      </c>
    </row>
    <row r="159" spans="1:1">
      <c r="A159" s="1171">
        <f>IF('Форма 4.10.1'!$H$75="",1,0)</f>
        <v>0</v>
      </c>
    </row>
    <row r="160" spans="1:1">
      <c r="A160" s="1171">
        <f>IF('Форма 4.10.1'!$I$75="",1,0)</f>
        <v>0</v>
      </c>
    </row>
    <row r="161" spans="1:1">
      <c r="A161" s="1171">
        <f>IF('Форма 4.10.1'!$J$75="",1,0)</f>
        <v>0</v>
      </c>
    </row>
    <row r="162" spans="1:1">
      <c r="A162" s="1171">
        <f>IF('Форма 4.10.1'!$H$21="",1,0)</f>
        <v>0</v>
      </c>
    </row>
    <row r="163" spans="1:1">
      <c r="A163" s="1171">
        <f>IF('Форма 4.10.1'!$I$21="",1,0)</f>
        <v>0</v>
      </c>
    </row>
    <row r="164" spans="1:1">
      <c r="A164" s="1171">
        <f>IF('Форма 4.10.1'!$J$21="",1,0)</f>
        <v>0</v>
      </c>
    </row>
    <row r="165" spans="1:1">
      <c r="A165" s="1171">
        <f>IF('Форма 4.10.1'!$H$36="",1,0)</f>
        <v>0</v>
      </c>
    </row>
    <row r="166" spans="1:1">
      <c r="A166" s="1171">
        <f>IF('Форма 4.10.1'!$I$36="",1,0)</f>
        <v>0</v>
      </c>
    </row>
    <row r="167" spans="1:1">
      <c r="A167" s="1171">
        <f>IF('Форма 4.10.1'!$J$36="",1,0)</f>
        <v>0</v>
      </c>
    </row>
    <row r="168" spans="1:1">
      <c r="A168" s="1171">
        <f>IF('Форма 4.10.1'!$H$53="",1,0)</f>
        <v>0</v>
      </c>
    </row>
    <row r="169" spans="1:1">
      <c r="A169" s="1171">
        <f>IF('Форма 4.10.1'!$I$53="",1,0)</f>
        <v>0</v>
      </c>
    </row>
    <row r="170" spans="1:1">
      <c r="A170" s="1171">
        <f>IF('Форма 4.10.1'!$J$53="",1,0)</f>
        <v>0</v>
      </c>
    </row>
    <row r="171" spans="1:1">
      <c r="A171" s="1171">
        <f>IF('Форма 4.10.1'!$H$68="",1,0)</f>
        <v>0</v>
      </c>
    </row>
    <row r="172" spans="1:1">
      <c r="A172" s="1171">
        <f>IF('Форма 4.10.1'!$I$68="",1,0)</f>
        <v>0</v>
      </c>
    </row>
    <row r="173" spans="1:1">
      <c r="A173" s="1171">
        <f>IF('Форма 4.10.1'!$J$68="",1,0)</f>
        <v>0</v>
      </c>
    </row>
    <row r="174" spans="1:1">
      <c r="A174" s="1171">
        <f>IF('Форма 4.10.1'!$H$77="",1,0)</f>
        <v>0</v>
      </c>
    </row>
    <row r="175" spans="1:1">
      <c r="A175" s="1171">
        <f>IF('Форма 4.10.1'!$I$77="",1,0)</f>
        <v>0</v>
      </c>
    </row>
    <row r="176" spans="1:1">
      <c r="A176" s="1171">
        <f>IF('Форма 4.10.1'!$J$77="",1,0)</f>
        <v>0</v>
      </c>
    </row>
    <row r="177" spans="1:1">
      <c r="A177" s="1171">
        <f>IF('Форма 4.10.1'!$H$23="",1,0)</f>
        <v>0</v>
      </c>
    </row>
    <row r="178" spans="1:1">
      <c r="A178" s="1171">
        <f>IF('Форма 4.10.1'!$I$23="",1,0)</f>
        <v>0</v>
      </c>
    </row>
    <row r="179" spans="1:1">
      <c r="A179" s="1171">
        <f>IF('Форма 4.10.1'!$J$23="",1,0)</f>
        <v>0</v>
      </c>
    </row>
    <row r="180" spans="1:1">
      <c r="A180" s="1171">
        <f>IF('Форма 4.10.1'!$H$40="",1,0)</f>
        <v>0</v>
      </c>
    </row>
    <row r="181" spans="1:1">
      <c r="A181" s="1171">
        <f>IF('Форма 4.10.1'!$I$40="",1,0)</f>
        <v>0</v>
      </c>
    </row>
    <row r="182" spans="1:1">
      <c r="A182" s="1171">
        <f>IF('Форма 4.10.1'!$J$40="",1,0)</f>
        <v>0</v>
      </c>
    </row>
    <row r="183" spans="1:1">
      <c r="A183" s="1171">
        <f>IF('Форма 4.10.1'!$H$57="",1,0)</f>
        <v>0</v>
      </c>
    </row>
    <row r="184" spans="1:1">
      <c r="A184" s="1171">
        <f>IF('Форма 4.10.1'!$I$57="",1,0)</f>
        <v>0</v>
      </c>
    </row>
    <row r="185" spans="1:1">
      <c r="A185" s="1171">
        <f>IF('Форма 4.10.1'!$J$57="",1,0)</f>
        <v>0</v>
      </c>
    </row>
    <row r="186" spans="1:1">
      <c r="A186" s="1171">
        <f>IF('Форма 4.10.1'!$H$70="",1,0)</f>
        <v>0</v>
      </c>
    </row>
    <row r="187" spans="1:1">
      <c r="A187" s="1171">
        <f>IF('Форма 4.10.1'!$I$70="",1,0)</f>
        <v>0</v>
      </c>
    </row>
    <row r="188" spans="1:1">
      <c r="A188" s="1171">
        <f>IF('Форма 4.10.1'!$J$70="",1,0)</f>
        <v>0</v>
      </c>
    </row>
    <row r="189" spans="1:1">
      <c r="A189" s="1171">
        <f>IF('Форма 4.10.1'!$H$79="",1,0)</f>
        <v>0</v>
      </c>
    </row>
    <row r="190" spans="1:1">
      <c r="A190" s="1171">
        <f>IF('Форма 4.10.1'!$I$79="",1,0)</f>
        <v>0</v>
      </c>
    </row>
    <row r="191" spans="1:1">
      <c r="A191" s="1171">
        <f>IF('Форма 4.10.1'!$J$79="",1,0)</f>
        <v>0</v>
      </c>
    </row>
    <row r="192" spans="1:1">
      <c r="A192" s="1183">
        <f>IF('Форма 4.10.2 | Т-ТЭ | потр'!$M$25="",1,0)</f>
        <v>0</v>
      </c>
    </row>
    <row r="193" spans="1:1">
      <c r="A193" s="1183">
        <f>IF('Форма 4.10.2 | Т-ТЭ | потр'!$O$25="",1,0)</f>
        <v>0</v>
      </c>
    </row>
    <row r="194" spans="1:1">
      <c r="A194" s="1183">
        <f>IF('Форма 4.10.2 | Т-ТЭ | потр'!$O$29="",1,0)</f>
        <v>0</v>
      </c>
    </row>
    <row r="195" spans="1:1">
      <c r="A195" s="1183">
        <f>IF('Форма 4.10.2 | Т-ТЭ | потр'!$O$30="",1,0)</f>
        <v>0</v>
      </c>
    </row>
    <row r="196" spans="1:1">
      <c r="A196" s="1183">
        <f>IF('Форма 4.10.2 | Т-ТЭ | потр'!$M$31="",1,0)</f>
        <v>0</v>
      </c>
    </row>
    <row r="197" spans="1:1">
      <c r="A197" s="1183">
        <f>IF('Форма 4.10.2 | Т-ТЭ | потр'!$O$31="",1,0)</f>
        <v>0</v>
      </c>
    </row>
    <row r="198" spans="1:1">
      <c r="A198" s="1183">
        <f>IF('Форма 4.10.2 | Т-ТЭ | потр'!$R$31="",1,0)</f>
        <v>0</v>
      </c>
    </row>
    <row r="199" spans="1:1">
      <c r="A199" s="1183">
        <f>IF('Форма 4.10.2 | Т-ТЭ | потр'!$T$31="",1,0)</f>
        <v>0</v>
      </c>
    </row>
    <row r="200" spans="1:1">
      <c r="A200" s="1183">
        <f>IF('Форма 4.10.2 | Т-ТЭ | потр'!$S$31="",1,0)</f>
        <v>0</v>
      </c>
    </row>
    <row r="201" spans="1:1">
      <c r="A201" s="1183">
        <f>IF('Форма 4.10.2 | Т-ТЭ | потр'!$U$31="",1,0)</f>
        <v>0</v>
      </c>
    </row>
    <row r="202" spans="1:1">
      <c r="A202" s="1183">
        <f>IF('Форма 4.10.3 | Т-ТН'!$M$25="",1,0)</f>
        <v>0</v>
      </c>
    </row>
    <row r="203" spans="1:1">
      <c r="A203" s="1183">
        <f>IF('Форма 4.10.3 | Т-ТН'!$O$25="",1,0)</f>
        <v>0</v>
      </c>
    </row>
    <row r="204" spans="1:1">
      <c r="A204" s="1183">
        <f>IF('Форма 4.10.1'!$K$15="",1,0)</f>
        <v>0</v>
      </c>
    </row>
    <row r="205" spans="1:1">
      <c r="A205" s="1183">
        <f>IF('Форма 4.10.1'!$K$26="",1,0)</f>
        <v>0</v>
      </c>
    </row>
    <row r="206" spans="1:1">
      <c r="A206" s="1183">
        <f>IF('Форма 4.10.1'!$H$29="",1,0)</f>
        <v>0</v>
      </c>
    </row>
    <row r="207" spans="1:1">
      <c r="A207" s="1183">
        <f>IF('Форма 4.10.1'!$I$29="",1,0)</f>
        <v>0</v>
      </c>
    </row>
    <row r="208" spans="1:1">
      <c r="A208" s="1183">
        <f>IF('Форма 4.10.1'!$J$29="",1,0)</f>
        <v>0</v>
      </c>
    </row>
    <row r="209" spans="1:1">
      <c r="A209" s="1183">
        <f>IF('Форма 4.10.1'!$H$30="",1,0)</f>
        <v>0</v>
      </c>
    </row>
    <row r="210" spans="1:1">
      <c r="A210" s="1183">
        <f>IF('Форма 4.10.1'!$I$30="",1,0)</f>
        <v>0</v>
      </c>
    </row>
    <row r="211" spans="1:1">
      <c r="A211" s="1183">
        <f>IF('Форма 4.10.1'!$J$30="",1,0)</f>
        <v>0</v>
      </c>
    </row>
    <row r="212" spans="1:1">
      <c r="A212" s="1183">
        <f>IF('Форма 4.10.1'!$H$33="",1,0)</f>
        <v>0</v>
      </c>
    </row>
    <row r="213" spans="1:1">
      <c r="A213" s="1183">
        <f>IF('Форма 4.10.1'!$I$33="",1,0)</f>
        <v>0</v>
      </c>
    </row>
    <row r="214" spans="1:1">
      <c r="A214" s="1183">
        <f>IF('Форма 4.10.1'!$J$33="",1,0)</f>
        <v>0</v>
      </c>
    </row>
    <row r="215" spans="1:1">
      <c r="A215" s="1183">
        <f>IF('Форма 4.10.1'!$H$34="",1,0)</f>
        <v>0</v>
      </c>
    </row>
    <row r="216" spans="1:1">
      <c r="A216" s="1183">
        <f>IF('Форма 4.10.1'!$I$34="",1,0)</f>
        <v>0</v>
      </c>
    </row>
    <row r="217" spans="1:1">
      <c r="A217" s="1183">
        <f>IF('Форма 4.10.1'!$J$34="",1,0)</f>
        <v>0</v>
      </c>
    </row>
    <row r="218" spans="1:1">
      <c r="A218" s="1183">
        <f>IF('Форма 4.10.1'!$H$37="",1,0)</f>
        <v>0</v>
      </c>
    </row>
    <row r="219" spans="1:1">
      <c r="A219" s="1183">
        <f>IF('Форма 4.10.1'!$I$37="",1,0)</f>
        <v>0</v>
      </c>
    </row>
    <row r="220" spans="1:1">
      <c r="A220" s="1183">
        <f>IF('Форма 4.10.1'!$J$37="",1,0)</f>
        <v>0</v>
      </c>
    </row>
    <row r="221" spans="1:1">
      <c r="A221" s="1183">
        <f>IF('Форма 4.10.1'!$H$38="",1,0)</f>
        <v>0</v>
      </c>
    </row>
    <row r="222" spans="1:1">
      <c r="A222" s="1183">
        <f>IF('Форма 4.10.1'!$I$38="",1,0)</f>
        <v>0</v>
      </c>
    </row>
    <row r="223" spans="1:1">
      <c r="A223" s="1183">
        <f>IF('Форма 4.10.1'!$J$38="",1,0)</f>
        <v>0</v>
      </c>
    </row>
    <row r="224" spans="1:1">
      <c r="A224" s="1183">
        <f>IF('Форма 4.10.1'!$H$41="",1,0)</f>
        <v>0</v>
      </c>
    </row>
    <row r="225" spans="1:1">
      <c r="A225" s="1183">
        <f>IF('Форма 4.10.1'!$I$41="",1,0)</f>
        <v>0</v>
      </c>
    </row>
    <row r="226" spans="1:1">
      <c r="A226" s="1183">
        <f>IF('Форма 4.10.1'!$J$41="",1,0)</f>
        <v>0</v>
      </c>
    </row>
    <row r="227" spans="1:1">
      <c r="A227" s="1183">
        <f>IF('Форма 4.10.1'!$H$42="",1,0)</f>
        <v>0</v>
      </c>
    </row>
    <row r="228" spans="1:1">
      <c r="A228" s="1183">
        <f>IF('Форма 4.10.1'!$I$42="",1,0)</f>
        <v>0</v>
      </c>
    </row>
    <row r="229" spans="1:1">
      <c r="A229" s="1183">
        <f>IF('Форма 4.10.1'!$J$42="",1,0)</f>
        <v>0</v>
      </c>
    </row>
    <row r="230" spans="1:1">
      <c r="A230" s="1183">
        <f>IF('Форма 4.10.1'!$H$46="",1,0)</f>
        <v>0</v>
      </c>
    </row>
    <row r="231" spans="1:1">
      <c r="A231" s="1183">
        <f>IF('Форма 4.10.1'!$I$46="",1,0)</f>
        <v>0</v>
      </c>
    </row>
    <row r="232" spans="1:1">
      <c r="A232" s="1183">
        <f>IF('Форма 4.10.1'!$J$46="",1,0)</f>
        <v>0</v>
      </c>
    </row>
    <row r="233" spans="1:1">
      <c r="A233" s="1183">
        <f>IF('Форма 4.10.1'!$H$47="",1,0)</f>
        <v>0</v>
      </c>
    </row>
    <row r="234" spans="1:1">
      <c r="A234" s="1183">
        <f>IF('Форма 4.10.1'!$I$47="",1,0)</f>
        <v>0</v>
      </c>
    </row>
    <row r="235" spans="1:1">
      <c r="A235" s="1183">
        <f>IF('Форма 4.10.1'!$J$47="",1,0)</f>
        <v>0</v>
      </c>
    </row>
    <row r="236" spans="1:1">
      <c r="A236" s="1183">
        <f>IF('Форма 4.10.1'!$H$50="",1,0)</f>
        <v>0</v>
      </c>
    </row>
    <row r="237" spans="1:1">
      <c r="A237" s="1183">
        <f>IF('Форма 4.10.1'!$I$50="",1,0)</f>
        <v>0</v>
      </c>
    </row>
    <row r="238" spans="1:1">
      <c r="A238" s="1183">
        <f>IF('Форма 4.10.1'!$J$50="",1,0)</f>
        <v>0</v>
      </c>
    </row>
    <row r="239" spans="1:1">
      <c r="A239" s="1183">
        <f>IF('Форма 4.10.1'!$H$51="",1,0)</f>
        <v>0</v>
      </c>
    </row>
    <row r="240" spans="1:1">
      <c r="A240" s="1183">
        <f>IF('Форма 4.10.1'!$I$51="",1,0)</f>
        <v>0</v>
      </c>
    </row>
    <row r="241" spans="1:1">
      <c r="A241" s="1183">
        <f>IF('Форма 4.10.1'!$J$51="",1,0)</f>
        <v>0</v>
      </c>
    </row>
    <row r="242" spans="1:1">
      <c r="A242" s="1183">
        <f>IF('Форма 4.10.1'!$H$54="",1,0)</f>
        <v>0</v>
      </c>
    </row>
    <row r="243" spans="1:1">
      <c r="A243" s="1183">
        <f>IF('Форма 4.10.1'!$I$54="",1,0)</f>
        <v>0</v>
      </c>
    </row>
    <row r="244" spans="1:1">
      <c r="A244" s="1183">
        <f>IF('Форма 4.10.1'!$J$54="",1,0)</f>
        <v>0</v>
      </c>
    </row>
    <row r="245" spans="1:1">
      <c r="A245" s="1183">
        <f>IF('Форма 4.10.1'!$H$55="",1,0)</f>
        <v>0</v>
      </c>
    </row>
    <row r="246" spans="1:1">
      <c r="A246" s="1183">
        <f>IF('Форма 4.10.1'!$I$55="",1,0)</f>
        <v>0</v>
      </c>
    </row>
    <row r="247" spans="1:1">
      <c r="A247" s="1183">
        <f>IF('Форма 4.10.1'!$J$55="",1,0)</f>
        <v>0</v>
      </c>
    </row>
    <row r="248" spans="1:1">
      <c r="A248" s="1183">
        <f>IF('Форма 4.10.1'!$H$58="",1,0)</f>
        <v>0</v>
      </c>
    </row>
    <row r="249" spans="1:1">
      <c r="A249" s="1183">
        <f>IF('Форма 4.10.1'!$I$58="",1,0)</f>
        <v>0</v>
      </c>
    </row>
    <row r="250" spans="1:1">
      <c r="A250" s="1183">
        <f>IF('Форма 4.10.1'!$J$58="",1,0)</f>
        <v>0</v>
      </c>
    </row>
    <row r="251" spans="1:1">
      <c r="A251" s="1183">
        <f>IF('Форма 4.10.1'!$H$59="",1,0)</f>
        <v>0</v>
      </c>
    </row>
    <row r="252" spans="1:1">
      <c r="A252" s="1183">
        <f>IF('Форма 4.10.1'!$I$59="",1,0)</f>
        <v>0</v>
      </c>
    </row>
    <row r="253" spans="1:1">
      <c r="A253" s="1183">
        <f>IF('Форма 4.10.1'!$J$59="",1,0)</f>
        <v>0</v>
      </c>
    </row>
    <row r="254" spans="1:1">
      <c r="A254" s="1183">
        <f>IF('Форма 4.10.1'!$H$63="",1,0)</f>
        <v>0</v>
      </c>
    </row>
    <row r="255" spans="1:1">
      <c r="A255" s="1183">
        <f>IF('Форма 4.10.1'!$I$63="",1,0)</f>
        <v>0</v>
      </c>
    </row>
    <row r="256" spans="1:1">
      <c r="A256" s="1183">
        <f>IF('Форма 4.10.1'!$J$63="",1,0)</f>
        <v>0</v>
      </c>
    </row>
    <row r="257" spans="1:1">
      <c r="A257" s="1183">
        <f>IF('Форма 4.10.1'!$H$64="",1,0)</f>
        <v>0</v>
      </c>
    </row>
    <row r="258" spans="1:1">
      <c r="A258" s="1183">
        <f>IF('Форма 4.10.1'!$I$64="",1,0)</f>
        <v>0</v>
      </c>
    </row>
    <row r="259" spans="1:1">
      <c r="A259" s="1183">
        <f>IF('Форма 4.10.1'!$J$64="",1,0)</f>
        <v>0</v>
      </c>
    </row>
    <row r="260" spans="1:1">
      <c r="A260" s="1183">
        <f>IF('Форма 4.10.3 | Т-ТН'!$Y$24="",1,0)</f>
        <v>0</v>
      </c>
    </row>
    <row r="261" spans="1:1">
      <c r="A261" s="1183">
        <f>IF('Форма 4.10.3 | Т-ТН'!$AA$24="",1,0)</f>
        <v>0</v>
      </c>
    </row>
    <row r="262" spans="1:1">
      <c r="A262" s="1183">
        <f>IF('Форма 4.10.3 | Т-ТН'!$V$25="",1,0)</f>
        <v>0</v>
      </c>
    </row>
    <row r="263" spans="1:1">
      <c r="A263" s="1183">
        <f>IF('Форма 4.10.3 | Т-ТН'!$V$24="",1,0)</f>
        <v>0</v>
      </c>
    </row>
    <row r="264" spans="1:1">
      <c r="A264" s="1183">
        <f>IF('Форма 4.10.3 | Т-ТН'!$Z$24="",1,0)</f>
        <v>0</v>
      </c>
    </row>
    <row r="265" spans="1:1">
      <c r="A265" s="1183">
        <f>IF('Форма 4.10.3 | Т-ТН'!$AB$24="",1,0)</f>
        <v>0</v>
      </c>
    </row>
    <row r="266" spans="1:1">
      <c r="A266" s="1183">
        <f>IF('Форма 4.10.3 | Т-ТН'!$AF$24="",1,0)</f>
        <v>0</v>
      </c>
    </row>
    <row r="267" spans="1:1">
      <c r="A267" s="1183">
        <f>IF('Форма 4.10.3 | Т-ТН'!$AH$24="",1,0)</f>
        <v>0</v>
      </c>
    </row>
    <row r="268" spans="1:1">
      <c r="A268" s="1183">
        <f>IF('Форма 4.10.3 | Т-ТН'!$AC$25="",1,0)</f>
        <v>0</v>
      </c>
    </row>
    <row r="269" spans="1:1">
      <c r="A269" s="1183">
        <f>IF('Форма 4.10.3 | Т-ТН'!$AC$24="",1,0)</f>
        <v>0</v>
      </c>
    </row>
    <row r="270" spans="1:1">
      <c r="A270" s="1183">
        <f>IF('Форма 4.10.3 | Т-ТН'!$AG$24="",1,0)</f>
        <v>0</v>
      </c>
    </row>
    <row r="271" spans="1:1">
      <c r="A271" s="1183">
        <f>IF('Форма 4.10.3 | Т-ТН'!$AI$24="",1,0)</f>
        <v>0</v>
      </c>
    </row>
    <row r="272" spans="1:1">
      <c r="A272" s="1183">
        <f>IF('Форма 4.10.3 | Т-передача ТЭ'!$Y$24="",1,0)</f>
        <v>0</v>
      </c>
    </row>
    <row r="273" spans="1:1">
      <c r="A273" s="1183">
        <f>IF('Форма 4.10.3 | Т-передача ТЭ'!$AA$24="",1,0)</f>
        <v>0</v>
      </c>
    </row>
    <row r="274" spans="1:1">
      <c r="A274" s="1183">
        <f>IF('Форма 4.10.3 | Т-передача ТЭ'!$V$24="",1,0)</f>
        <v>0</v>
      </c>
    </row>
    <row r="275" spans="1:1">
      <c r="A275" s="1183">
        <f>IF('Форма 4.10.3 | Т-передача ТЭ'!$Z$24="",1,0)</f>
        <v>0</v>
      </c>
    </row>
    <row r="276" spans="1:1">
      <c r="A276" s="1183">
        <f>IF('Форма 4.10.3 | Т-передача ТЭ'!$AB$24="",1,0)</f>
        <v>0</v>
      </c>
    </row>
    <row r="277" spans="1:1">
      <c r="A277" s="1183">
        <f>IF('Форма 4.10.3 | Т-передача ТЭ'!$AF$24="",1,0)</f>
        <v>0</v>
      </c>
    </row>
    <row r="278" spans="1:1">
      <c r="A278" s="1183">
        <f>IF('Форма 4.10.3 | Т-передача ТЭ'!$AH$24="",1,0)</f>
        <v>0</v>
      </c>
    </row>
    <row r="279" spans="1:1">
      <c r="A279" s="1183">
        <f>IF('Форма 4.10.3 | Т-передача ТЭ'!$AC$24="",1,0)</f>
        <v>0</v>
      </c>
    </row>
    <row r="280" spans="1:1">
      <c r="A280" s="1183">
        <f>IF('Форма 4.10.3 | Т-передача ТЭ'!$AG$24="",1,0)</f>
        <v>0</v>
      </c>
    </row>
    <row r="281" spans="1:1">
      <c r="A281" s="1183">
        <f>IF('Форма 4.10.3 | Т-передача ТЭ'!$AI$24="",1,0)</f>
        <v>0</v>
      </c>
    </row>
    <row r="282" spans="1:1">
      <c r="A282" s="1183">
        <f>IF('Форма 4.10.4 | Т-гор.вода'!$AB$24="",1,0)</f>
        <v>0</v>
      </c>
    </row>
    <row r="283" spans="1:1">
      <c r="A283" s="1183">
        <f>IF('Форма 4.10.4 | Т-гор.вода'!$AI$24="",1,0)</f>
        <v>0</v>
      </c>
    </row>
    <row r="284" spans="1:1">
      <c r="A284" s="1183">
        <f>IF('Форма 4.10.4 | Т-гор.вода'!$AK$24="",1,0)</f>
        <v>0</v>
      </c>
    </row>
    <row r="285" spans="1:1">
      <c r="A285" s="1183">
        <f>IF('Форма 4.10.4 | Т-гор.вода'!$AA$24="",1,0)</f>
        <v>0</v>
      </c>
    </row>
    <row r="286" spans="1:1">
      <c r="A286" s="1183">
        <f>IF('Форма 4.10.4 | Т-гор.вода'!$AJ$24="",1,0)</f>
        <v>0</v>
      </c>
    </row>
    <row r="287" spans="1:1">
      <c r="A287" s="1183">
        <f>IF('Форма 4.10.4 | Т-гор.вода'!$AL$24="",1,0)</f>
        <v>0</v>
      </c>
    </row>
    <row r="288" spans="1:1">
      <c r="A288" s="1183">
        <f>IF('Форма 4.10.4 | Т-гор.вода'!$AN$24="",1,0)</f>
        <v>0</v>
      </c>
    </row>
    <row r="289" spans="1:1">
      <c r="A289" s="1183">
        <f>IF('Форма 4.10.4 | Т-гор.вода'!$AU$24="",1,0)</f>
        <v>0</v>
      </c>
    </row>
    <row r="290" spans="1:1">
      <c r="A290" s="1183">
        <f>IF('Форма 4.10.4 | Т-гор.вода'!$AW$24="",1,0)</f>
        <v>0</v>
      </c>
    </row>
    <row r="291" spans="1:1">
      <c r="A291" s="1183">
        <f>IF('Форма 4.10.4 | Т-гор.вода'!$AM$24="",1,0)</f>
        <v>0</v>
      </c>
    </row>
    <row r="292" spans="1:1">
      <c r="A292" s="1183">
        <f>IF('Форма 4.10.4 | Т-гор.вода'!$AV$24="",1,0)</f>
        <v>0</v>
      </c>
    </row>
    <row r="293" spans="1:1">
      <c r="A293" s="1183">
        <f>IF('Форма 4.10.4 | Т-гор.вода'!$AX$24="",1,0)</f>
        <v>0</v>
      </c>
    </row>
    <row r="294" spans="1:1">
      <c r="A294" s="1200">
        <f>IF('Форма 4.10.2 | Т-ТЭ | потр'!$Y$24="",1,0)</f>
        <v>0</v>
      </c>
    </row>
    <row r="295" spans="1:1">
      <c r="A295" s="1200">
        <f>IF('Форма 4.10.2 | Т-ТЭ | потр'!$AA$24="",1,0)</f>
        <v>0</v>
      </c>
    </row>
    <row r="296" spans="1:1">
      <c r="A296" s="1200">
        <f>IF('Форма 4.10.2 | Т-ТЭ | потр'!$V$25="",1,0)</f>
        <v>0</v>
      </c>
    </row>
    <row r="297" spans="1:1">
      <c r="A297" s="1200">
        <f>IF('Форма 4.10.2 | Т-ТЭ | потр'!$V$24="",1,0)</f>
        <v>0</v>
      </c>
    </row>
    <row r="298" spans="1:1">
      <c r="A298" s="1200">
        <f>IF('Форма 4.10.2 | Т-ТЭ | потр'!$Z$24="",1,0)</f>
        <v>0</v>
      </c>
    </row>
    <row r="299" spans="1:1">
      <c r="A299" s="1200">
        <f>IF('Форма 4.10.2 | Т-ТЭ | потр'!$AB$24="",1,0)</f>
        <v>0</v>
      </c>
    </row>
    <row r="300" spans="1:1">
      <c r="A300" s="1200">
        <f>IF('Форма 4.10.2 | Т-ТЭ | потр'!$Y$31="",1,0)</f>
        <v>0</v>
      </c>
    </row>
    <row r="301" spans="1:1">
      <c r="A301" s="1200">
        <f>IF('Форма 4.10.2 | Т-ТЭ | потр'!$AA$31="",1,0)</f>
        <v>0</v>
      </c>
    </row>
    <row r="302" spans="1:1">
      <c r="A302" s="1200">
        <f>IF('Форма 4.10.2 | Т-ТЭ | потр'!$V$31="",1,0)</f>
        <v>0</v>
      </c>
    </row>
    <row r="303" spans="1:1">
      <c r="A303" s="1200">
        <f>IF('Форма 4.10.2 | Т-ТЭ | потр'!$Z$31="",1,0)</f>
        <v>0</v>
      </c>
    </row>
    <row r="304" spans="1:1">
      <c r="A304" s="1200">
        <f>IF('Форма 4.10.2 | Т-ТЭ | потр'!$AB$31="",1,0)</f>
        <v>0</v>
      </c>
    </row>
    <row r="305" spans="1:1">
      <c r="A305" s="1200">
        <f>IF('Форма 4.10.2 | Т-ТЭ | потр'!$AF$24="",1,0)</f>
        <v>0</v>
      </c>
    </row>
    <row r="306" spans="1:1">
      <c r="A306" s="1200">
        <f>IF('Форма 4.10.2 | Т-ТЭ | потр'!$AH$24="",1,0)</f>
        <v>0</v>
      </c>
    </row>
    <row r="307" spans="1:1">
      <c r="A307" s="1200">
        <f>IF('Форма 4.10.2 | Т-ТЭ | потр'!$AC$25="",1,0)</f>
        <v>0</v>
      </c>
    </row>
    <row r="308" spans="1:1">
      <c r="A308" s="1200">
        <f>IF('Форма 4.10.2 | Т-ТЭ | потр'!$AC$24="",1,0)</f>
        <v>0</v>
      </c>
    </row>
    <row r="309" spans="1:1">
      <c r="A309" s="1200">
        <f>IF('Форма 4.10.2 | Т-ТЭ | потр'!$AG$24="",1,0)</f>
        <v>0</v>
      </c>
    </row>
    <row r="310" spans="1:1">
      <c r="A310" s="1200">
        <f>IF('Форма 4.10.2 | Т-ТЭ | потр'!$AI$24="",1,0)</f>
        <v>0</v>
      </c>
    </row>
    <row r="311" spans="1:1">
      <c r="A311" s="1200">
        <f>IF('Форма 4.10.2 | Т-ТЭ | потр'!$AF$31="",1,0)</f>
        <v>0</v>
      </c>
    </row>
    <row r="312" spans="1:1">
      <c r="A312" s="1200">
        <f>IF('Форма 4.10.2 | Т-ТЭ | потр'!$AH$31="",1,0)</f>
        <v>0</v>
      </c>
    </row>
    <row r="313" spans="1:1">
      <c r="A313" s="1200">
        <f>IF('Форма 4.10.2 | Т-ТЭ | потр'!$AC$31="",1,0)</f>
        <v>0</v>
      </c>
    </row>
    <row r="314" spans="1:1">
      <c r="A314" s="1200">
        <f>IF('Форма 4.10.2 | Т-ТЭ | потр'!$AG$31="",1,0)</f>
        <v>0</v>
      </c>
    </row>
    <row r="315" spans="1:1">
      <c r="A315" s="1200">
        <f>IF('Форма 4.10.2 | Т-ТЭ | потр'!$AI$31="",1,0)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0"/>
  </cols>
  <sheetData>
    <row r="1" spans="1:3">
      <c r="A1" s="1200" t="s">
        <v>488</v>
      </c>
      <c r="B1" s="1200" t="s">
        <v>489</v>
      </c>
      <c r="C1" s="1200" t="s">
        <v>65</v>
      </c>
    </row>
    <row r="2" spans="1:3">
      <c r="A2" s="1200">
        <v>4189678</v>
      </c>
      <c r="B2" s="1200" t="s">
        <v>1004</v>
      </c>
      <c r="C2" s="1200" t="s">
        <v>1005</v>
      </c>
    </row>
    <row r="3" spans="1:3">
      <c r="A3" s="1200">
        <v>4190415</v>
      </c>
      <c r="B3" s="1200" t="s">
        <v>1006</v>
      </c>
      <c r="C3" s="1200" t="s">
        <v>1005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29" t="s">
        <v>1661</v>
      </c>
    </row>
    <row r="4" spans="2:2">
      <c r="B4" s="329" t="s">
        <v>492</v>
      </c>
    </row>
    <row r="5" spans="2:2">
      <c r="B5" s="329" t="s">
        <v>493</v>
      </c>
    </row>
    <row r="6" spans="2:2">
      <c r="B6" s="329" t="s">
        <v>494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389</v>
      </c>
      <c r="B1" s="221" t="s">
        <v>390</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I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5" hidden="1" customWidth="1"/>
    <col min="18" max="18" width="14.42578125" style="204" hidden="1" customWidth="1"/>
    <col min="19" max="22" width="9.140625" style="332"/>
    <col min="23" max="16384" width="9.140625" style="35"/>
  </cols>
  <sheetData>
    <row r="1" spans="1:256" s="194" customFormat="1" ht="16.5" hidden="1" customHeight="1">
      <c r="C1" s="327"/>
      <c r="H1" s="327"/>
      <c r="I1" s="327"/>
      <c r="J1" s="327"/>
      <c r="K1" s="327" t="s">
        <v>491</v>
      </c>
      <c r="L1" s="336" t="s">
        <v>398</v>
      </c>
      <c r="M1" s="371" t="s">
        <v>490</v>
      </c>
      <c r="N1" s="371"/>
      <c r="O1" s="371"/>
      <c r="P1" s="371"/>
      <c r="Q1" s="372"/>
      <c r="R1" s="371"/>
      <c r="S1" s="371"/>
      <c r="T1" s="371"/>
      <c r="U1" s="371"/>
      <c r="V1" s="371"/>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row>
    <row r="2" spans="1:256" s="340" customFormat="1" ht="16.5" hidden="1" customHeight="1">
      <c r="A2" s="337"/>
      <c r="B2" s="337"/>
      <c r="C2" s="338"/>
      <c r="D2" s="337"/>
      <c r="E2" s="337"/>
      <c r="F2" s="337"/>
      <c r="G2" s="337"/>
      <c r="H2" s="337"/>
      <c r="I2" s="337"/>
      <c r="J2" s="337"/>
      <c r="K2" s="337"/>
      <c r="L2" s="337"/>
      <c r="M2" s="371"/>
      <c r="N2" s="371"/>
      <c r="O2" s="371"/>
      <c r="P2" s="371"/>
      <c r="Q2" s="372"/>
      <c r="R2" s="371"/>
      <c r="S2" s="339"/>
      <c r="T2" s="339"/>
      <c r="U2" s="339"/>
      <c r="V2" s="339"/>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c r="DW2" s="338"/>
      <c r="DX2" s="338"/>
      <c r="DY2" s="338"/>
      <c r="DZ2" s="338"/>
      <c r="EA2" s="338"/>
      <c r="EB2" s="338"/>
      <c r="EC2" s="338"/>
      <c r="ED2" s="338"/>
      <c r="EE2" s="338"/>
      <c r="EF2" s="338"/>
      <c r="EG2" s="338"/>
      <c r="EH2" s="338"/>
      <c r="EI2" s="338"/>
      <c r="EJ2" s="338"/>
      <c r="EK2" s="338"/>
      <c r="EL2" s="338"/>
      <c r="EM2" s="338"/>
      <c r="EN2" s="338"/>
      <c r="EO2" s="338"/>
      <c r="EP2" s="338"/>
      <c r="EQ2" s="338"/>
      <c r="ER2" s="338"/>
      <c r="ES2" s="338"/>
      <c r="ET2" s="338"/>
    </row>
    <row r="3" spans="1:256" s="120" customFormat="1" ht="3" customHeight="1">
      <c r="A3" s="119"/>
      <c r="B3" s="35"/>
      <c r="C3" s="222"/>
      <c r="D3" s="94"/>
      <c r="E3" s="94"/>
      <c r="F3" s="94"/>
      <c r="G3" s="94"/>
      <c r="H3" s="94"/>
      <c r="I3" s="94"/>
      <c r="J3" s="94"/>
      <c r="K3" s="94"/>
      <c r="L3" s="225"/>
      <c r="M3" s="204"/>
      <c r="N3" s="204"/>
      <c r="O3" s="204"/>
      <c r="P3" s="204"/>
      <c r="Q3" s="335"/>
      <c r="R3" s="204"/>
      <c r="S3" s="332"/>
      <c r="T3" s="332"/>
      <c r="U3" s="332"/>
      <c r="V3" s="332"/>
    </row>
    <row r="4" spans="1:256" s="120" customFormat="1" ht="22.5">
      <c r="A4" s="119"/>
      <c r="B4" s="35"/>
      <c r="C4" s="222"/>
      <c r="D4" s="1232" t="s">
        <v>394</v>
      </c>
      <c r="E4" s="1233"/>
      <c r="F4" s="1233"/>
      <c r="G4" s="1233"/>
      <c r="H4" s="1234"/>
      <c r="I4" s="406"/>
      <c r="M4" s="204"/>
      <c r="N4" s="204"/>
      <c r="O4" s="204"/>
      <c r="P4" s="204"/>
      <c r="Q4" s="335"/>
      <c r="R4" s="204"/>
      <c r="S4" s="332"/>
      <c r="T4" s="332"/>
      <c r="U4" s="332"/>
      <c r="V4" s="332"/>
    </row>
    <row r="5" spans="1:256" s="120" customFormat="1" ht="3" hidden="1" customHeight="1">
      <c r="A5" s="119"/>
      <c r="B5" s="35"/>
      <c r="C5" s="222"/>
      <c r="D5" s="94"/>
      <c r="E5" s="94"/>
      <c r="F5" s="94"/>
      <c r="G5" s="94"/>
      <c r="H5" s="226"/>
      <c r="I5" s="226"/>
      <c r="J5" s="226"/>
      <c r="K5" s="226"/>
      <c r="L5" s="227"/>
      <c r="M5" s="204"/>
      <c r="N5" s="204"/>
      <c r="O5" s="204"/>
      <c r="P5" s="204"/>
      <c r="Q5" s="335"/>
      <c r="R5" s="204"/>
      <c r="S5" s="332"/>
      <c r="T5" s="332"/>
      <c r="U5" s="332"/>
      <c r="V5" s="332"/>
    </row>
    <row r="6" spans="1:256" s="120" customFormat="1" ht="20.100000000000001" hidden="1" customHeight="1">
      <c r="A6" s="228"/>
      <c r="B6" s="228"/>
      <c r="C6" s="222"/>
      <c r="D6" s="1235"/>
      <c r="E6" s="1235"/>
      <c r="F6" s="1236" t="s">
        <v>82</v>
      </c>
      <c r="G6" s="1236"/>
      <c r="H6" s="226"/>
      <c r="I6" s="226"/>
      <c r="J6" s="229"/>
      <c r="K6" s="230"/>
      <c r="L6" s="230"/>
      <c r="M6" s="204"/>
      <c r="N6" s="204"/>
      <c r="O6" s="204"/>
      <c r="P6" s="204"/>
      <c r="Q6" s="335"/>
      <c r="R6" s="204"/>
      <c r="S6" s="332"/>
      <c r="T6" s="332"/>
      <c r="U6" s="332"/>
      <c r="V6" s="332"/>
    </row>
    <row r="7" spans="1:256" ht="3" customHeight="1"/>
    <row r="8" spans="1:256" s="120" customFormat="1">
      <c r="A8" s="119"/>
      <c r="B8" s="35"/>
      <c r="C8" s="222"/>
      <c r="D8" s="1237" t="s">
        <v>15</v>
      </c>
      <c r="E8" s="1237"/>
      <c r="F8" s="1237" t="s">
        <v>395</v>
      </c>
      <c r="G8" s="1237"/>
      <c r="H8" s="1237"/>
      <c r="I8" s="1238" t="s">
        <v>396</v>
      </c>
      <c r="J8" s="1238"/>
      <c r="K8" s="1238"/>
      <c r="L8" s="1238"/>
      <c r="M8" s="204"/>
      <c r="N8" s="204"/>
      <c r="O8" s="204"/>
      <c r="P8" s="204"/>
      <c r="Q8" s="335"/>
      <c r="R8" s="204"/>
      <c r="S8" s="332"/>
      <c r="T8" s="332"/>
      <c r="U8" s="332"/>
      <c r="V8" s="332"/>
    </row>
    <row r="9" spans="1:256" s="120" customFormat="1" ht="20.25" customHeight="1">
      <c r="A9" s="119"/>
      <c r="B9" s="35"/>
      <c r="C9" s="222"/>
      <c r="D9" s="232" t="s">
        <v>90</v>
      </c>
      <c r="E9" s="232" t="s">
        <v>397</v>
      </c>
      <c r="F9" s="1228" t="s">
        <v>90</v>
      </c>
      <c r="G9" s="1229"/>
      <c r="H9" s="233" t="s">
        <v>397</v>
      </c>
      <c r="I9" s="1230" t="s">
        <v>90</v>
      </c>
      <c r="J9" s="1230"/>
      <c r="K9" s="233" t="s">
        <v>397</v>
      </c>
      <c r="L9" s="233" t="s">
        <v>398</v>
      </c>
      <c r="M9" s="204"/>
      <c r="N9" s="204"/>
      <c r="O9" s="204"/>
      <c r="P9" s="204"/>
      <c r="Q9" s="335"/>
      <c r="R9" s="204"/>
      <c r="S9" s="332"/>
      <c r="T9" s="332"/>
      <c r="U9" s="332"/>
      <c r="V9" s="332"/>
    </row>
    <row r="10" spans="1:256" ht="12" customHeight="1">
      <c r="C10" s="241"/>
      <c r="D10" s="330" t="s">
        <v>91</v>
      </c>
      <c r="E10" s="330" t="s">
        <v>47</v>
      </c>
      <c r="F10" s="1231" t="s">
        <v>48</v>
      </c>
      <c r="G10" s="1231"/>
      <c r="H10" s="330" t="s">
        <v>49</v>
      </c>
      <c r="I10" s="1231" t="s">
        <v>66</v>
      </c>
      <c r="J10" s="1231"/>
      <c r="K10" s="330" t="s">
        <v>67</v>
      </c>
      <c r="L10" s="330" t="s">
        <v>181</v>
      </c>
      <c r="M10" s="255"/>
      <c r="N10" s="255"/>
      <c r="O10" s="255"/>
      <c r="P10" s="255"/>
      <c r="Q10" s="231"/>
      <c r="R10" s="255"/>
      <c r="S10" s="331"/>
      <c r="T10" s="331"/>
      <c r="U10" s="331"/>
      <c r="V10" s="331"/>
    </row>
    <row r="11" spans="1:256" s="120" customFormat="1" hidden="1">
      <c r="A11" s="35"/>
      <c r="B11" s="35"/>
      <c r="C11" s="222"/>
      <c r="D11" s="234">
        <v>0</v>
      </c>
      <c r="E11" s="235"/>
      <c r="F11" s="155"/>
      <c r="G11" s="155"/>
      <c r="H11" s="236"/>
      <c r="I11" s="237"/>
      <c r="J11" s="155"/>
      <c r="K11" s="236"/>
      <c r="L11" s="238"/>
      <c r="M11" s="375" t="s">
        <v>498</v>
      </c>
      <c r="N11" s="204"/>
      <c r="O11" s="204"/>
      <c r="P11" s="204" t="s">
        <v>496</v>
      </c>
      <c r="Q11" s="335" t="s">
        <v>497</v>
      </c>
      <c r="R11" s="204" t="s">
        <v>561</v>
      </c>
      <c r="S11" s="332"/>
      <c r="T11" s="332"/>
      <c r="U11" s="332"/>
      <c r="V11" s="332"/>
    </row>
    <row r="12" spans="1:256" s="257" customFormat="1" ht="0.95" customHeight="1">
      <c r="A12" s="84"/>
      <c r="B12" s="1087" t="s">
        <v>402</v>
      </c>
      <c r="C12" s="1241"/>
      <c r="D12" s="1237">
        <v>1</v>
      </c>
      <c r="E12" s="1242" t="s">
        <v>1661</v>
      </c>
      <c r="F12" s="1179"/>
      <c r="G12" s="1173">
        <v>0</v>
      </c>
      <c r="H12" s="333"/>
      <c r="I12" s="242"/>
      <c r="J12" s="370" t="s">
        <v>495</v>
      </c>
      <c r="K12" s="1082"/>
      <c r="L12" s="258"/>
      <c r="M12" s="1093">
        <f>mergeValue(H12)</f>
        <v>0</v>
      </c>
      <c r="N12" s="1092"/>
      <c r="O12" s="1092"/>
      <c r="P12" s="1093" t="str">
        <f>IF(ISERROR(MATCH(Q12,MODesc,0)),"n","y")</f>
        <v>n</v>
      </c>
      <c r="Q12" s="1092" t="s">
        <v>1661</v>
      </c>
      <c r="R12" s="1093" t="str">
        <f>K12&amp;"("&amp;L12&amp;")"</f>
        <v>()</v>
      </c>
      <c r="S12" s="1087"/>
      <c r="T12" s="1087"/>
      <c r="U12" s="240"/>
      <c r="V12" s="1087"/>
      <c r="W12" s="1087"/>
      <c r="X12" s="1087"/>
      <c r="Y12" s="256"/>
      <c r="Z12" s="256"/>
      <c r="AA12" s="563"/>
      <c r="AB12" s="563"/>
      <c r="AC12" s="563"/>
      <c r="AD12" s="563"/>
      <c r="AE12" s="563"/>
      <c r="AF12" s="563"/>
      <c r="AG12" s="563"/>
      <c r="AH12" s="563"/>
      <c r="AI12" s="563"/>
      <c r="AJ12" s="563"/>
      <c r="AK12" s="563"/>
      <c r="AL12" s="563"/>
      <c r="AM12" s="563"/>
      <c r="AN12" s="563"/>
      <c r="AO12" s="563"/>
      <c r="AP12" s="563"/>
      <c r="AQ12" s="563"/>
      <c r="AR12" s="563"/>
      <c r="AS12" s="563"/>
      <c r="AT12" s="563"/>
      <c r="AU12" s="563"/>
      <c r="AV12" s="563"/>
      <c r="AW12" s="563"/>
      <c r="AX12" s="563"/>
      <c r="AY12" s="563"/>
      <c r="AZ12" s="563"/>
      <c r="BA12" s="563"/>
      <c r="BB12" s="563"/>
      <c r="BC12" s="563"/>
      <c r="BD12" s="563"/>
      <c r="BE12" s="563"/>
      <c r="BF12" s="563"/>
      <c r="BG12" s="563"/>
      <c r="BH12" s="563"/>
      <c r="BI12" s="563"/>
      <c r="BJ12" s="563"/>
      <c r="BK12" s="563"/>
      <c r="BL12" s="563"/>
      <c r="BM12" s="563"/>
      <c r="BN12" s="563"/>
      <c r="BO12" s="563"/>
      <c r="BP12" s="563"/>
      <c r="BQ12" s="563"/>
      <c r="BR12" s="563"/>
      <c r="BS12" s="563"/>
      <c r="BT12" s="563"/>
      <c r="BU12" s="563"/>
      <c r="BV12" s="256"/>
      <c r="BW12" s="256"/>
      <c r="BX12" s="256"/>
      <c r="BY12" s="256"/>
      <c r="BZ12" s="256"/>
      <c r="CA12" s="256"/>
      <c r="CB12" s="256"/>
      <c r="CC12" s="256"/>
      <c r="CD12" s="256"/>
      <c r="CE12" s="256"/>
    </row>
    <row r="13" spans="1:256" s="257" customFormat="1" ht="0.95" customHeight="1">
      <c r="A13" s="84"/>
      <c r="B13" s="1087" t="s">
        <v>402</v>
      </c>
      <c r="C13" s="1241"/>
      <c r="D13" s="1237"/>
      <c r="E13" s="1243"/>
      <c r="F13" s="1244"/>
      <c r="G13" s="1237">
        <v>1</v>
      </c>
      <c r="H13" s="1239" t="s">
        <v>768</v>
      </c>
      <c r="I13" s="242"/>
      <c r="J13" s="370" t="s">
        <v>495</v>
      </c>
      <c r="K13" s="1082"/>
      <c r="L13" s="258"/>
      <c r="M13" s="1093" t="str">
        <f>mergeValue(H13)</f>
        <v>город Санкт-Петербург</v>
      </c>
      <c r="N13" s="1092"/>
      <c r="O13" s="1092"/>
      <c r="P13" s="1092"/>
      <c r="Q13" s="1092"/>
      <c r="R13" s="1093" t="str">
        <f>K13&amp;"("&amp;L13&amp;")"</f>
        <v>()</v>
      </c>
      <c r="S13" s="1087"/>
      <c r="T13" s="1087"/>
      <c r="U13" s="240"/>
      <c r="V13" s="1087"/>
      <c r="W13" s="1087"/>
      <c r="X13" s="1087"/>
      <c r="Y13" s="256"/>
      <c r="Z13" s="256"/>
      <c r="AA13" s="563"/>
      <c r="AB13" s="563"/>
      <c r="AC13" s="563"/>
      <c r="AD13" s="563"/>
      <c r="AE13" s="563"/>
      <c r="AF13" s="563"/>
      <c r="AG13" s="563"/>
      <c r="AH13" s="563"/>
      <c r="AI13" s="563"/>
      <c r="AJ13" s="563"/>
      <c r="AK13" s="563"/>
      <c r="AL13" s="563"/>
      <c r="AM13" s="563"/>
      <c r="AN13" s="563"/>
      <c r="AO13" s="563"/>
      <c r="AP13" s="563"/>
      <c r="AQ13" s="563"/>
      <c r="AR13" s="563"/>
      <c r="AS13" s="563"/>
      <c r="AT13" s="563"/>
      <c r="AU13" s="563"/>
      <c r="AV13" s="563"/>
      <c r="AW13" s="563"/>
      <c r="AX13" s="563"/>
      <c r="AY13" s="563"/>
      <c r="AZ13" s="563"/>
      <c r="BA13" s="563"/>
      <c r="BB13" s="563"/>
      <c r="BC13" s="563"/>
      <c r="BD13" s="563"/>
      <c r="BE13" s="563"/>
      <c r="BF13" s="563"/>
      <c r="BG13" s="563"/>
      <c r="BH13" s="563"/>
      <c r="BI13" s="563"/>
      <c r="BJ13" s="563"/>
      <c r="BK13" s="563"/>
      <c r="BL13" s="563"/>
      <c r="BM13" s="563"/>
      <c r="BN13" s="563"/>
      <c r="BO13" s="563"/>
      <c r="BP13" s="563"/>
      <c r="BQ13" s="563"/>
      <c r="BR13" s="563"/>
      <c r="BS13" s="563"/>
      <c r="BT13" s="563"/>
      <c r="BU13" s="563"/>
      <c r="BV13" s="256"/>
      <c r="BW13" s="256"/>
      <c r="BX13" s="256"/>
      <c r="BY13" s="256"/>
      <c r="BZ13" s="256"/>
      <c r="CA13" s="256"/>
      <c r="CB13" s="256"/>
      <c r="CC13" s="256"/>
      <c r="CD13" s="256"/>
      <c r="CE13" s="256"/>
    </row>
    <row r="14" spans="1:256" s="257" customFormat="1" ht="15" customHeight="1">
      <c r="A14" s="84"/>
      <c r="B14" s="1087" t="s">
        <v>402</v>
      </c>
      <c r="C14" s="1241"/>
      <c r="D14" s="1237"/>
      <c r="E14" s="1243"/>
      <c r="F14" s="1245"/>
      <c r="G14" s="1237"/>
      <c r="H14" s="1240"/>
      <c r="I14" s="1197"/>
      <c r="J14" s="1173">
        <v>1</v>
      </c>
      <c r="K14" s="1178" t="s">
        <v>768</v>
      </c>
      <c r="L14" s="239" t="s">
        <v>769</v>
      </c>
      <c r="M14" s="1093" t="str">
        <f>mergeValue(H14)</f>
        <v>город Санкт-Петербург</v>
      </c>
      <c r="N14" s="1092"/>
      <c r="O14" s="1092"/>
      <c r="P14" s="1092"/>
      <c r="Q14" s="1092"/>
      <c r="R14" s="1093" t="str">
        <f>K14&amp;" ("&amp;L14&amp;")"</f>
        <v>город Санкт-Петербург (40000000)</v>
      </c>
      <c r="S14" s="1087"/>
      <c r="T14" s="1087"/>
      <c r="U14" s="240"/>
      <c r="V14" s="1087"/>
      <c r="W14" s="1087"/>
      <c r="X14" s="1087"/>
      <c r="Y14" s="256"/>
      <c r="Z14" s="256"/>
      <c r="AA14" s="563"/>
      <c r="AB14" s="563"/>
      <c r="AC14" s="563"/>
      <c r="AD14" s="563"/>
      <c r="AE14" s="563"/>
      <c r="AF14" s="563"/>
      <c r="AG14" s="563"/>
      <c r="AH14" s="563"/>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256"/>
      <c r="BW14" s="256"/>
      <c r="BX14" s="256"/>
      <c r="BY14" s="256"/>
      <c r="BZ14" s="256"/>
      <c r="CA14" s="256"/>
      <c r="CB14" s="256"/>
      <c r="CC14" s="256"/>
      <c r="CD14" s="256"/>
      <c r="CE14" s="256"/>
    </row>
    <row r="15" spans="1:256" s="120" customFormat="1" ht="0.95" customHeight="1">
      <c r="A15" s="35"/>
      <c r="B15" s="35" t="s">
        <v>399</v>
      </c>
      <c r="C15" s="222"/>
      <c r="D15" s="242"/>
      <c r="E15" s="195"/>
      <c r="F15" s="244"/>
      <c r="G15" s="244"/>
      <c r="H15" s="244"/>
      <c r="I15" s="244"/>
      <c r="J15" s="244"/>
      <c r="K15" s="244"/>
      <c r="L15" s="245"/>
      <c r="M15" s="375"/>
      <c r="N15" s="204"/>
      <c r="O15" s="204"/>
      <c r="P15" s="204"/>
      <c r="Q15" s="335" t="s">
        <v>18</v>
      </c>
      <c r="R15" s="204"/>
      <c r="S15" s="332"/>
      <c r="T15" s="332"/>
      <c r="U15" s="332"/>
      <c r="V15" s="332"/>
    </row>
    <row r="16" spans="1:256" s="120" customFormat="1" ht="21" customHeight="1">
      <c r="A16" s="119"/>
      <c r="B16" s="35"/>
      <c r="C16" s="224"/>
      <c r="D16" s="246"/>
      <c r="E16" s="246"/>
      <c r="F16" s="246"/>
      <c r="G16" s="246"/>
      <c r="H16" s="246"/>
      <c r="I16" s="246"/>
      <c r="J16" s="246"/>
      <c r="K16" s="246"/>
      <c r="L16" s="246"/>
      <c r="M16" s="204"/>
      <c r="N16" s="204"/>
      <c r="O16" s="204"/>
      <c r="P16" s="204"/>
      <c r="Q16" s="335"/>
      <c r="R16" s="204"/>
      <c r="S16" s="332"/>
      <c r="T16" s="332"/>
      <c r="U16" s="332"/>
      <c r="V16" s="332"/>
    </row>
    <row r="17" spans="1:22" s="120" customFormat="1">
      <c r="A17" s="119"/>
      <c r="B17" s="35"/>
      <c r="C17" s="224"/>
      <c r="D17" s="35"/>
      <c r="E17" s="35"/>
      <c r="F17" s="35"/>
      <c r="G17" s="35"/>
      <c r="H17" s="35"/>
      <c r="I17" s="35"/>
      <c r="J17" s="35"/>
      <c r="K17" s="35"/>
      <c r="L17" s="35"/>
      <c r="M17" s="204"/>
      <c r="N17" s="204"/>
      <c r="O17" s="204"/>
      <c r="P17" s="204"/>
      <c r="Q17" s="335"/>
      <c r="R17" s="204"/>
      <c r="S17" s="332"/>
      <c r="T17" s="332"/>
      <c r="U17" s="332"/>
      <c r="V17" s="332"/>
    </row>
    <row r="18" spans="1:22" s="120" customFormat="1" ht="0.75" customHeight="1">
      <c r="A18" s="119"/>
      <c r="B18" s="35"/>
      <c r="C18" s="224"/>
      <c r="D18" s="35"/>
      <c r="E18" s="35"/>
      <c r="F18" s="35"/>
      <c r="G18" s="35"/>
      <c r="H18" s="35"/>
      <c r="I18" s="35"/>
      <c r="J18" s="35"/>
      <c r="K18" s="35"/>
      <c r="L18" s="35"/>
      <c r="M18" s="204"/>
      <c r="N18" s="204"/>
      <c r="O18" s="204"/>
      <c r="P18" s="204"/>
      <c r="Q18" s="335"/>
      <c r="R18" s="204"/>
      <c r="S18" s="332"/>
      <c r="T18" s="332"/>
      <c r="U18" s="332"/>
      <c r="V18" s="332"/>
    </row>
    <row r="19" spans="1:22" s="248" customFormat="1" ht="10.5">
      <c r="A19" s="247"/>
      <c r="C19" s="249"/>
      <c r="D19" s="250"/>
      <c r="E19" s="250"/>
      <c r="M19" s="204"/>
      <c r="N19" s="204"/>
      <c r="O19" s="204"/>
      <c r="P19" s="204"/>
      <c r="Q19" s="335"/>
      <c r="R19" s="204"/>
      <c r="S19" s="332"/>
      <c r="T19" s="332"/>
      <c r="U19" s="332"/>
      <c r="V19" s="332"/>
    </row>
    <row r="20" spans="1:22" s="248" customFormat="1" ht="10.5">
      <c r="A20" s="247"/>
      <c r="C20" s="249"/>
      <c r="D20" s="250"/>
      <c r="E20" s="250"/>
      <c r="M20" s="204"/>
      <c r="N20" s="204"/>
      <c r="O20" s="204"/>
      <c r="P20" s="204"/>
      <c r="Q20" s="335"/>
      <c r="R20" s="204"/>
      <c r="S20" s="332"/>
      <c r="T20" s="332"/>
      <c r="U20" s="332"/>
      <c r="V20" s="332"/>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scale="73"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0"/>
    <col min="2" max="2" width="65.28515625" style="1200" customWidth="1"/>
    <col min="3" max="3" width="41" style="1200" customWidth="1"/>
    <col min="4" max="16384" width="9.140625" style="1200"/>
  </cols>
  <sheetData>
    <row r="1" spans="1:2">
      <c r="A1" s="1200" t="s">
        <v>327</v>
      </c>
      <c r="B1" s="1200" t="s">
        <v>328</v>
      </c>
    </row>
    <row r="2" spans="1:2">
      <c r="A2" s="1200">
        <v>4213775</v>
      </c>
      <c r="B2" s="1200" t="s">
        <v>580</v>
      </c>
    </row>
    <row r="3" spans="1:2">
      <c r="A3" s="1200">
        <v>4213784</v>
      </c>
      <c r="B3" s="1200" t="s">
        <v>673</v>
      </c>
    </row>
    <row r="4" spans="1:2">
      <c r="A4" s="1200">
        <v>4213781</v>
      </c>
      <c r="B4" s="1200" t="s">
        <v>672</v>
      </c>
    </row>
    <row r="5" spans="1:2">
      <c r="A5" s="1200">
        <v>4213776</v>
      </c>
      <c r="B5" s="1200" t="s">
        <v>581</v>
      </c>
    </row>
    <row r="6" spans="1:2">
      <c r="A6" s="1200">
        <v>4213777</v>
      </c>
      <c r="B6" s="1200" t="s">
        <v>582</v>
      </c>
    </row>
    <row r="7" spans="1:2">
      <c r="A7" s="1200">
        <v>4213778</v>
      </c>
      <c r="B7" s="1200" t="s">
        <v>583</v>
      </c>
    </row>
    <row r="8" spans="1:2">
      <c r="A8" s="1200">
        <v>4213780</v>
      </c>
      <c r="B8" s="1200" t="s">
        <v>584</v>
      </c>
    </row>
    <row r="9" spans="1:2">
      <c r="A9" s="1200">
        <v>4213779</v>
      </c>
      <c r="B9" s="1200" t="s">
        <v>587</v>
      </c>
    </row>
    <row r="10" spans="1:2">
      <c r="A10" s="1200">
        <v>4213783</v>
      </c>
      <c r="B10" s="1200" t="s">
        <v>586</v>
      </c>
    </row>
    <row r="11" spans="1:2">
      <c r="A11" s="1200">
        <v>4213782</v>
      </c>
      <c r="B11" s="1200" t="s">
        <v>585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0"/>
    <col min="2" max="2" width="65.28515625" style="1200" customWidth="1"/>
    <col min="3" max="3" width="41" style="1200" customWidth="1"/>
    <col min="4" max="16384" width="9.140625" style="1200"/>
  </cols>
  <sheetData>
    <row r="1" spans="1:2">
      <c r="A1" s="1200" t="s">
        <v>327</v>
      </c>
      <c r="B1" s="1200" t="s">
        <v>329</v>
      </c>
    </row>
    <row r="2" spans="1:2">
      <c r="A2" s="1200">
        <v>4190064</v>
      </c>
      <c r="B2" s="1200" t="s">
        <v>994</v>
      </c>
    </row>
    <row r="3" spans="1:2">
      <c r="A3" s="1200">
        <v>4190065</v>
      </c>
      <c r="B3" s="1200" t="s">
        <v>995</v>
      </c>
    </row>
    <row r="4" spans="1:2">
      <c r="A4" s="1200">
        <v>4190066</v>
      </c>
      <c r="B4" s="1200" t="s">
        <v>996</v>
      </c>
    </row>
    <row r="5" spans="1:2">
      <c r="A5" s="1200">
        <v>4190067</v>
      </c>
      <c r="B5" s="1200" t="s">
        <v>997</v>
      </c>
    </row>
    <row r="6" spans="1:2">
      <c r="A6" s="1200">
        <v>4190068</v>
      </c>
      <c r="B6" s="1200" t="s">
        <v>998</v>
      </c>
    </row>
    <row r="7" spans="1:2">
      <c r="A7" s="1200">
        <v>4190069</v>
      </c>
      <c r="B7" s="1200" t="s">
        <v>999</v>
      </c>
    </row>
    <row r="8" spans="1:2">
      <c r="A8" s="1200">
        <v>4190070</v>
      </c>
      <c r="B8" s="1200" t="s">
        <v>1000</v>
      </c>
    </row>
    <row r="9" spans="1:2">
      <c r="A9" s="1200">
        <v>4190071</v>
      </c>
      <c r="B9" s="1200" t="s">
        <v>1001</v>
      </c>
    </row>
    <row r="10" spans="1:2">
      <c r="A10" s="1200">
        <v>4190072</v>
      </c>
      <c r="B10" s="1200" t="s">
        <v>1002</v>
      </c>
    </row>
    <row r="11" spans="1:2">
      <c r="A11" s="1200">
        <v>4190073</v>
      </c>
      <c r="B11" s="1200" t="s">
        <v>1003</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55</v>
      </c>
      <c r="B1" s="4" t="s">
        <v>56</v>
      </c>
    </row>
    <row r="2" spans="1:2">
      <c r="A2" t="s">
        <v>410</v>
      </c>
      <c r="B2" t="s">
        <v>74</v>
      </c>
    </row>
    <row r="3" spans="1:2">
      <c r="A3" t="s">
        <v>411</v>
      </c>
      <c r="B3" t="s">
        <v>383</v>
      </c>
    </row>
    <row r="4" spans="1:2">
      <c r="A4" t="s">
        <v>412</v>
      </c>
      <c r="B4" t="s">
        <v>57</v>
      </c>
    </row>
    <row r="5" spans="1:2">
      <c r="A5" t="s">
        <v>414</v>
      </c>
      <c r="B5" t="s">
        <v>750</v>
      </c>
    </row>
    <row r="6" spans="1:2">
      <c r="A6" t="s">
        <v>413</v>
      </c>
      <c r="B6" t="s">
        <v>751</v>
      </c>
    </row>
    <row r="7" spans="1:2">
      <c r="A7" t="s">
        <v>652</v>
      </c>
      <c r="B7" t="s">
        <v>553</v>
      </c>
    </row>
    <row r="8" spans="1:2">
      <c r="A8" t="s">
        <v>653</v>
      </c>
      <c r="B8" t="s">
        <v>466</v>
      </c>
    </row>
    <row r="9" spans="1:2">
      <c r="A9" t="s">
        <v>484</v>
      </c>
      <c r="B9" t="s">
        <v>422</v>
      </c>
    </row>
    <row r="10" spans="1:2">
      <c r="A10" t="s">
        <v>415</v>
      </c>
      <c r="B10" t="s">
        <v>423</v>
      </c>
    </row>
    <row r="11" spans="1:2">
      <c r="A11" t="s">
        <v>666</v>
      </c>
      <c r="B11" t="s">
        <v>424</v>
      </c>
    </row>
    <row r="12" spans="1:2">
      <c r="A12" t="s">
        <v>667</v>
      </c>
      <c r="B12" t="s">
        <v>467</v>
      </c>
    </row>
    <row r="13" spans="1:2">
      <c r="A13" t="s">
        <v>654</v>
      </c>
      <c r="B13" t="s">
        <v>425</v>
      </c>
    </row>
    <row r="14" spans="1:2">
      <c r="A14" t="s">
        <v>655</v>
      </c>
      <c r="B14" t="s">
        <v>426</v>
      </c>
    </row>
    <row r="15" spans="1:2">
      <c r="A15" t="s">
        <v>656</v>
      </c>
      <c r="B15" t="s">
        <v>427</v>
      </c>
    </row>
    <row r="16" spans="1:2">
      <c r="A16" t="s">
        <v>657</v>
      </c>
      <c r="B16" t="s">
        <v>332</v>
      </c>
    </row>
    <row r="17" spans="1:2">
      <c r="A17" t="s">
        <v>658</v>
      </c>
      <c r="B17" t="s">
        <v>59</v>
      </c>
    </row>
    <row r="18" spans="1:2">
      <c r="A18" t="s">
        <v>659</v>
      </c>
      <c r="B18" t="s">
        <v>384</v>
      </c>
    </row>
    <row r="19" spans="1:2">
      <c r="A19" t="s">
        <v>660</v>
      </c>
      <c r="B19" t="s">
        <v>436</v>
      </c>
    </row>
    <row r="20" spans="1:2">
      <c r="A20" t="s">
        <v>661</v>
      </c>
      <c r="B20" t="s">
        <v>248</v>
      </c>
    </row>
    <row r="21" spans="1:2">
      <c r="A21" t="s">
        <v>662</v>
      </c>
      <c r="B21" t="s">
        <v>72</v>
      </c>
    </row>
    <row r="22" spans="1:2">
      <c r="A22" t="s">
        <v>663</v>
      </c>
      <c r="B22" t="s">
        <v>61</v>
      </c>
    </row>
    <row r="23" spans="1:2">
      <c r="A23" t="s">
        <v>664</v>
      </c>
      <c r="B23" t="s">
        <v>73</v>
      </c>
    </row>
    <row r="24" spans="1:2">
      <c r="A24" t="s">
        <v>665</v>
      </c>
      <c r="B24" t="s">
        <v>428</v>
      </c>
    </row>
    <row r="25" spans="1:2">
      <c r="A25" t="s">
        <v>573</v>
      </c>
      <c r="B25" t="s">
        <v>71</v>
      </c>
    </row>
    <row r="26" spans="1:2">
      <c r="A26" t="s">
        <v>574</v>
      </c>
      <c r="B26" t="s">
        <v>60</v>
      </c>
    </row>
    <row r="27" spans="1:2">
      <c r="A27" t="s">
        <v>486</v>
      </c>
      <c r="B27" t="s">
        <v>62</v>
      </c>
    </row>
    <row r="28" spans="1:2">
      <c r="A28" t="s">
        <v>417</v>
      </c>
      <c r="B28" t="s">
        <v>382</v>
      </c>
    </row>
    <row r="29" spans="1:2">
      <c r="A29" t="s">
        <v>485</v>
      </c>
      <c r="B29" t="s">
        <v>13</v>
      </c>
    </row>
    <row r="30" spans="1:2">
      <c r="A30" t="s">
        <v>416</v>
      </c>
      <c r="B30" t="s">
        <v>80</v>
      </c>
    </row>
    <row r="31" spans="1:2">
      <c r="A31" t="s">
        <v>562</v>
      </c>
      <c r="B31" t="s">
        <v>14</v>
      </c>
    </row>
    <row r="32" spans="1:2">
      <c r="A32" t="s">
        <v>748</v>
      </c>
      <c r="B32" t="s">
        <v>554</v>
      </c>
    </row>
    <row r="33" spans="1:2">
      <c r="A33" t="s">
        <v>749</v>
      </c>
      <c r="B33" t="s">
        <v>429</v>
      </c>
    </row>
    <row r="34" spans="1:2">
      <c r="A34" t="s">
        <v>418</v>
      </c>
      <c r="B34" t="s">
        <v>178</v>
      </c>
    </row>
    <row r="35" spans="1:2">
      <c r="A35" t="s">
        <v>419</v>
      </c>
      <c r="B35" t="s">
        <v>487</v>
      </c>
    </row>
    <row r="36" spans="1:2">
      <c r="A36" t="s">
        <v>420</v>
      </c>
      <c r="B36" t="s">
        <v>468</v>
      </c>
    </row>
    <row r="37" spans="1:2">
      <c r="A37" t="s">
        <v>421</v>
      </c>
      <c r="B37" t="s">
        <v>333</v>
      </c>
    </row>
    <row r="38" spans="1:2">
      <c r="A38"/>
      <c r="B38" t="s">
        <v>277</v>
      </c>
    </row>
    <row r="39" spans="1:2">
      <c r="A39"/>
      <c r="B39" t="s">
        <v>331</v>
      </c>
    </row>
    <row r="40" spans="1:2">
      <c r="A40"/>
      <c r="B40" t="s">
        <v>197</v>
      </c>
    </row>
    <row r="41" spans="1:2">
      <c r="A41"/>
      <c r="B41" t="s">
        <v>179</v>
      </c>
    </row>
    <row r="42" spans="1:2">
      <c r="A42"/>
      <c r="B42" t="s">
        <v>176</v>
      </c>
    </row>
    <row r="43" spans="1:2">
      <c r="A43"/>
      <c r="B43" t="s">
        <v>219</v>
      </c>
    </row>
    <row r="44" spans="1:2">
      <c r="A44"/>
      <c r="B44" t="s">
        <v>177</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10"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7"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1"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55"/>
  <sheetViews>
    <sheetView showGridLines="0" topLeftCell="C37" zoomScaleNormal="100" workbookViewId="0">
      <selection activeCell="G12" sqref="G12"/>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1" customWidth="1"/>
    <col min="21" max="21" width="5.7109375" style="501" customWidth="1"/>
    <col min="22" max="22" width="34.42578125" style="501"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2" t="s">
        <v>625</v>
      </c>
      <c r="E5" s="1233"/>
      <c r="F5" s="1233"/>
      <c r="G5" s="1233"/>
      <c r="H5" s="1233"/>
      <c r="I5" s="1233"/>
      <c r="J5" s="1234"/>
      <c r="K5" s="407"/>
      <c r="L5" s="169"/>
      <c r="M5" s="169"/>
      <c r="N5" s="169"/>
      <c r="O5" s="169"/>
      <c r="P5" s="169"/>
      <c r="Q5" s="169"/>
      <c r="R5" s="169"/>
      <c r="S5" s="535"/>
      <c r="T5" s="535"/>
      <c r="U5" s="535"/>
      <c r="V5" s="535"/>
      <c r="W5" s="169"/>
    </row>
    <row r="6" spans="1:24" s="437" customFormat="1" ht="3" customHeight="1">
      <c r="A6" s="292"/>
      <c r="B6" s="292"/>
      <c r="D6" s="1272"/>
      <c r="E6" s="1273"/>
      <c r="F6" s="1273"/>
      <c r="G6" s="1273"/>
      <c r="H6" s="1273"/>
      <c r="I6" s="1273"/>
      <c r="J6" s="1274"/>
      <c r="S6" s="612"/>
      <c r="T6" s="612"/>
      <c r="U6" s="612"/>
      <c r="V6" s="612"/>
    </row>
    <row r="7" spans="1:24" s="437" customFormat="1" ht="5.25" hidden="1" customHeight="1">
      <c r="A7" s="292"/>
      <c r="B7" s="292"/>
      <c r="E7" s="1275"/>
      <c r="F7" s="1275"/>
      <c r="G7" s="1261"/>
      <c r="H7" s="1261"/>
      <c r="I7" s="1261"/>
      <c r="J7" s="1261"/>
      <c r="S7" s="612"/>
      <c r="T7" s="612"/>
      <c r="U7" s="612"/>
      <c r="V7" s="612"/>
    </row>
    <row r="8" spans="1:24" s="437" customFormat="1" ht="5.25" hidden="1" customHeight="1">
      <c r="A8" s="292"/>
      <c r="B8" s="292"/>
      <c r="E8" s="1275"/>
      <c r="F8" s="1275"/>
      <c r="G8" s="1261"/>
      <c r="H8" s="1261"/>
      <c r="I8" s="1261"/>
      <c r="J8" s="1261"/>
      <c r="S8" s="612"/>
      <c r="T8" s="612"/>
      <c r="U8" s="612"/>
      <c r="V8" s="612"/>
    </row>
    <row r="9" spans="1:24" s="437" customFormat="1" ht="5.25" hidden="1" customHeight="1">
      <c r="A9" s="292"/>
      <c r="B9" s="292"/>
      <c r="E9" s="1275"/>
      <c r="F9" s="1275"/>
      <c r="G9" s="1261"/>
      <c r="H9" s="1261"/>
      <c r="I9" s="1261"/>
      <c r="J9" s="1261"/>
      <c r="S9" s="612"/>
      <c r="T9" s="612"/>
      <c r="U9" s="612"/>
      <c r="V9" s="612"/>
    </row>
    <row r="10" spans="1:24" s="612" customFormat="1" ht="5.25" hidden="1">
      <c r="A10" s="292"/>
      <c r="B10" s="292"/>
      <c r="E10" s="1276"/>
      <c r="F10" s="1276"/>
      <c r="G10" s="786"/>
      <c r="H10" s="433"/>
      <c r="I10" s="744"/>
      <c r="J10" s="744"/>
    </row>
    <row r="11" spans="1:24" s="152" customFormat="1" ht="18.75" customHeight="1">
      <c r="A11" s="292"/>
      <c r="B11" s="292"/>
      <c r="D11" s="145"/>
      <c r="E11" s="1277" t="s">
        <v>632</v>
      </c>
      <c r="F11" s="1277"/>
      <c r="G11" s="1198" t="s">
        <v>83</v>
      </c>
      <c r="H11" s="435"/>
      <c r="I11" s="159"/>
      <c r="J11" s="145"/>
      <c r="K11" s="146"/>
      <c r="L11" s="145"/>
      <c r="M11" s="145"/>
      <c r="N11" s="146"/>
      <c r="O11" s="146"/>
      <c r="P11" s="145"/>
      <c r="Q11" s="145"/>
      <c r="R11" s="146"/>
      <c r="S11" s="521"/>
      <c r="T11" s="520"/>
      <c r="U11" s="520"/>
      <c r="V11" s="521"/>
    </row>
    <row r="12" spans="1:24" s="437" customFormat="1" ht="18.75">
      <c r="A12" s="292"/>
      <c r="B12" s="292"/>
      <c r="E12" s="1277" t="s">
        <v>633</v>
      </c>
      <c r="F12" s="1277"/>
      <c r="G12" s="1198" t="s">
        <v>83</v>
      </c>
      <c r="H12" s="435"/>
      <c r="I12" s="433"/>
      <c r="J12" s="436"/>
      <c r="K12" s="432"/>
      <c r="L12" s="432"/>
      <c r="M12" s="432"/>
      <c r="N12" s="431"/>
      <c r="O12" s="432"/>
      <c r="P12" s="432"/>
      <c r="Q12" s="432"/>
      <c r="R12" s="431"/>
      <c r="S12" s="611"/>
      <c r="T12" s="611"/>
      <c r="U12" s="611"/>
      <c r="V12" s="610"/>
    </row>
    <row r="13" spans="1:24" s="437" customFormat="1" ht="5.25" hidden="1" customHeight="1">
      <c r="A13" s="292"/>
      <c r="B13" s="292"/>
      <c r="E13" s="1271"/>
      <c r="F13" s="1271"/>
      <c r="G13" s="434"/>
      <c r="H13" s="433"/>
      <c r="I13" s="432"/>
      <c r="J13" s="432"/>
      <c r="K13" s="432"/>
      <c r="L13" s="432"/>
      <c r="M13" s="432"/>
      <c r="N13" s="431"/>
      <c r="O13" s="432"/>
      <c r="P13" s="432"/>
      <c r="Q13" s="432"/>
      <c r="R13" s="431"/>
      <c r="S13" s="611"/>
      <c r="T13" s="611"/>
      <c r="U13" s="611"/>
      <c r="V13" s="610"/>
    </row>
    <row r="14" spans="1:24" s="437" customFormat="1" ht="5.25" hidden="1" customHeight="1">
      <c r="A14" s="292"/>
      <c r="B14" s="292"/>
      <c r="S14" s="612"/>
      <c r="T14" s="612"/>
      <c r="U14" s="612"/>
      <c r="V14" s="612"/>
    </row>
    <row r="15" spans="1:24" s="430" customFormat="1" ht="5.25" hidden="1" customHeight="1">
      <c r="A15" s="439"/>
      <c r="B15" s="439"/>
      <c r="S15" s="609"/>
      <c r="T15" s="609"/>
      <c r="U15" s="609"/>
      <c r="V15" s="609"/>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62" t="s">
        <v>90</v>
      </c>
      <c r="E17" s="1262" t="s">
        <v>295</v>
      </c>
      <c r="F17" s="1262" t="s">
        <v>78</v>
      </c>
      <c r="G17" s="1262" t="s">
        <v>435</v>
      </c>
      <c r="H17" s="1262" t="s">
        <v>90</v>
      </c>
      <c r="I17" s="1262"/>
      <c r="J17" s="1262" t="s">
        <v>19</v>
      </c>
      <c r="K17" s="1263" t="s">
        <v>460</v>
      </c>
      <c r="L17" s="1263"/>
      <c r="M17" s="1263"/>
      <c r="N17" s="1263"/>
      <c r="O17" s="1263" t="s">
        <v>623</v>
      </c>
      <c r="P17" s="1263"/>
      <c r="Q17" s="1263"/>
      <c r="R17" s="1263"/>
      <c r="S17" s="1263" t="s">
        <v>624</v>
      </c>
      <c r="T17" s="1263"/>
      <c r="U17" s="1263"/>
      <c r="V17" s="1263"/>
      <c r="W17" s="1262" t="s">
        <v>242</v>
      </c>
    </row>
    <row r="18" spans="1:24" ht="30.75" customHeight="1">
      <c r="D18" s="1262"/>
      <c r="E18" s="1262"/>
      <c r="F18" s="1262"/>
      <c r="G18" s="1262"/>
      <c r="H18" s="1262"/>
      <c r="I18" s="1262"/>
      <c r="J18" s="1262"/>
      <c r="K18" s="109" t="s">
        <v>298</v>
      </c>
      <c r="L18" s="1262" t="s">
        <v>90</v>
      </c>
      <c r="M18" s="1262"/>
      <c r="N18" s="109" t="s">
        <v>228</v>
      </c>
      <c r="O18" s="109" t="s">
        <v>298</v>
      </c>
      <c r="P18" s="1262" t="s">
        <v>90</v>
      </c>
      <c r="Q18" s="1262"/>
      <c r="R18" s="109" t="s">
        <v>228</v>
      </c>
      <c r="S18" s="508" t="s">
        <v>298</v>
      </c>
      <c r="T18" s="1262" t="s">
        <v>90</v>
      </c>
      <c r="U18" s="1262"/>
      <c r="V18" s="508" t="s">
        <v>397</v>
      </c>
      <c r="W18" s="1262"/>
    </row>
    <row r="19" spans="1:24" s="381" customFormat="1" ht="12" customHeight="1">
      <c r="A19" s="380"/>
      <c r="B19" s="380"/>
      <c r="D19" s="39" t="s">
        <v>91</v>
      </c>
      <c r="E19" s="39" t="s">
        <v>47</v>
      </c>
      <c r="F19" s="39" t="s">
        <v>48</v>
      </c>
      <c r="G19" s="39" t="s">
        <v>49</v>
      </c>
      <c r="H19" s="1249" t="s">
        <v>66</v>
      </c>
      <c r="I19" s="1249"/>
      <c r="J19" s="39" t="s">
        <v>67</v>
      </c>
      <c r="K19" s="39" t="s">
        <v>181</v>
      </c>
      <c r="L19" s="1249" t="s">
        <v>182</v>
      </c>
      <c r="M19" s="1249"/>
      <c r="N19" s="39" t="s">
        <v>206</v>
      </c>
      <c r="O19" s="39" t="s">
        <v>207</v>
      </c>
      <c r="P19" s="1249" t="s">
        <v>208</v>
      </c>
      <c r="Q19" s="1249"/>
      <c r="R19" s="39" t="s">
        <v>209</v>
      </c>
      <c r="S19" s="493" t="s">
        <v>208</v>
      </c>
      <c r="T19" s="1249" t="s">
        <v>209</v>
      </c>
      <c r="U19" s="1249"/>
      <c r="V19" s="493" t="s">
        <v>210</v>
      </c>
      <c r="W19" s="39" t="s">
        <v>211</v>
      </c>
    </row>
    <row r="20" spans="1:24" ht="14.25" hidden="1" customHeight="1">
      <c r="C20" s="290"/>
      <c r="D20" s="326">
        <v>0</v>
      </c>
      <c r="E20" s="376"/>
      <c r="F20" s="376"/>
      <c r="G20" s="115"/>
      <c r="H20" s="377"/>
      <c r="I20" s="377"/>
      <c r="J20" s="213"/>
      <c r="K20" s="115"/>
      <c r="L20" s="213"/>
      <c r="M20" s="213"/>
      <c r="N20" s="378"/>
      <c r="O20" s="115"/>
      <c r="P20" s="213"/>
      <c r="Q20" s="213"/>
      <c r="R20" s="379"/>
      <c r="S20" s="510"/>
      <c r="T20" s="559"/>
      <c r="U20" s="559"/>
      <c r="V20" s="596"/>
      <c r="W20" s="115"/>
      <c r="X20" s="168"/>
    </row>
    <row r="21" spans="1:24" s="1172" customFormat="1" ht="17.100000000000001" customHeight="1">
      <c r="A21" s="709">
        <v>13</v>
      </c>
      <c r="C21" s="290"/>
      <c r="D21" s="1252">
        <v>1</v>
      </c>
      <c r="E21" s="1264" t="s">
        <v>673</v>
      </c>
      <c r="F21" s="1268" t="s">
        <v>1662</v>
      </c>
      <c r="G21" s="1250" t="s">
        <v>83</v>
      </c>
      <c r="H21" s="1252"/>
      <c r="I21" s="1252">
        <v>1</v>
      </c>
      <c r="J21" s="1258" t="s">
        <v>1663</v>
      </c>
      <c r="K21" s="1257" t="s">
        <v>83</v>
      </c>
      <c r="L21" s="1254"/>
      <c r="M21" s="1254" t="s">
        <v>91</v>
      </c>
      <c r="N21" s="1255"/>
      <c r="O21" s="1257" t="s">
        <v>83</v>
      </c>
      <c r="P21" s="1254"/>
      <c r="Q21" s="1254" t="s">
        <v>91</v>
      </c>
      <c r="R21" s="1256"/>
      <c r="S21" s="1257" t="s">
        <v>83</v>
      </c>
      <c r="T21" s="1027"/>
      <c r="U21" s="1027" t="s">
        <v>91</v>
      </c>
      <c r="V21" s="1199"/>
      <c r="W21" s="288"/>
    </row>
    <row r="22" spans="1:24" s="1172" customFormat="1" ht="17.100000000000001" customHeight="1">
      <c r="A22" s="709"/>
      <c r="C22" s="708"/>
      <c r="D22" s="1252"/>
      <c r="E22" s="1265"/>
      <c r="F22" s="1269"/>
      <c r="G22" s="1250"/>
      <c r="H22" s="1252"/>
      <c r="I22" s="1252"/>
      <c r="J22" s="1259"/>
      <c r="K22" s="1257"/>
      <c r="L22" s="1254"/>
      <c r="M22" s="1254"/>
      <c r="N22" s="1255"/>
      <c r="O22" s="1257"/>
      <c r="P22" s="1254"/>
      <c r="Q22" s="1254"/>
      <c r="R22" s="1256"/>
      <c r="S22" s="1257"/>
      <c r="T22" s="1029"/>
      <c r="U22" s="705"/>
      <c r="V22" s="706"/>
      <c r="W22" s="707"/>
    </row>
    <row r="23" spans="1:24" s="1172" customFormat="1" ht="17.100000000000001" customHeight="1">
      <c r="A23" s="709"/>
      <c r="C23" s="708"/>
      <c r="D23" s="1253"/>
      <c r="E23" s="1266"/>
      <c r="F23" s="1269"/>
      <c r="G23" s="1251"/>
      <c r="H23" s="1253"/>
      <c r="I23" s="1253"/>
      <c r="J23" s="1259"/>
      <c r="K23" s="1251"/>
      <c r="L23" s="1253"/>
      <c r="M23" s="1253"/>
      <c r="N23" s="1256"/>
      <c r="O23" s="1251"/>
      <c r="P23" s="1180"/>
      <c r="Q23" s="705"/>
      <c r="R23" s="706"/>
      <c r="S23" s="702"/>
      <c r="T23" s="702"/>
      <c r="U23" s="702"/>
      <c r="V23" s="702"/>
      <c r="W23" s="707"/>
    </row>
    <row r="24" spans="1:24" s="1172" customFormat="1" ht="15" customHeight="1">
      <c r="A24" s="709"/>
      <c r="C24" s="708"/>
      <c r="D24" s="1253"/>
      <c r="E24" s="1266"/>
      <c r="F24" s="1269"/>
      <c r="G24" s="1251"/>
      <c r="H24" s="1253"/>
      <c r="I24" s="1253"/>
      <c r="J24" s="1260"/>
      <c r="K24" s="1251"/>
      <c r="L24" s="705"/>
      <c r="M24" s="706"/>
      <c r="N24" s="706"/>
      <c r="O24" s="706"/>
      <c r="P24" s="706"/>
      <c r="Q24" s="706"/>
      <c r="R24" s="706"/>
      <c r="S24" s="702"/>
      <c r="T24" s="702"/>
      <c r="U24" s="702"/>
      <c r="V24" s="702"/>
      <c r="W24" s="707"/>
    </row>
    <row r="25" spans="1:24" s="1172" customFormat="1" ht="15" customHeight="1">
      <c r="A25" s="709"/>
      <c r="C25" s="708"/>
      <c r="D25" s="1253"/>
      <c r="E25" s="1267"/>
      <c r="F25" s="1270"/>
      <c r="G25" s="1251"/>
      <c r="H25" s="705"/>
      <c r="I25" s="706"/>
      <c r="J25" s="706"/>
      <c r="K25" s="706"/>
      <c r="L25" s="706"/>
      <c r="M25" s="706"/>
      <c r="N25" s="706"/>
      <c r="O25" s="706"/>
      <c r="P25" s="706"/>
      <c r="Q25" s="706"/>
      <c r="R25" s="706"/>
      <c r="S25" s="702"/>
      <c r="T25" s="702"/>
      <c r="U25" s="702"/>
      <c r="V25" s="702"/>
      <c r="W25" s="707"/>
    </row>
    <row r="26" spans="1:24" s="1172" customFormat="1" ht="17.100000000000001" customHeight="1">
      <c r="A26" s="709">
        <v>4</v>
      </c>
      <c r="C26" s="290"/>
      <c r="D26" s="1252">
        <v>2</v>
      </c>
      <c r="E26" s="1264" t="s">
        <v>581</v>
      </c>
      <c r="F26" s="1268" t="s">
        <v>1662</v>
      </c>
      <c r="G26" s="1250" t="s">
        <v>83</v>
      </c>
      <c r="H26" s="1252"/>
      <c r="I26" s="1252">
        <v>1</v>
      </c>
      <c r="J26" s="1258" t="s">
        <v>631</v>
      </c>
      <c r="K26" s="1257" t="s">
        <v>83</v>
      </c>
      <c r="L26" s="1254"/>
      <c r="M26" s="1254" t="s">
        <v>91</v>
      </c>
      <c r="N26" s="1255"/>
      <c r="O26" s="1257" t="s">
        <v>83</v>
      </c>
      <c r="P26" s="1254"/>
      <c r="Q26" s="1254" t="s">
        <v>91</v>
      </c>
      <c r="R26" s="1256"/>
      <c r="S26" s="1257" t="s">
        <v>83</v>
      </c>
      <c r="T26" s="1027"/>
      <c r="U26" s="1027" t="s">
        <v>91</v>
      </c>
      <c r="V26" s="1199"/>
      <c r="W26" s="288"/>
    </row>
    <row r="27" spans="1:24" s="1172" customFormat="1" ht="17.100000000000001" customHeight="1">
      <c r="A27" s="709"/>
      <c r="C27" s="708"/>
      <c r="D27" s="1252"/>
      <c r="E27" s="1265"/>
      <c r="F27" s="1269"/>
      <c r="G27" s="1250"/>
      <c r="H27" s="1252"/>
      <c r="I27" s="1252"/>
      <c r="J27" s="1259"/>
      <c r="K27" s="1257"/>
      <c r="L27" s="1254"/>
      <c r="M27" s="1254"/>
      <c r="N27" s="1255"/>
      <c r="O27" s="1257"/>
      <c r="P27" s="1254"/>
      <c r="Q27" s="1254"/>
      <c r="R27" s="1256"/>
      <c r="S27" s="1257"/>
      <c r="T27" s="1029"/>
      <c r="U27" s="705"/>
      <c r="V27" s="706"/>
      <c r="W27" s="707"/>
    </row>
    <row r="28" spans="1:24" s="1172" customFormat="1" ht="17.100000000000001" customHeight="1">
      <c r="A28" s="709"/>
      <c r="C28" s="708"/>
      <c r="D28" s="1253"/>
      <c r="E28" s="1266"/>
      <c r="F28" s="1269"/>
      <c r="G28" s="1251"/>
      <c r="H28" s="1253"/>
      <c r="I28" s="1253"/>
      <c r="J28" s="1259"/>
      <c r="K28" s="1251"/>
      <c r="L28" s="1253"/>
      <c r="M28" s="1253"/>
      <c r="N28" s="1256"/>
      <c r="O28" s="1251"/>
      <c r="P28" s="1180"/>
      <c r="Q28" s="705"/>
      <c r="R28" s="706"/>
      <c r="S28" s="702"/>
      <c r="T28" s="702"/>
      <c r="U28" s="702"/>
      <c r="V28" s="702"/>
      <c r="W28" s="707"/>
    </row>
    <row r="29" spans="1:24" s="1172" customFormat="1" ht="15" customHeight="1">
      <c r="A29" s="709"/>
      <c r="C29" s="708"/>
      <c r="D29" s="1253"/>
      <c r="E29" s="1266"/>
      <c r="F29" s="1269"/>
      <c r="G29" s="1251"/>
      <c r="H29" s="1253"/>
      <c r="I29" s="1253"/>
      <c r="J29" s="1260"/>
      <c r="K29" s="1251"/>
      <c r="L29" s="705"/>
      <c r="M29" s="706"/>
      <c r="N29" s="706"/>
      <c r="O29" s="706"/>
      <c r="P29" s="706"/>
      <c r="Q29" s="706"/>
      <c r="R29" s="706"/>
      <c r="S29" s="702"/>
      <c r="T29" s="702"/>
      <c r="U29" s="702"/>
      <c r="V29" s="702"/>
      <c r="W29" s="707"/>
    </row>
    <row r="30" spans="1:24" s="1172" customFormat="1" ht="15" customHeight="1">
      <c r="A30" s="709"/>
      <c r="C30" s="708"/>
      <c r="D30" s="1253"/>
      <c r="E30" s="1267"/>
      <c r="F30" s="1270"/>
      <c r="G30" s="1251"/>
      <c r="H30" s="705"/>
      <c r="I30" s="706"/>
      <c r="J30" s="706"/>
      <c r="K30" s="706"/>
      <c r="L30" s="706"/>
      <c r="M30" s="706"/>
      <c r="N30" s="706"/>
      <c r="O30" s="706"/>
      <c r="P30" s="706"/>
      <c r="Q30" s="706"/>
      <c r="R30" s="706"/>
      <c r="S30" s="702"/>
      <c r="T30" s="702"/>
      <c r="U30" s="702"/>
      <c r="V30" s="702"/>
      <c r="W30" s="707"/>
    </row>
    <row r="31" spans="1:24" s="1172" customFormat="1" ht="17.100000000000001" customHeight="1">
      <c r="A31" s="709">
        <v>5</v>
      </c>
      <c r="C31" s="290"/>
      <c r="D31" s="1252">
        <v>3</v>
      </c>
      <c r="E31" s="1264" t="s">
        <v>582</v>
      </c>
      <c r="F31" s="1268" t="s">
        <v>1662</v>
      </c>
      <c r="G31" s="1250" t="s">
        <v>83</v>
      </c>
      <c r="H31" s="1252"/>
      <c r="I31" s="1252">
        <v>1</v>
      </c>
      <c r="J31" s="1258" t="s">
        <v>1664</v>
      </c>
      <c r="K31" s="1257" t="s">
        <v>83</v>
      </c>
      <c r="L31" s="1254"/>
      <c r="M31" s="1254" t="s">
        <v>91</v>
      </c>
      <c r="N31" s="1255"/>
      <c r="O31" s="1257" t="s">
        <v>83</v>
      </c>
      <c r="P31" s="1254"/>
      <c r="Q31" s="1254" t="s">
        <v>91</v>
      </c>
      <c r="R31" s="1256"/>
      <c r="S31" s="1257" t="s">
        <v>83</v>
      </c>
      <c r="T31" s="1027"/>
      <c r="U31" s="1027" t="s">
        <v>91</v>
      </c>
      <c r="V31" s="1199"/>
      <c r="W31" s="288"/>
    </row>
    <row r="32" spans="1:24" s="1172" customFormat="1" ht="17.100000000000001" customHeight="1">
      <c r="A32" s="709"/>
      <c r="C32" s="708"/>
      <c r="D32" s="1252"/>
      <c r="E32" s="1265"/>
      <c r="F32" s="1269"/>
      <c r="G32" s="1250"/>
      <c r="H32" s="1252"/>
      <c r="I32" s="1252"/>
      <c r="J32" s="1259"/>
      <c r="K32" s="1257"/>
      <c r="L32" s="1254"/>
      <c r="M32" s="1254"/>
      <c r="N32" s="1255"/>
      <c r="O32" s="1257"/>
      <c r="P32" s="1254"/>
      <c r="Q32" s="1254"/>
      <c r="R32" s="1256"/>
      <c r="S32" s="1257"/>
      <c r="T32" s="1029"/>
      <c r="U32" s="705"/>
      <c r="V32" s="706"/>
      <c r="W32" s="707"/>
    </row>
    <row r="33" spans="1:23" s="1172" customFormat="1" ht="17.100000000000001" customHeight="1">
      <c r="A33" s="709"/>
      <c r="C33" s="708"/>
      <c r="D33" s="1253"/>
      <c r="E33" s="1266"/>
      <c r="F33" s="1269"/>
      <c r="G33" s="1251"/>
      <c r="H33" s="1253"/>
      <c r="I33" s="1253"/>
      <c r="J33" s="1259"/>
      <c r="K33" s="1251"/>
      <c r="L33" s="1253"/>
      <c r="M33" s="1253"/>
      <c r="N33" s="1256"/>
      <c r="O33" s="1251"/>
      <c r="P33" s="1180"/>
      <c r="Q33" s="705"/>
      <c r="R33" s="706"/>
      <c r="S33" s="702"/>
      <c r="T33" s="702"/>
      <c r="U33" s="702"/>
      <c r="V33" s="702"/>
      <c r="W33" s="707"/>
    </row>
    <row r="34" spans="1:23" s="1172" customFormat="1" ht="15" customHeight="1">
      <c r="A34" s="709"/>
      <c r="C34" s="708"/>
      <c r="D34" s="1253"/>
      <c r="E34" s="1266"/>
      <c r="F34" s="1269"/>
      <c r="G34" s="1251"/>
      <c r="H34" s="1253"/>
      <c r="I34" s="1253"/>
      <c r="J34" s="1260"/>
      <c r="K34" s="1251"/>
      <c r="L34" s="705"/>
      <c r="M34" s="706"/>
      <c r="N34" s="706"/>
      <c r="O34" s="706"/>
      <c r="P34" s="706"/>
      <c r="Q34" s="706"/>
      <c r="R34" s="706"/>
      <c r="S34" s="702"/>
      <c r="T34" s="702"/>
      <c r="U34" s="702"/>
      <c r="V34" s="702"/>
      <c r="W34" s="707"/>
    </row>
    <row r="35" spans="1:23" s="1172" customFormat="1" ht="15" customHeight="1">
      <c r="A35" s="709"/>
      <c r="C35" s="708"/>
      <c r="D35" s="1253"/>
      <c r="E35" s="1267"/>
      <c r="F35" s="1270"/>
      <c r="G35" s="1251"/>
      <c r="H35" s="705"/>
      <c r="I35" s="706"/>
      <c r="J35" s="706"/>
      <c r="K35" s="706"/>
      <c r="L35" s="706"/>
      <c r="M35" s="706"/>
      <c r="N35" s="706"/>
      <c r="O35" s="706"/>
      <c r="P35" s="706"/>
      <c r="Q35" s="706"/>
      <c r="R35" s="706"/>
      <c r="S35" s="702"/>
      <c r="T35" s="702"/>
      <c r="U35" s="702"/>
      <c r="V35" s="702"/>
      <c r="W35" s="707"/>
    </row>
    <row r="36" spans="1:23" s="1172" customFormat="1" ht="17.100000000000001" customHeight="1">
      <c r="A36" s="709">
        <v>6</v>
      </c>
      <c r="C36" s="290"/>
      <c r="D36" s="1252">
        <v>4</v>
      </c>
      <c r="E36" s="1264" t="s">
        <v>583</v>
      </c>
      <c r="F36" s="1268" t="s">
        <v>1662</v>
      </c>
      <c r="G36" s="1250" t="s">
        <v>83</v>
      </c>
      <c r="H36" s="1252"/>
      <c r="I36" s="1252">
        <v>1</v>
      </c>
      <c r="J36" s="1258" t="s">
        <v>1665</v>
      </c>
      <c r="K36" s="1257" t="s">
        <v>83</v>
      </c>
      <c r="L36" s="1254"/>
      <c r="M36" s="1254" t="s">
        <v>91</v>
      </c>
      <c r="N36" s="1255"/>
      <c r="O36" s="1257" t="s">
        <v>83</v>
      </c>
      <c r="P36" s="1254"/>
      <c r="Q36" s="1254" t="s">
        <v>91</v>
      </c>
      <c r="R36" s="1256"/>
      <c r="S36" s="1257" t="s">
        <v>83</v>
      </c>
      <c r="T36" s="1027"/>
      <c r="U36" s="1027" t="s">
        <v>91</v>
      </c>
      <c r="V36" s="1199"/>
      <c r="W36" s="288"/>
    </row>
    <row r="37" spans="1:23" s="1172" customFormat="1" ht="17.100000000000001" customHeight="1">
      <c r="A37" s="709"/>
      <c r="C37" s="708"/>
      <c r="D37" s="1252"/>
      <c r="E37" s="1265"/>
      <c r="F37" s="1269"/>
      <c r="G37" s="1250"/>
      <c r="H37" s="1252"/>
      <c r="I37" s="1252"/>
      <c r="J37" s="1259"/>
      <c r="K37" s="1257"/>
      <c r="L37" s="1254"/>
      <c r="M37" s="1254"/>
      <c r="N37" s="1255"/>
      <c r="O37" s="1257"/>
      <c r="P37" s="1254"/>
      <c r="Q37" s="1254"/>
      <c r="R37" s="1256"/>
      <c r="S37" s="1257"/>
      <c r="T37" s="1029"/>
      <c r="U37" s="705"/>
      <c r="V37" s="706"/>
      <c r="W37" s="707"/>
    </row>
    <row r="38" spans="1:23" s="1172" customFormat="1" ht="17.100000000000001" customHeight="1">
      <c r="A38" s="709"/>
      <c r="C38" s="708"/>
      <c r="D38" s="1253"/>
      <c r="E38" s="1266"/>
      <c r="F38" s="1269"/>
      <c r="G38" s="1251"/>
      <c r="H38" s="1253"/>
      <c r="I38" s="1253"/>
      <c r="J38" s="1259"/>
      <c r="K38" s="1251"/>
      <c r="L38" s="1253"/>
      <c r="M38" s="1253"/>
      <c r="N38" s="1256"/>
      <c r="O38" s="1251"/>
      <c r="P38" s="1180"/>
      <c r="Q38" s="705"/>
      <c r="R38" s="706"/>
      <c r="S38" s="702"/>
      <c r="T38" s="702"/>
      <c r="U38" s="702"/>
      <c r="V38" s="702"/>
      <c r="W38" s="707"/>
    </row>
    <row r="39" spans="1:23" s="1172" customFormat="1" ht="15" customHeight="1">
      <c r="A39" s="709"/>
      <c r="C39" s="708"/>
      <c r="D39" s="1253"/>
      <c r="E39" s="1266"/>
      <c r="F39" s="1269"/>
      <c r="G39" s="1251"/>
      <c r="H39" s="1253"/>
      <c r="I39" s="1253"/>
      <c r="J39" s="1260"/>
      <c r="K39" s="1251"/>
      <c r="L39" s="705"/>
      <c r="M39" s="706"/>
      <c r="N39" s="706"/>
      <c r="O39" s="706"/>
      <c r="P39" s="706"/>
      <c r="Q39" s="706"/>
      <c r="R39" s="706"/>
      <c r="S39" s="702"/>
      <c r="T39" s="702"/>
      <c r="U39" s="702"/>
      <c r="V39" s="702"/>
      <c r="W39" s="707"/>
    </row>
    <row r="40" spans="1:23" s="1172" customFormat="1" ht="15" customHeight="1">
      <c r="A40" s="709"/>
      <c r="C40" s="708"/>
      <c r="D40" s="1253"/>
      <c r="E40" s="1267"/>
      <c r="F40" s="1270"/>
      <c r="G40" s="1251"/>
      <c r="H40" s="705"/>
      <c r="I40" s="706"/>
      <c r="J40" s="706"/>
      <c r="K40" s="706"/>
      <c r="L40" s="706"/>
      <c r="M40" s="706"/>
      <c r="N40" s="706"/>
      <c r="O40" s="706"/>
      <c r="P40" s="706"/>
      <c r="Q40" s="706"/>
      <c r="R40" s="706"/>
      <c r="S40" s="702"/>
      <c r="T40" s="702"/>
      <c r="U40" s="702"/>
      <c r="V40" s="702"/>
      <c r="W40" s="707"/>
    </row>
    <row r="41" spans="1:23" ht="17.100000000000001" customHeight="1">
      <c r="D41" s="111"/>
      <c r="E41" s="112"/>
      <c r="F41" s="112"/>
      <c r="G41" s="112"/>
      <c r="H41" s="112"/>
      <c r="I41" s="112"/>
      <c r="J41" s="112"/>
      <c r="K41" s="112"/>
      <c r="L41" s="112"/>
      <c r="M41" s="112"/>
      <c r="N41" s="112"/>
      <c r="O41" s="112"/>
      <c r="P41" s="112"/>
      <c r="Q41" s="112"/>
      <c r="R41" s="112"/>
      <c r="S41" s="509"/>
      <c r="T41" s="509"/>
      <c r="U41" s="509"/>
      <c r="V41" s="509"/>
      <c r="W41" s="113"/>
    </row>
    <row r="42" spans="1:23" ht="3" customHeight="1"/>
    <row r="43" spans="1:23" ht="11.25" hidden="1" customHeight="1"/>
    <row r="44" spans="1:23" ht="0.95" customHeight="1"/>
    <row r="45" spans="1:23" ht="23.25" customHeight="1"/>
    <row r="46" spans="1:23" ht="3" customHeight="1"/>
    <row r="47" spans="1:23" ht="17.100000000000001" customHeight="1">
      <c r="E47" s="1246" t="s">
        <v>642</v>
      </c>
      <c r="F47" s="1246"/>
      <c r="G47" s="1246"/>
      <c r="H47" s="1246"/>
      <c r="I47" s="1246"/>
      <c r="J47" s="1246"/>
      <c r="K47" s="1246"/>
      <c r="L47" s="1246"/>
      <c r="M47" s="1246"/>
      <c r="N47" s="1246"/>
      <c r="O47" s="1246"/>
      <c r="P47" s="1246"/>
      <c r="Q47" s="1246"/>
      <c r="R47" s="1246"/>
      <c r="S47" s="1246"/>
      <c r="T47" s="1246"/>
      <c r="U47" s="1246"/>
      <c r="V47" s="1246"/>
      <c r="W47" s="1246"/>
    </row>
    <row r="48" spans="1:23" ht="36.950000000000003" customHeight="1">
      <c r="E48" s="1247" t="s">
        <v>644</v>
      </c>
      <c r="F48" s="1248"/>
      <c r="G48" s="1248"/>
      <c r="H48" s="1248"/>
      <c r="I48" s="1248"/>
      <c r="J48" s="1248"/>
      <c r="K48" s="1248"/>
      <c r="L48" s="1248"/>
      <c r="M48" s="1248"/>
      <c r="N48" s="1248"/>
      <c r="O48" s="1248"/>
      <c r="P48" s="1248"/>
      <c r="Q48" s="1248"/>
      <c r="R48" s="1248"/>
      <c r="S48" s="1248"/>
      <c r="T48" s="1248"/>
      <c r="U48" s="1248"/>
      <c r="V48" s="1248"/>
      <c r="W48" s="1248"/>
    </row>
    <row r="49" spans="5:23" ht="17.100000000000001" customHeight="1">
      <c r="E49" s="1247" t="s">
        <v>645</v>
      </c>
      <c r="F49" s="1248"/>
      <c r="G49" s="1248"/>
      <c r="H49" s="1248"/>
      <c r="I49" s="1248"/>
      <c r="J49" s="1248"/>
      <c r="K49" s="1248"/>
      <c r="L49" s="1248"/>
      <c r="M49" s="1248"/>
      <c r="N49" s="1248"/>
      <c r="O49" s="1248"/>
      <c r="P49" s="1248"/>
      <c r="Q49" s="1248"/>
      <c r="R49" s="1248"/>
      <c r="S49" s="1248"/>
      <c r="T49" s="1248"/>
      <c r="U49" s="1248"/>
      <c r="V49" s="1248"/>
      <c r="W49" s="1248"/>
    </row>
    <row r="50" spans="5:23" ht="27" customHeight="1">
      <c r="E50" s="1247" t="s">
        <v>646</v>
      </c>
      <c r="F50" s="1248"/>
      <c r="G50" s="1248"/>
      <c r="H50" s="1248"/>
      <c r="I50" s="1248"/>
      <c r="J50" s="1248"/>
      <c r="K50" s="1248"/>
      <c r="L50" s="1248"/>
      <c r="M50" s="1248"/>
      <c r="N50" s="1248"/>
      <c r="O50" s="1248"/>
      <c r="P50" s="1248"/>
      <c r="Q50" s="1248"/>
      <c r="R50" s="1248"/>
      <c r="S50" s="1248"/>
      <c r="T50" s="1248"/>
      <c r="U50" s="1248"/>
      <c r="V50" s="1248"/>
      <c r="W50" s="1248"/>
    </row>
    <row r="51" spans="5:23" ht="17.100000000000001" customHeight="1">
      <c r="E51" s="1247" t="s">
        <v>647</v>
      </c>
      <c r="F51" s="1248"/>
      <c r="G51" s="1248"/>
      <c r="H51" s="1248"/>
      <c r="I51" s="1248"/>
      <c r="J51" s="1248"/>
      <c r="K51" s="1248"/>
      <c r="L51" s="1248"/>
      <c r="M51" s="1248"/>
      <c r="N51" s="1248"/>
      <c r="O51" s="1248"/>
      <c r="P51" s="1248"/>
      <c r="Q51" s="1248"/>
      <c r="R51" s="1248"/>
      <c r="S51" s="1248"/>
      <c r="T51" s="1248"/>
      <c r="U51" s="1248"/>
      <c r="V51" s="1248"/>
      <c r="W51" s="1248"/>
    </row>
    <row r="52" spans="5:23" ht="15" customHeight="1">
      <c r="E52" s="743"/>
      <c r="F52" s="210"/>
      <c r="G52" s="210"/>
      <c r="H52" s="210"/>
      <c r="I52" s="210"/>
      <c r="J52" s="210"/>
      <c r="K52" s="210"/>
      <c r="L52" s="210"/>
      <c r="M52" s="210"/>
      <c r="N52" s="210"/>
      <c r="O52" s="210"/>
      <c r="P52" s="210"/>
      <c r="Q52" s="210"/>
      <c r="R52" s="210"/>
      <c r="S52" s="210"/>
      <c r="T52" s="210"/>
      <c r="U52" s="210"/>
      <c r="V52" s="210"/>
      <c r="W52" s="210"/>
    </row>
    <row r="53" spans="5:23" ht="15" customHeight="1">
      <c r="E53" s="1246" t="s">
        <v>643</v>
      </c>
      <c r="F53" s="1246"/>
      <c r="G53" s="1246"/>
      <c r="H53" s="1246"/>
      <c r="I53" s="1246"/>
      <c r="J53" s="1246"/>
      <c r="K53" s="1246"/>
      <c r="L53" s="1246"/>
      <c r="M53" s="1246"/>
      <c r="N53" s="1246"/>
      <c r="O53" s="1246"/>
      <c r="P53" s="1246"/>
      <c r="Q53" s="1246"/>
      <c r="R53" s="1246"/>
      <c r="S53" s="1246"/>
      <c r="T53" s="1246"/>
      <c r="U53" s="1246"/>
      <c r="V53" s="1246"/>
      <c r="W53" s="1246"/>
    </row>
    <row r="54" spans="5:23" ht="17.100000000000001" customHeight="1">
      <c r="E54" s="1247" t="s">
        <v>648</v>
      </c>
      <c r="F54" s="1248"/>
      <c r="G54" s="1248"/>
      <c r="H54" s="1248"/>
      <c r="I54" s="1248"/>
      <c r="J54" s="1248"/>
      <c r="K54" s="1248"/>
      <c r="L54" s="1248"/>
      <c r="M54" s="1248"/>
      <c r="N54" s="1248"/>
      <c r="O54" s="1248"/>
      <c r="P54" s="1248"/>
      <c r="Q54" s="1248"/>
      <c r="R54" s="1248"/>
      <c r="S54" s="1248"/>
      <c r="T54" s="1248"/>
      <c r="U54" s="1248"/>
      <c r="V54" s="1248"/>
      <c r="W54" s="1248"/>
    </row>
    <row r="55" spans="5:23" ht="17.100000000000001" customHeight="1">
      <c r="E55" s="1247" t="s">
        <v>649</v>
      </c>
      <c r="F55" s="1248"/>
      <c r="G55" s="1248"/>
      <c r="H55" s="1248"/>
      <c r="I55" s="1248"/>
      <c r="J55" s="1248"/>
      <c r="K55" s="1248"/>
      <c r="L55" s="1248"/>
      <c r="M55" s="1248"/>
      <c r="N55" s="1248"/>
      <c r="O55" s="1248"/>
      <c r="P55" s="1248"/>
      <c r="Q55" s="1248"/>
      <c r="R55" s="1248"/>
      <c r="S55" s="1248"/>
      <c r="T55" s="1248"/>
      <c r="U55" s="1248"/>
      <c r="V55" s="1248"/>
      <c r="W55" s="1248"/>
    </row>
  </sheetData>
  <sheetProtection password="FA9C" sheet="1" objects="1" scenarios="1" formatColumns="0" formatRows="0"/>
  <dataConsolidate link="1"/>
  <mergeCells count="101">
    <mergeCell ref="D36:D40"/>
    <mergeCell ref="E36:E40"/>
    <mergeCell ref="F36:F40"/>
    <mergeCell ref="G36:G40"/>
    <mergeCell ref="H36:H39"/>
    <mergeCell ref="I36:I39"/>
    <mergeCell ref="J36:J39"/>
    <mergeCell ref="K36:K39"/>
    <mergeCell ref="L36:L38"/>
    <mergeCell ref="D21:D25"/>
    <mergeCell ref="E21:E25"/>
    <mergeCell ref="F21:F25"/>
    <mergeCell ref="P26:P27"/>
    <mergeCell ref="Q26:Q27"/>
    <mergeCell ref="R26:R27"/>
    <mergeCell ref="S26:S27"/>
    <mergeCell ref="D31:D35"/>
    <mergeCell ref="E31:E35"/>
    <mergeCell ref="F31:F35"/>
    <mergeCell ref="G31:G35"/>
    <mergeCell ref="H31:H34"/>
    <mergeCell ref="I31:I34"/>
    <mergeCell ref="J31:J34"/>
    <mergeCell ref="K31:K34"/>
    <mergeCell ref="L31:L33"/>
    <mergeCell ref="M31:M33"/>
    <mergeCell ref="N31:N33"/>
    <mergeCell ref="O31:O33"/>
    <mergeCell ref="P31:P32"/>
    <mergeCell ref="Q31:Q32"/>
    <mergeCell ref="R31:R32"/>
    <mergeCell ref="S31:S32"/>
    <mergeCell ref="D26:D30"/>
    <mergeCell ref="E26:E30"/>
    <mergeCell ref="F26:F30"/>
    <mergeCell ref="G26:G30"/>
    <mergeCell ref="H26:H29"/>
    <mergeCell ref="I26:I29"/>
    <mergeCell ref="J26:J29"/>
    <mergeCell ref="K26:K29"/>
    <mergeCell ref="L26:L28"/>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W17:W18"/>
    <mergeCell ref="O17:R17"/>
    <mergeCell ref="K17:N17"/>
    <mergeCell ref="T19:U19"/>
    <mergeCell ref="S17:V17"/>
    <mergeCell ref="T18:U18"/>
    <mergeCell ref="L18:M18"/>
    <mergeCell ref="P18:Q18"/>
    <mergeCell ref="H19:I19"/>
    <mergeCell ref="P21:P22"/>
    <mergeCell ref="Q21:Q22"/>
    <mergeCell ref="R21:R22"/>
    <mergeCell ref="S21:S22"/>
    <mergeCell ref="K21:K24"/>
    <mergeCell ref="L21:L23"/>
    <mergeCell ref="M21:M23"/>
    <mergeCell ref="N21:N23"/>
    <mergeCell ref="O21:O23"/>
    <mergeCell ref="E53:W53"/>
    <mergeCell ref="E54:W54"/>
    <mergeCell ref="E55:W55"/>
    <mergeCell ref="E47:W47"/>
    <mergeCell ref="E48:W48"/>
    <mergeCell ref="E49:W49"/>
    <mergeCell ref="E50:W50"/>
    <mergeCell ref="L19:M19"/>
    <mergeCell ref="E51:W51"/>
    <mergeCell ref="P19:Q19"/>
    <mergeCell ref="G21:G25"/>
    <mergeCell ref="H21:H24"/>
    <mergeCell ref="M26:M28"/>
    <mergeCell ref="N26:N28"/>
    <mergeCell ref="O26:O28"/>
    <mergeCell ref="P36:P37"/>
    <mergeCell ref="Q36:Q37"/>
    <mergeCell ref="R36:R37"/>
    <mergeCell ref="S36:S37"/>
    <mergeCell ref="M36:M38"/>
    <mergeCell ref="N36:N38"/>
    <mergeCell ref="O36:O38"/>
    <mergeCell ref="I21:I24"/>
    <mergeCell ref="J21:J24"/>
  </mergeCells>
  <phoneticPr fontId="10" type="noConversion"/>
  <dataValidations xWindow="622" yWindow="221" count="6">
    <dataValidation allowBlank="1" showInputMessage="1" showErrorMessage="1" prompt="Для выбора выполните двойной щелчок левой клавиши мыши по соответствующей ячейке." sqref="G10:G12 G21:G22 K21:K22 O21:O22 S21:S22 G26:G27 K26:K27 O26:O27 S26:S27 G31:G32 K31:K32 O31:O32 S31:S32 G36:G37 K36:K37 O36:O37 S36:S3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N31:N33 N36:N38">
      <formula1>DESCRIPTION_TERRITORY</formula1>
    </dataValidation>
    <dataValidation allowBlank="1" showInputMessage="1" showErrorMessage="1" prompt="Выберите виды деятельности, выполнив двойной щелчок левой кнопки мыши по ячейке." sqref="F31 F21 F26 F36"/>
    <dataValidation type="textLength" operator="lessThanOrEqual" allowBlank="1" showInputMessage="1" showErrorMessage="1" errorTitle="Ошибка" error="Допускается ввод не более 900 символов!" sqref="V21:W21 R21:R22 R36:R37 V26:W26 R26:R27 V31:W31 R31:R32 J21 V36:W36 J31">
      <formula1>900</formula1>
    </dataValidation>
    <dataValidation type="list" showInputMessage="1" showErrorMessage="1" errorTitle="Ошибка" error="Выберите значение из списка" sqref="J26">
      <formula1>name_rates_4_filter</formula1>
    </dataValidation>
    <dataValidation type="textLength" operator="lessThanOrEqual" allowBlank="1" showInputMessage="1" showErrorMessage="1" errorTitle="Ошибка" error="Допускается ввод не более 900 символов!" sqref="J36">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9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993</v>
      </c>
      <c r="B1" s="5" t="s">
        <v>1010</v>
      </c>
      <c r="C1" s="5" t="s">
        <v>1011</v>
      </c>
      <c r="D1" s="5" t="s">
        <v>1012</v>
      </c>
      <c r="E1" s="5" t="s">
        <v>1013</v>
      </c>
      <c r="F1" s="5" t="s">
        <v>1014</v>
      </c>
      <c r="G1" s="5" t="s">
        <v>1015</v>
      </c>
      <c r="H1" s="5" t="s">
        <v>1016</v>
      </c>
      <c r="I1" s="5" t="s">
        <v>1017</v>
      </c>
    </row>
    <row r="2" spans="1:10">
      <c r="A2" s="5">
        <v>1</v>
      </c>
      <c r="B2" s="5" t="s">
        <v>1018</v>
      </c>
      <c r="C2" s="5" t="s">
        <v>64</v>
      </c>
      <c r="D2" s="5" t="s">
        <v>1019</v>
      </c>
      <c r="E2" s="5" t="s">
        <v>1020</v>
      </c>
      <c r="F2" s="5" t="s">
        <v>1021</v>
      </c>
      <c r="G2" s="5" t="s">
        <v>1022</v>
      </c>
      <c r="J2" s="5" t="s">
        <v>1651</v>
      </c>
    </row>
    <row r="3" spans="1:10">
      <c r="A3" s="5">
        <v>2</v>
      </c>
      <c r="B3" s="5" t="s">
        <v>1018</v>
      </c>
      <c r="C3" s="5" t="s">
        <v>64</v>
      </c>
      <c r="D3" s="5" t="s">
        <v>1023</v>
      </c>
      <c r="E3" s="5" t="s">
        <v>1024</v>
      </c>
      <c r="F3" s="5" t="s">
        <v>1025</v>
      </c>
      <c r="G3" s="5" t="s">
        <v>1026</v>
      </c>
      <c r="J3" s="5" t="s">
        <v>1651</v>
      </c>
    </row>
    <row r="4" spans="1:10">
      <c r="A4" s="5">
        <v>3</v>
      </c>
      <c r="B4" s="5" t="s">
        <v>1018</v>
      </c>
      <c r="C4" s="5" t="s">
        <v>64</v>
      </c>
      <c r="D4" s="5" t="s">
        <v>1027</v>
      </c>
      <c r="E4" s="5" t="s">
        <v>1028</v>
      </c>
      <c r="F4" s="5" t="s">
        <v>1029</v>
      </c>
      <c r="G4" s="5" t="s">
        <v>1030</v>
      </c>
      <c r="J4" s="5" t="s">
        <v>1651</v>
      </c>
    </row>
    <row r="5" spans="1:10">
      <c r="A5" s="5">
        <v>4</v>
      </c>
      <c r="B5" s="5" t="s">
        <v>1018</v>
      </c>
      <c r="C5" s="5" t="s">
        <v>64</v>
      </c>
      <c r="D5" s="5" t="s">
        <v>1031</v>
      </c>
      <c r="E5" s="5" t="s">
        <v>1032</v>
      </c>
      <c r="F5" s="5" t="s">
        <v>1033</v>
      </c>
      <c r="G5" s="5" t="s">
        <v>1034</v>
      </c>
      <c r="J5" s="5" t="s">
        <v>1651</v>
      </c>
    </row>
    <row r="6" spans="1:10">
      <c r="A6" s="5">
        <v>5</v>
      </c>
      <c r="B6" s="5" t="s">
        <v>1018</v>
      </c>
      <c r="C6" s="5" t="s">
        <v>64</v>
      </c>
      <c r="D6" s="5" t="s">
        <v>1035</v>
      </c>
      <c r="E6" s="5" t="s">
        <v>1036</v>
      </c>
      <c r="F6" s="5" t="s">
        <v>1037</v>
      </c>
      <c r="G6" s="5" t="s">
        <v>1026</v>
      </c>
      <c r="J6" s="5" t="s">
        <v>1651</v>
      </c>
    </row>
    <row r="7" spans="1:10">
      <c r="A7" s="5">
        <v>6</v>
      </c>
      <c r="B7" s="5" t="s">
        <v>1018</v>
      </c>
      <c r="C7" s="5" t="s">
        <v>64</v>
      </c>
      <c r="D7" s="5" t="s">
        <v>1038</v>
      </c>
      <c r="E7" s="5" t="s">
        <v>1039</v>
      </c>
      <c r="F7" s="5" t="s">
        <v>1040</v>
      </c>
      <c r="G7" s="5" t="s">
        <v>1034</v>
      </c>
      <c r="J7" s="5" t="s">
        <v>1651</v>
      </c>
    </row>
    <row r="8" spans="1:10">
      <c r="A8" s="5">
        <v>7</v>
      </c>
      <c r="B8" s="5" t="s">
        <v>1018</v>
      </c>
      <c r="C8" s="5" t="s">
        <v>64</v>
      </c>
      <c r="D8" s="5" t="s">
        <v>1041</v>
      </c>
      <c r="E8" s="5" t="s">
        <v>1042</v>
      </c>
      <c r="F8" s="5" t="s">
        <v>1043</v>
      </c>
      <c r="G8" s="5" t="s">
        <v>1044</v>
      </c>
      <c r="J8" s="5" t="s">
        <v>1651</v>
      </c>
    </row>
    <row r="9" spans="1:10">
      <c r="A9" s="5">
        <v>8</v>
      </c>
      <c r="B9" s="5" t="s">
        <v>1018</v>
      </c>
      <c r="C9" s="5" t="s">
        <v>64</v>
      </c>
      <c r="D9" s="5" t="s">
        <v>1045</v>
      </c>
      <c r="E9" s="5" t="s">
        <v>1046</v>
      </c>
      <c r="F9" s="5" t="s">
        <v>1047</v>
      </c>
      <c r="G9" s="5" t="s">
        <v>1048</v>
      </c>
      <c r="J9" s="5" t="s">
        <v>1651</v>
      </c>
    </row>
    <row r="10" spans="1:10">
      <c r="A10" s="5">
        <v>9</v>
      </c>
      <c r="B10" s="5" t="s">
        <v>1018</v>
      </c>
      <c r="C10" s="5" t="s">
        <v>64</v>
      </c>
      <c r="D10" s="5" t="s">
        <v>1049</v>
      </c>
      <c r="E10" s="5" t="s">
        <v>1050</v>
      </c>
      <c r="F10" s="5" t="s">
        <v>1051</v>
      </c>
      <c r="G10" s="5" t="s">
        <v>1052</v>
      </c>
      <c r="H10" s="5" t="s">
        <v>1053</v>
      </c>
      <c r="J10" s="5" t="s">
        <v>1651</v>
      </c>
    </row>
    <row r="11" spans="1:10">
      <c r="A11" s="5">
        <v>10</v>
      </c>
      <c r="B11" s="5" t="s">
        <v>1018</v>
      </c>
      <c r="C11" s="5" t="s">
        <v>64</v>
      </c>
      <c r="D11" s="5" t="s">
        <v>1054</v>
      </c>
      <c r="E11" s="5" t="s">
        <v>1050</v>
      </c>
      <c r="F11" s="5" t="s">
        <v>1051</v>
      </c>
      <c r="G11" s="5" t="s">
        <v>1055</v>
      </c>
      <c r="J11" s="5" t="s">
        <v>1651</v>
      </c>
    </row>
    <row r="12" spans="1:10">
      <c r="A12" s="5">
        <v>11</v>
      </c>
      <c r="B12" s="5" t="s">
        <v>1018</v>
      </c>
      <c r="C12" s="5" t="s">
        <v>64</v>
      </c>
      <c r="D12" s="5" t="s">
        <v>1056</v>
      </c>
      <c r="E12" s="5" t="s">
        <v>1057</v>
      </c>
      <c r="F12" s="5" t="s">
        <v>1058</v>
      </c>
      <c r="G12" s="5" t="s">
        <v>1059</v>
      </c>
      <c r="J12" s="5" t="s">
        <v>1651</v>
      </c>
    </row>
    <row r="13" spans="1:10">
      <c r="A13" s="5">
        <v>12</v>
      </c>
      <c r="B13" s="5" t="s">
        <v>1018</v>
      </c>
      <c r="C13" s="5" t="s">
        <v>64</v>
      </c>
      <c r="D13" s="5" t="s">
        <v>1060</v>
      </c>
      <c r="E13" s="5" t="s">
        <v>1061</v>
      </c>
      <c r="F13" s="5" t="s">
        <v>1062</v>
      </c>
      <c r="G13" s="5" t="s">
        <v>1030</v>
      </c>
      <c r="J13" s="5" t="s">
        <v>1651</v>
      </c>
    </row>
    <row r="14" spans="1:10">
      <c r="A14" s="5">
        <v>13</v>
      </c>
      <c r="B14" s="5" t="s">
        <v>1018</v>
      </c>
      <c r="C14" s="5" t="s">
        <v>64</v>
      </c>
      <c r="D14" s="5" t="s">
        <v>1063</v>
      </c>
      <c r="E14" s="5" t="s">
        <v>1064</v>
      </c>
      <c r="F14" s="5" t="s">
        <v>1065</v>
      </c>
      <c r="G14" s="5" t="s">
        <v>1066</v>
      </c>
      <c r="J14" s="5" t="s">
        <v>1651</v>
      </c>
    </row>
    <row r="15" spans="1:10">
      <c r="A15" s="5">
        <v>14</v>
      </c>
      <c r="B15" s="5" t="s">
        <v>1018</v>
      </c>
      <c r="C15" s="5" t="s">
        <v>64</v>
      </c>
      <c r="D15" s="5" t="s">
        <v>1067</v>
      </c>
      <c r="E15" s="5" t="s">
        <v>1068</v>
      </c>
      <c r="F15" s="5" t="s">
        <v>1069</v>
      </c>
      <c r="G15" s="5" t="s">
        <v>1034</v>
      </c>
      <c r="J15" s="5" t="s">
        <v>1651</v>
      </c>
    </row>
    <row r="16" spans="1:10">
      <c r="A16" s="5">
        <v>15</v>
      </c>
      <c r="B16" s="5" t="s">
        <v>1018</v>
      </c>
      <c r="C16" s="5" t="s">
        <v>64</v>
      </c>
      <c r="D16" s="5" t="s">
        <v>1070</v>
      </c>
      <c r="E16" s="5" t="s">
        <v>1071</v>
      </c>
      <c r="F16" s="5" t="s">
        <v>1072</v>
      </c>
      <c r="G16" s="5" t="s">
        <v>1066</v>
      </c>
      <c r="J16" s="5" t="s">
        <v>1651</v>
      </c>
    </row>
    <row r="17" spans="1:10">
      <c r="A17" s="5">
        <v>16</v>
      </c>
      <c r="B17" s="5" t="s">
        <v>1018</v>
      </c>
      <c r="C17" s="5" t="s">
        <v>64</v>
      </c>
      <c r="D17" s="5" t="s">
        <v>1073</v>
      </c>
      <c r="E17" s="5" t="s">
        <v>1074</v>
      </c>
      <c r="F17" s="5" t="s">
        <v>1075</v>
      </c>
      <c r="G17" s="5" t="s">
        <v>1022</v>
      </c>
      <c r="J17" s="5" t="s">
        <v>1651</v>
      </c>
    </row>
    <row r="18" spans="1:10">
      <c r="A18" s="5">
        <v>17</v>
      </c>
      <c r="B18" s="5" t="s">
        <v>1018</v>
      </c>
      <c r="C18" s="5" t="s">
        <v>64</v>
      </c>
      <c r="D18" s="5" t="s">
        <v>1076</v>
      </c>
      <c r="E18" s="5" t="s">
        <v>1077</v>
      </c>
      <c r="F18" s="5" t="s">
        <v>1078</v>
      </c>
      <c r="G18" s="5" t="s">
        <v>1034</v>
      </c>
      <c r="J18" s="5" t="s">
        <v>1651</v>
      </c>
    </row>
    <row r="19" spans="1:10">
      <c r="A19" s="5">
        <v>18</v>
      </c>
      <c r="B19" s="5" t="s">
        <v>1018</v>
      </c>
      <c r="C19" s="5" t="s">
        <v>64</v>
      </c>
      <c r="D19" s="5" t="s">
        <v>1079</v>
      </c>
      <c r="E19" s="5" t="s">
        <v>1080</v>
      </c>
      <c r="F19" s="5" t="s">
        <v>1081</v>
      </c>
      <c r="G19" s="5" t="s">
        <v>1082</v>
      </c>
      <c r="J19" s="5" t="s">
        <v>1651</v>
      </c>
    </row>
    <row r="20" spans="1:10">
      <c r="A20" s="5">
        <v>19</v>
      </c>
      <c r="B20" s="5" t="s">
        <v>1018</v>
      </c>
      <c r="C20" s="5" t="s">
        <v>64</v>
      </c>
      <c r="D20" s="5" t="s">
        <v>1083</v>
      </c>
      <c r="E20" s="5" t="s">
        <v>1084</v>
      </c>
      <c r="F20" s="5" t="s">
        <v>1085</v>
      </c>
      <c r="G20" s="5" t="s">
        <v>1086</v>
      </c>
      <c r="J20" s="5" t="s">
        <v>1651</v>
      </c>
    </row>
    <row r="21" spans="1:10">
      <c r="A21" s="5">
        <v>20</v>
      </c>
      <c r="B21" s="5" t="s">
        <v>1018</v>
      </c>
      <c r="C21" s="5" t="s">
        <v>64</v>
      </c>
      <c r="D21" s="5" t="s">
        <v>1087</v>
      </c>
      <c r="E21" s="5" t="s">
        <v>1088</v>
      </c>
      <c r="F21" s="5" t="s">
        <v>1089</v>
      </c>
      <c r="G21" s="5" t="s">
        <v>1026</v>
      </c>
      <c r="J21" s="5" t="s">
        <v>1651</v>
      </c>
    </row>
    <row r="22" spans="1:10">
      <c r="A22" s="5">
        <v>21</v>
      </c>
      <c r="B22" s="5" t="s">
        <v>1018</v>
      </c>
      <c r="C22" s="5" t="s">
        <v>64</v>
      </c>
      <c r="D22" s="5" t="s">
        <v>1090</v>
      </c>
      <c r="E22" s="5" t="s">
        <v>1091</v>
      </c>
      <c r="F22" s="5" t="s">
        <v>1092</v>
      </c>
      <c r="G22" s="5" t="s">
        <v>1093</v>
      </c>
      <c r="J22" s="5" t="s">
        <v>1651</v>
      </c>
    </row>
    <row r="23" spans="1:10">
      <c r="A23" s="5">
        <v>22</v>
      </c>
      <c r="B23" s="5" t="s">
        <v>1018</v>
      </c>
      <c r="C23" s="5" t="s">
        <v>64</v>
      </c>
      <c r="D23" s="5" t="s">
        <v>1094</v>
      </c>
      <c r="E23" s="5" t="s">
        <v>1095</v>
      </c>
      <c r="F23" s="5" t="s">
        <v>1096</v>
      </c>
      <c r="G23" s="5" t="s">
        <v>1097</v>
      </c>
      <c r="J23" s="5" t="s">
        <v>1651</v>
      </c>
    </row>
    <row r="24" spans="1:10">
      <c r="A24" s="5">
        <v>23</v>
      </c>
      <c r="B24" s="5" t="s">
        <v>1018</v>
      </c>
      <c r="C24" s="5" t="s">
        <v>64</v>
      </c>
      <c r="D24" s="5" t="s">
        <v>1098</v>
      </c>
      <c r="E24" s="5" t="s">
        <v>1099</v>
      </c>
      <c r="F24" s="5" t="s">
        <v>1100</v>
      </c>
      <c r="G24" s="5" t="s">
        <v>1022</v>
      </c>
      <c r="J24" s="5" t="s">
        <v>1651</v>
      </c>
    </row>
    <row r="25" spans="1:10">
      <c r="A25" s="5">
        <v>24</v>
      </c>
      <c r="B25" s="5" t="s">
        <v>1018</v>
      </c>
      <c r="C25" s="5" t="s">
        <v>64</v>
      </c>
      <c r="D25" s="5" t="s">
        <v>1101</v>
      </c>
      <c r="E25" s="5" t="s">
        <v>1102</v>
      </c>
      <c r="F25" s="5" t="s">
        <v>1103</v>
      </c>
      <c r="G25" s="5" t="s">
        <v>1066</v>
      </c>
      <c r="J25" s="5" t="s">
        <v>1651</v>
      </c>
    </row>
    <row r="26" spans="1:10">
      <c r="A26" s="5">
        <v>25</v>
      </c>
      <c r="B26" s="5" t="s">
        <v>1018</v>
      </c>
      <c r="C26" s="5" t="s">
        <v>64</v>
      </c>
      <c r="D26" s="5" t="s">
        <v>1104</v>
      </c>
      <c r="E26" s="5" t="s">
        <v>1105</v>
      </c>
      <c r="F26" s="5" t="s">
        <v>1106</v>
      </c>
      <c r="G26" s="5" t="s">
        <v>1022</v>
      </c>
      <c r="J26" s="5" t="s">
        <v>1651</v>
      </c>
    </row>
    <row r="27" spans="1:10">
      <c r="A27" s="5">
        <v>26</v>
      </c>
      <c r="B27" s="5" t="s">
        <v>1018</v>
      </c>
      <c r="C27" s="5" t="s">
        <v>64</v>
      </c>
      <c r="D27" s="5" t="s">
        <v>1107</v>
      </c>
      <c r="E27" s="5" t="s">
        <v>1108</v>
      </c>
      <c r="F27" s="5" t="s">
        <v>1109</v>
      </c>
      <c r="G27" s="5" t="s">
        <v>1026</v>
      </c>
      <c r="H27" s="5" t="s">
        <v>1110</v>
      </c>
      <c r="J27" s="5" t="s">
        <v>1651</v>
      </c>
    </row>
    <row r="28" spans="1:10">
      <c r="A28" s="5">
        <v>27</v>
      </c>
      <c r="B28" s="5" t="s">
        <v>1018</v>
      </c>
      <c r="C28" s="5" t="s">
        <v>64</v>
      </c>
      <c r="D28" s="5" t="s">
        <v>1111</v>
      </c>
      <c r="E28" s="5" t="s">
        <v>1112</v>
      </c>
      <c r="F28" s="5" t="s">
        <v>1113</v>
      </c>
      <c r="G28" s="5" t="s">
        <v>1114</v>
      </c>
      <c r="J28" s="5" t="s">
        <v>1651</v>
      </c>
    </row>
    <row r="29" spans="1:10">
      <c r="A29" s="5">
        <v>28</v>
      </c>
      <c r="B29" s="5" t="s">
        <v>1018</v>
      </c>
      <c r="C29" s="5" t="s">
        <v>64</v>
      </c>
      <c r="D29" s="5" t="s">
        <v>1115</v>
      </c>
      <c r="E29" s="5" t="s">
        <v>1116</v>
      </c>
      <c r="F29" s="5" t="s">
        <v>1117</v>
      </c>
      <c r="G29" s="5" t="s">
        <v>1118</v>
      </c>
      <c r="J29" s="5" t="s">
        <v>1651</v>
      </c>
    </row>
    <row r="30" spans="1:10">
      <c r="A30" s="5">
        <v>29</v>
      </c>
      <c r="B30" s="5" t="s">
        <v>1018</v>
      </c>
      <c r="C30" s="5" t="s">
        <v>64</v>
      </c>
      <c r="D30" s="5" t="s">
        <v>1119</v>
      </c>
      <c r="E30" s="5" t="s">
        <v>1120</v>
      </c>
      <c r="F30" s="5" t="s">
        <v>1121</v>
      </c>
      <c r="G30" s="5" t="s">
        <v>1122</v>
      </c>
      <c r="J30" s="5" t="s">
        <v>1651</v>
      </c>
    </row>
    <row r="31" spans="1:10">
      <c r="A31" s="5">
        <v>30</v>
      </c>
      <c r="B31" s="5" t="s">
        <v>1018</v>
      </c>
      <c r="C31" s="5" t="s">
        <v>64</v>
      </c>
      <c r="D31" s="5" t="s">
        <v>1123</v>
      </c>
      <c r="E31" s="5" t="s">
        <v>1124</v>
      </c>
      <c r="F31" s="5" t="s">
        <v>1125</v>
      </c>
      <c r="G31" s="5" t="s">
        <v>1126</v>
      </c>
      <c r="J31" s="5" t="s">
        <v>1651</v>
      </c>
    </row>
    <row r="32" spans="1:10">
      <c r="A32" s="5">
        <v>31</v>
      </c>
      <c r="B32" s="5" t="s">
        <v>1018</v>
      </c>
      <c r="C32" s="5" t="s">
        <v>64</v>
      </c>
      <c r="D32" s="5" t="s">
        <v>1127</v>
      </c>
      <c r="E32" s="5" t="s">
        <v>1128</v>
      </c>
      <c r="F32" s="5" t="s">
        <v>1129</v>
      </c>
      <c r="G32" s="5" t="s">
        <v>1034</v>
      </c>
      <c r="J32" s="5" t="s">
        <v>1651</v>
      </c>
    </row>
    <row r="33" spans="1:10">
      <c r="A33" s="5">
        <v>32</v>
      </c>
      <c r="B33" s="5" t="s">
        <v>1018</v>
      </c>
      <c r="C33" s="5" t="s">
        <v>64</v>
      </c>
      <c r="D33" s="5" t="s">
        <v>1130</v>
      </c>
      <c r="E33" s="5" t="s">
        <v>1131</v>
      </c>
      <c r="F33" s="5" t="s">
        <v>1132</v>
      </c>
      <c r="G33" s="5" t="s">
        <v>1026</v>
      </c>
      <c r="J33" s="5" t="s">
        <v>1651</v>
      </c>
    </row>
    <row r="34" spans="1:10">
      <c r="A34" s="5">
        <v>33</v>
      </c>
      <c r="B34" s="5" t="s">
        <v>1018</v>
      </c>
      <c r="C34" s="5" t="s">
        <v>64</v>
      </c>
      <c r="D34" s="5" t="s">
        <v>1133</v>
      </c>
      <c r="E34" s="5" t="s">
        <v>1134</v>
      </c>
      <c r="F34" s="5" t="s">
        <v>1135</v>
      </c>
      <c r="G34" s="5" t="s">
        <v>1082</v>
      </c>
      <c r="J34" s="5" t="s">
        <v>1651</v>
      </c>
    </row>
    <row r="35" spans="1:10">
      <c r="A35" s="5">
        <v>34</v>
      </c>
      <c r="B35" s="5" t="s">
        <v>1018</v>
      </c>
      <c r="C35" s="5" t="s">
        <v>64</v>
      </c>
      <c r="D35" s="5" t="s">
        <v>1136</v>
      </c>
      <c r="E35" s="5" t="s">
        <v>1137</v>
      </c>
      <c r="F35" s="5" t="s">
        <v>1138</v>
      </c>
      <c r="G35" s="5" t="s">
        <v>1022</v>
      </c>
      <c r="H35" s="5" t="s">
        <v>1139</v>
      </c>
      <c r="J35" s="5" t="s">
        <v>1651</v>
      </c>
    </row>
    <row r="36" spans="1:10">
      <c r="A36" s="5">
        <v>35</v>
      </c>
      <c r="B36" s="5" t="s">
        <v>1018</v>
      </c>
      <c r="C36" s="5" t="s">
        <v>64</v>
      </c>
      <c r="D36" s="5" t="s">
        <v>1140</v>
      </c>
      <c r="E36" s="5" t="s">
        <v>1141</v>
      </c>
      <c r="F36" s="5" t="s">
        <v>1142</v>
      </c>
      <c r="G36" s="5" t="s">
        <v>1059</v>
      </c>
      <c r="J36" s="5" t="s">
        <v>1651</v>
      </c>
    </row>
    <row r="37" spans="1:10">
      <c r="A37" s="5">
        <v>36</v>
      </c>
      <c r="B37" s="5" t="s">
        <v>1018</v>
      </c>
      <c r="C37" s="5" t="s">
        <v>64</v>
      </c>
      <c r="D37" s="5" t="s">
        <v>1143</v>
      </c>
      <c r="E37" s="5" t="s">
        <v>1144</v>
      </c>
      <c r="F37" s="5" t="s">
        <v>1145</v>
      </c>
      <c r="G37" s="5" t="s">
        <v>1059</v>
      </c>
      <c r="J37" s="5" t="s">
        <v>1651</v>
      </c>
    </row>
    <row r="38" spans="1:10">
      <c r="A38" s="5">
        <v>37</v>
      </c>
      <c r="B38" s="5" t="s">
        <v>1018</v>
      </c>
      <c r="C38" s="5" t="s">
        <v>64</v>
      </c>
      <c r="D38" s="5" t="s">
        <v>1146</v>
      </c>
      <c r="E38" s="5" t="s">
        <v>1147</v>
      </c>
      <c r="F38" s="5" t="s">
        <v>1148</v>
      </c>
      <c r="G38" s="5" t="s">
        <v>1149</v>
      </c>
      <c r="J38" s="5" t="s">
        <v>1651</v>
      </c>
    </row>
    <row r="39" spans="1:10">
      <c r="A39" s="5">
        <v>38</v>
      </c>
      <c r="B39" s="5" t="s">
        <v>1018</v>
      </c>
      <c r="C39" s="5" t="s">
        <v>64</v>
      </c>
      <c r="D39" s="5" t="s">
        <v>1150</v>
      </c>
      <c r="E39" s="5" t="s">
        <v>1151</v>
      </c>
      <c r="F39" s="5" t="s">
        <v>1152</v>
      </c>
      <c r="G39" s="5" t="s">
        <v>1022</v>
      </c>
      <c r="J39" s="5" t="s">
        <v>1651</v>
      </c>
    </row>
    <row r="40" spans="1:10">
      <c r="A40" s="5">
        <v>39</v>
      </c>
      <c r="B40" s="5" t="s">
        <v>1018</v>
      </c>
      <c r="C40" s="5" t="s">
        <v>64</v>
      </c>
      <c r="D40" s="5" t="s">
        <v>1153</v>
      </c>
      <c r="E40" s="5" t="s">
        <v>1154</v>
      </c>
      <c r="F40" s="5" t="s">
        <v>1155</v>
      </c>
      <c r="G40" s="5" t="s">
        <v>1034</v>
      </c>
      <c r="J40" s="5" t="s">
        <v>1651</v>
      </c>
    </row>
    <row r="41" spans="1:10">
      <c r="A41" s="5">
        <v>40</v>
      </c>
      <c r="B41" s="5" t="s">
        <v>1018</v>
      </c>
      <c r="C41" s="5" t="s">
        <v>64</v>
      </c>
      <c r="D41" s="5" t="s">
        <v>1156</v>
      </c>
      <c r="E41" s="5" t="s">
        <v>1157</v>
      </c>
      <c r="F41" s="5" t="s">
        <v>1051</v>
      </c>
      <c r="G41" s="5" t="s">
        <v>1158</v>
      </c>
      <c r="H41" s="5" t="s">
        <v>1159</v>
      </c>
      <c r="J41" s="5" t="s">
        <v>1651</v>
      </c>
    </row>
    <row r="42" spans="1:10">
      <c r="A42" s="5">
        <v>41</v>
      </c>
      <c r="B42" s="5" t="s">
        <v>1018</v>
      </c>
      <c r="C42" s="5" t="s">
        <v>64</v>
      </c>
      <c r="D42" s="5" t="s">
        <v>1160</v>
      </c>
      <c r="E42" s="5" t="s">
        <v>1161</v>
      </c>
      <c r="F42" s="5" t="s">
        <v>1162</v>
      </c>
      <c r="G42" s="5" t="s">
        <v>1059</v>
      </c>
      <c r="J42" s="5" t="s">
        <v>1651</v>
      </c>
    </row>
    <row r="43" spans="1:10">
      <c r="A43" s="5">
        <v>42</v>
      </c>
      <c r="B43" s="5" t="s">
        <v>1018</v>
      </c>
      <c r="C43" s="5" t="s">
        <v>64</v>
      </c>
      <c r="D43" s="5" t="s">
        <v>1163</v>
      </c>
      <c r="E43" s="5" t="s">
        <v>1164</v>
      </c>
      <c r="F43" s="5" t="s">
        <v>1165</v>
      </c>
      <c r="G43" s="5" t="s">
        <v>1166</v>
      </c>
      <c r="J43" s="5" t="s">
        <v>1651</v>
      </c>
    </row>
    <row r="44" spans="1:10">
      <c r="A44" s="5">
        <v>43</v>
      </c>
      <c r="B44" s="5" t="s">
        <v>1018</v>
      </c>
      <c r="C44" s="5" t="s">
        <v>64</v>
      </c>
      <c r="D44" s="5" t="s">
        <v>1167</v>
      </c>
      <c r="E44" s="5" t="s">
        <v>1168</v>
      </c>
      <c r="F44" s="5" t="s">
        <v>1169</v>
      </c>
      <c r="G44" s="5" t="s">
        <v>1026</v>
      </c>
      <c r="J44" s="5" t="s">
        <v>1651</v>
      </c>
    </row>
    <row r="45" spans="1:10">
      <c r="A45" s="5">
        <v>44</v>
      </c>
      <c r="B45" s="5" t="s">
        <v>1018</v>
      </c>
      <c r="C45" s="5" t="s">
        <v>64</v>
      </c>
      <c r="D45" s="5" t="s">
        <v>1170</v>
      </c>
      <c r="E45" s="5" t="s">
        <v>1171</v>
      </c>
      <c r="F45" s="5" t="s">
        <v>1172</v>
      </c>
      <c r="G45" s="5" t="s">
        <v>1114</v>
      </c>
      <c r="J45" s="5" t="s">
        <v>1651</v>
      </c>
    </row>
    <row r="46" spans="1:10">
      <c r="A46" s="5">
        <v>45</v>
      </c>
      <c r="B46" s="5" t="s">
        <v>1018</v>
      </c>
      <c r="C46" s="5" t="s">
        <v>64</v>
      </c>
      <c r="D46" s="5" t="s">
        <v>1173</v>
      </c>
      <c r="E46" s="5" t="s">
        <v>1174</v>
      </c>
      <c r="F46" s="5" t="s">
        <v>1175</v>
      </c>
      <c r="G46" s="5" t="s">
        <v>1114</v>
      </c>
      <c r="J46" s="5" t="s">
        <v>1651</v>
      </c>
    </row>
    <row r="47" spans="1:10">
      <c r="A47" s="5">
        <v>46</v>
      </c>
      <c r="B47" s="5" t="s">
        <v>1018</v>
      </c>
      <c r="C47" s="5" t="s">
        <v>64</v>
      </c>
      <c r="D47" s="5" t="s">
        <v>1176</v>
      </c>
      <c r="E47" s="5" t="s">
        <v>1177</v>
      </c>
      <c r="F47" s="5" t="s">
        <v>1178</v>
      </c>
      <c r="G47" s="5" t="s">
        <v>1030</v>
      </c>
      <c r="J47" s="5" t="s">
        <v>1651</v>
      </c>
    </row>
    <row r="48" spans="1:10">
      <c r="A48" s="5">
        <v>47</v>
      </c>
      <c r="B48" s="5" t="s">
        <v>1018</v>
      </c>
      <c r="C48" s="5" t="s">
        <v>64</v>
      </c>
      <c r="D48" s="5" t="s">
        <v>1179</v>
      </c>
      <c r="E48" s="5" t="s">
        <v>1180</v>
      </c>
      <c r="F48" s="5" t="s">
        <v>1181</v>
      </c>
      <c r="G48" s="5" t="s">
        <v>1114</v>
      </c>
      <c r="J48" s="5" t="s">
        <v>1651</v>
      </c>
    </row>
    <row r="49" spans="1:10">
      <c r="A49" s="5">
        <v>48</v>
      </c>
      <c r="B49" s="5" t="s">
        <v>1018</v>
      </c>
      <c r="C49" s="5" t="s">
        <v>64</v>
      </c>
      <c r="D49" s="5" t="s">
        <v>1182</v>
      </c>
      <c r="E49" s="5" t="s">
        <v>1183</v>
      </c>
      <c r="F49" s="5" t="s">
        <v>1184</v>
      </c>
      <c r="G49" s="5" t="s">
        <v>1030</v>
      </c>
      <c r="J49" s="5" t="s">
        <v>1651</v>
      </c>
    </row>
    <row r="50" spans="1:10">
      <c r="A50" s="5">
        <v>49</v>
      </c>
      <c r="B50" s="5" t="s">
        <v>1018</v>
      </c>
      <c r="C50" s="5" t="s">
        <v>64</v>
      </c>
      <c r="D50" s="5" t="s">
        <v>1185</v>
      </c>
      <c r="E50" s="5" t="s">
        <v>1186</v>
      </c>
      <c r="F50" s="5" t="s">
        <v>1187</v>
      </c>
      <c r="G50" s="5" t="s">
        <v>1114</v>
      </c>
      <c r="J50" s="5" t="s">
        <v>1651</v>
      </c>
    </row>
    <row r="51" spans="1:10">
      <c r="A51" s="5">
        <v>50</v>
      </c>
      <c r="B51" s="5" t="s">
        <v>1018</v>
      </c>
      <c r="C51" s="5" t="s">
        <v>64</v>
      </c>
      <c r="D51" s="5" t="s">
        <v>1188</v>
      </c>
      <c r="E51" s="5" t="s">
        <v>1189</v>
      </c>
      <c r="F51" s="5" t="s">
        <v>1190</v>
      </c>
      <c r="G51" s="5" t="s">
        <v>1114</v>
      </c>
      <c r="J51" s="5" t="s">
        <v>1651</v>
      </c>
    </row>
    <row r="52" spans="1:10">
      <c r="A52" s="5">
        <v>51</v>
      </c>
      <c r="B52" s="5" t="s">
        <v>1018</v>
      </c>
      <c r="C52" s="5" t="s">
        <v>64</v>
      </c>
      <c r="D52" s="5" t="s">
        <v>1191</v>
      </c>
      <c r="E52" s="5" t="s">
        <v>1192</v>
      </c>
      <c r="F52" s="5" t="s">
        <v>1193</v>
      </c>
      <c r="G52" s="5" t="s">
        <v>1086</v>
      </c>
      <c r="J52" s="5" t="s">
        <v>1651</v>
      </c>
    </row>
    <row r="53" spans="1:10">
      <c r="A53" s="5">
        <v>52</v>
      </c>
      <c r="B53" s="5" t="s">
        <v>1018</v>
      </c>
      <c r="C53" s="5" t="s">
        <v>64</v>
      </c>
      <c r="D53" s="5" t="s">
        <v>1194</v>
      </c>
      <c r="E53" s="5" t="s">
        <v>1195</v>
      </c>
      <c r="F53" s="5" t="s">
        <v>1196</v>
      </c>
      <c r="G53" s="5" t="s">
        <v>1086</v>
      </c>
      <c r="J53" s="5" t="s">
        <v>1651</v>
      </c>
    </row>
    <row r="54" spans="1:10">
      <c r="A54" s="5">
        <v>53</v>
      </c>
      <c r="B54" s="5" t="s">
        <v>1018</v>
      </c>
      <c r="C54" s="5" t="s">
        <v>64</v>
      </c>
      <c r="D54" s="5" t="s">
        <v>1197</v>
      </c>
      <c r="E54" s="5" t="s">
        <v>1198</v>
      </c>
      <c r="F54" s="5" t="s">
        <v>1199</v>
      </c>
      <c r="G54" s="5" t="s">
        <v>1022</v>
      </c>
      <c r="J54" s="5" t="s">
        <v>1651</v>
      </c>
    </row>
    <row r="55" spans="1:10">
      <c r="A55" s="5">
        <v>54</v>
      </c>
      <c r="B55" s="5" t="s">
        <v>1018</v>
      </c>
      <c r="C55" s="5" t="s">
        <v>64</v>
      </c>
      <c r="D55" s="5" t="s">
        <v>1200</v>
      </c>
      <c r="E55" s="5" t="s">
        <v>1201</v>
      </c>
      <c r="F55" s="5" t="s">
        <v>1202</v>
      </c>
      <c r="G55" s="5" t="s">
        <v>1203</v>
      </c>
      <c r="J55" s="5" t="s">
        <v>1651</v>
      </c>
    </row>
    <row r="56" spans="1:10">
      <c r="A56" s="5">
        <v>55</v>
      </c>
      <c r="B56" s="5" t="s">
        <v>1018</v>
      </c>
      <c r="C56" s="5" t="s">
        <v>64</v>
      </c>
      <c r="D56" s="5" t="s">
        <v>1204</v>
      </c>
      <c r="E56" s="5" t="s">
        <v>1205</v>
      </c>
      <c r="F56" s="5" t="s">
        <v>1206</v>
      </c>
      <c r="G56" s="5" t="s">
        <v>1207</v>
      </c>
      <c r="J56" s="5" t="s">
        <v>1651</v>
      </c>
    </row>
    <row r="57" spans="1:10">
      <c r="A57" s="5">
        <v>56</v>
      </c>
      <c r="B57" s="5" t="s">
        <v>1018</v>
      </c>
      <c r="C57" s="5" t="s">
        <v>64</v>
      </c>
      <c r="D57" s="5" t="s">
        <v>1208</v>
      </c>
      <c r="E57" s="5" t="s">
        <v>1209</v>
      </c>
      <c r="F57" s="5" t="s">
        <v>1210</v>
      </c>
      <c r="G57" s="5" t="s">
        <v>1211</v>
      </c>
      <c r="J57" s="5" t="s">
        <v>1651</v>
      </c>
    </row>
    <row r="58" spans="1:10">
      <c r="A58" s="5">
        <v>57</v>
      </c>
      <c r="B58" s="5" t="s">
        <v>1018</v>
      </c>
      <c r="C58" s="5" t="s">
        <v>64</v>
      </c>
      <c r="D58" s="5" t="s">
        <v>1212</v>
      </c>
      <c r="E58" s="5" t="s">
        <v>1213</v>
      </c>
      <c r="F58" s="5" t="s">
        <v>1214</v>
      </c>
      <c r="G58" s="5" t="s">
        <v>1215</v>
      </c>
      <c r="J58" s="5" t="s">
        <v>1651</v>
      </c>
    </row>
    <row r="59" spans="1:10">
      <c r="A59" s="5">
        <v>58</v>
      </c>
      <c r="B59" s="5" t="s">
        <v>1018</v>
      </c>
      <c r="C59" s="5" t="s">
        <v>64</v>
      </c>
      <c r="D59" s="5" t="s">
        <v>1216</v>
      </c>
      <c r="E59" s="5" t="s">
        <v>1217</v>
      </c>
      <c r="F59" s="5" t="s">
        <v>1218</v>
      </c>
      <c r="G59" s="5" t="s">
        <v>1059</v>
      </c>
      <c r="J59" s="5" t="s">
        <v>1651</v>
      </c>
    </row>
    <row r="60" spans="1:10">
      <c r="A60" s="5">
        <v>59</v>
      </c>
      <c r="B60" s="5" t="s">
        <v>1018</v>
      </c>
      <c r="C60" s="5" t="s">
        <v>64</v>
      </c>
      <c r="D60" s="5" t="s">
        <v>1219</v>
      </c>
      <c r="E60" s="5" t="s">
        <v>1220</v>
      </c>
      <c r="F60" s="5" t="s">
        <v>1221</v>
      </c>
      <c r="G60" s="5" t="s">
        <v>1097</v>
      </c>
      <c r="J60" s="5" t="s">
        <v>1651</v>
      </c>
    </row>
    <row r="61" spans="1:10">
      <c r="A61" s="5">
        <v>60</v>
      </c>
      <c r="B61" s="5" t="s">
        <v>1018</v>
      </c>
      <c r="C61" s="5" t="s">
        <v>64</v>
      </c>
      <c r="D61" s="5" t="s">
        <v>1222</v>
      </c>
      <c r="E61" s="5" t="s">
        <v>1223</v>
      </c>
      <c r="F61" s="5" t="s">
        <v>1224</v>
      </c>
      <c r="G61" s="5" t="s">
        <v>1034</v>
      </c>
      <c r="J61" s="5" t="s">
        <v>1651</v>
      </c>
    </row>
    <row r="62" spans="1:10">
      <c r="A62" s="5">
        <v>61</v>
      </c>
      <c r="B62" s="5" t="s">
        <v>1018</v>
      </c>
      <c r="C62" s="5" t="s">
        <v>64</v>
      </c>
      <c r="D62" s="5" t="s">
        <v>1225</v>
      </c>
      <c r="E62" s="5" t="s">
        <v>1226</v>
      </c>
      <c r="F62" s="5" t="s">
        <v>1227</v>
      </c>
      <c r="G62" s="5" t="s">
        <v>1228</v>
      </c>
      <c r="J62" s="5" t="s">
        <v>1651</v>
      </c>
    </row>
    <row r="63" spans="1:10">
      <c r="A63" s="5">
        <v>62</v>
      </c>
      <c r="B63" s="5" t="s">
        <v>1018</v>
      </c>
      <c r="C63" s="5" t="s">
        <v>64</v>
      </c>
      <c r="D63" s="5" t="s">
        <v>1229</v>
      </c>
      <c r="E63" s="5" t="s">
        <v>1230</v>
      </c>
      <c r="F63" s="5" t="s">
        <v>1231</v>
      </c>
      <c r="G63" s="5" t="s">
        <v>1082</v>
      </c>
      <c r="J63" s="5" t="s">
        <v>1651</v>
      </c>
    </row>
    <row r="64" spans="1:10">
      <c r="A64" s="5">
        <v>63</v>
      </c>
      <c r="B64" s="5" t="s">
        <v>1018</v>
      </c>
      <c r="C64" s="5" t="s">
        <v>64</v>
      </c>
      <c r="D64" s="5" t="s">
        <v>1232</v>
      </c>
      <c r="E64" s="5" t="s">
        <v>1233</v>
      </c>
      <c r="F64" s="5" t="s">
        <v>1234</v>
      </c>
      <c r="G64" s="5" t="s">
        <v>1235</v>
      </c>
      <c r="J64" s="5" t="s">
        <v>1651</v>
      </c>
    </row>
    <row r="65" spans="1:10">
      <c r="A65" s="5">
        <v>64</v>
      </c>
      <c r="B65" s="5" t="s">
        <v>1018</v>
      </c>
      <c r="C65" s="5" t="s">
        <v>64</v>
      </c>
      <c r="D65" s="5" t="s">
        <v>1236</v>
      </c>
      <c r="E65" s="5" t="s">
        <v>1237</v>
      </c>
      <c r="F65" s="5" t="s">
        <v>1238</v>
      </c>
      <c r="G65" s="5" t="s">
        <v>1034</v>
      </c>
      <c r="J65" s="5" t="s">
        <v>1651</v>
      </c>
    </row>
    <row r="66" spans="1:10">
      <c r="A66" s="5">
        <v>65</v>
      </c>
      <c r="B66" s="5" t="s">
        <v>1018</v>
      </c>
      <c r="C66" s="5" t="s">
        <v>64</v>
      </c>
      <c r="D66" s="5" t="s">
        <v>1239</v>
      </c>
      <c r="E66" s="5" t="s">
        <v>1240</v>
      </c>
      <c r="F66" s="5" t="s">
        <v>1241</v>
      </c>
      <c r="G66" s="5" t="s">
        <v>1242</v>
      </c>
      <c r="J66" s="5" t="s">
        <v>1651</v>
      </c>
    </row>
    <row r="67" spans="1:10">
      <c r="A67" s="5">
        <v>66</v>
      </c>
      <c r="B67" s="5" t="s">
        <v>1018</v>
      </c>
      <c r="C67" s="5" t="s">
        <v>64</v>
      </c>
      <c r="D67" s="5" t="s">
        <v>1243</v>
      </c>
      <c r="E67" s="5" t="s">
        <v>1244</v>
      </c>
      <c r="F67" s="5" t="s">
        <v>1245</v>
      </c>
      <c r="G67" s="5" t="s">
        <v>1026</v>
      </c>
      <c r="J67" s="5" t="s">
        <v>1651</v>
      </c>
    </row>
    <row r="68" spans="1:10">
      <c r="A68" s="5">
        <v>67</v>
      </c>
      <c r="B68" s="5" t="s">
        <v>1018</v>
      </c>
      <c r="C68" s="5" t="s">
        <v>64</v>
      </c>
      <c r="D68" s="5" t="s">
        <v>1246</v>
      </c>
      <c r="E68" s="5" t="s">
        <v>1247</v>
      </c>
      <c r="F68" s="5" t="s">
        <v>1248</v>
      </c>
      <c r="G68" s="5" t="s">
        <v>1086</v>
      </c>
      <c r="J68" s="5" t="s">
        <v>1651</v>
      </c>
    </row>
    <row r="69" spans="1:10">
      <c r="A69" s="5">
        <v>68</v>
      </c>
      <c r="B69" s="5" t="s">
        <v>1018</v>
      </c>
      <c r="C69" s="5" t="s">
        <v>64</v>
      </c>
      <c r="D69" s="5" t="s">
        <v>1249</v>
      </c>
      <c r="E69" s="5" t="s">
        <v>1250</v>
      </c>
      <c r="F69" s="5" t="s">
        <v>1251</v>
      </c>
      <c r="G69" s="5" t="s">
        <v>1086</v>
      </c>
      <c r="J69" s="5" t="s">
        <v>1651</v>
      </c>
    </row>
    <row r="70" spans="1:10">
      <c r="A70" s="5">
        <v>69</v>
      </c>
      <c r="B70" s="5" t="s">
        <v>1018</v>
      </c>
      <c r="C70" s="5" t="s">
        <v>64</v>
      </c>
      <c r="D70" s="5" t="s">
        <v>1252</v>
      </c>
      <c r="E70" s="5" t="s">
        <v>1253</v>
      </c>
      <c r="F70" s="5" t="s">
        <v>1254</v>
      </c>
      <c r="G70" s="5" t="s">
        <v>1026</v>
      </c>
      <c r="J70" s="5" t="s">
        <v>1651</v>
      </c>
    </row>
    <row r="71" spans="1:10">
      <c r="A71" s="5">
        <v>70</v>
      </c>
      <c r="B71" s="5" t="s">
        <v>1018</v>
      </c>
      <c r="C71" s="5" t="s">
        <v>64</v>
      </c>
      <c r="D71" s="5" t="s">
        <v>1255</v>
      </c>
      <c r="E71" s="5" t="s">
        <v>1256</v>
      </c>
      <c r="F71" s="5" t="s">
        <v>1257</v>
      </c>
      <c r="G71" s="5" t="s">
        <v>1118</v>
      </c>
      <c r="J71" s="5" t="s">
        <v>1651</v>
      </c>
    </row>
    <row r="72" spans="1:10">
      <c r="A72" s="5">
        <v>71</v>
      </c>
      <c r="B72" s="5" t="s">
        <v>1018</v>
      </c>
      <c r="C72" s="5" t="s">
        <v>64</v>
      </c>
      <c r="D72" s="5" t="s">
        <v>1258</v>
      </c>
      <c r="E72" s="5" t="s">
        <v>1259</v>
      </c>
      <c r="F72" s="5" t="s">
        <v>1260</v>
      </c>
      <c r="G72" s="5" t="s">
        <v>1066</v>
      </c>
      <c r="J72" s="5" t="s">
        <v>1651</v>
      </c>
    </row>
    <row r="73" spans="1:10">
      <c r="A73" s="5">
        <v>72</v>
      </c>
      <c r="B73" s="5" t="s">
        <v>1018</v>
      </c>
      <c r="C73" s="5" t="s">
        <v>64</v>
      </c>
      <c r="D73" s="5" t="s">
        <v>1261</v>
      </c>
      <c r="E73" s="5" t="s">
        <v>1262</v>
      </c>
      <c r="F73" s="5" t="s">
        <v>1263</v>
      </c>
      <c r="G73" s="5" t="s">
        <v>1066</v>
      </c>
      <c r="J73" s="5" t="s">
        <v>1651</v>
      </c>
    </row>
    <row r="74" spans="1:10">
      <c r="A74" s="5">
        <v>73</v>
      </c>
      <c r="B74" s="5" t="s">
        <v>1018</v>
      </c>
      <c r="C74" s="5" t="s">
        <v>64</v>
      </c>
      <c r="D74" s="5" t="s">
        <v>1264</v>
      </c>
      <c r="E74" s="5" t="s">
        <v>1265</v>
      </c>
      <c r="F74" s="5" t="s">
        <v>1266</v>
      </c>
      <c r="G74" s="5" t="s">
        <v>1034</v>
      </c>
      <c r="J74" s="5" t="s">
        <v>1651</v>
      </c>
    </row>
    <row r="75" spans="1:10">
      <c r="A75" s="5">
        <v>74</v>
      </c>
      <c r="B75" s="5" t="s">
        <v>1018</v>
      </c>
      <c r="C75" s="5" t="s">
        <v>64</v>
      </c>
      <c r="D75" s="5" t="s">
        <v>1267</v>
      </c>
      <c r="E75" s="5" t="s">
        <v>1268</v>
      </c>
      <c r="F75" s="5" t="s">
        <v>1269</v>
      </c>
      <c r="G75" s="5" t="s">
        <v>1215</v>
      </c>
      <c r="J75" s="5" t="s">
        <v>1651</v>
      </c>
    </row>
    <row r="76" spans="1:10">
      <c r="A76" s="5">
        <v>75</v>
      </c>
      <c r="B76" s="5" t="s">
        <v>1018</v>
      </c>
      <c r="C76" s="5" t="s">
        <v>64</v>
      </c>
      <c r="D76" s="5" t="s">
        <v>1270</v>
      </c>
      <c r="E76" s="5" t="s">
        <v>1271</v>
      </c>
      <c r="F76" s="5" t="s">
        <v>1272</v>
      </c>
      <c r="G76" s="5" t="s">
        <v>1203</v>
      </c>
      <c r="J76" s="5" t="s">
        <v>1651</v>
      </c>
    </row>
    <row r="77" spans="1:10">
      <c r="A77" s="5">
        <v>76</v>
      </c>
      <c r="B77" s="5" t="s">
        <v>1018</v>
      </c>
      <c r="C77" s="5" t="s">
        <v>64</v>
      </c>
      <c r="D77" s="5" t="s">
        <v>1273</v>
      </c>
      <c r="E77" s="5" t="s">
        <v>1274</v>
      </c>
      <c r="F77" s="5" t="s">
        <v>1275</v>
      </c>
      <c r="G77" s="5" t="s">
        <v>1066</v>
      </c>
      <c r="J77" s="5" t="s">
        <v>1651</v>
      </c>
    </row>
    <row r="78" spans="1:10">
      <c r="A78" s="5">
        <v>77</v>
      </c>
      <c r="B78" s="5" t="s">
        <v>1018</v>
      </c>
      <c r="C78" s="5" t="s">
        <v>64</v>
      </c>
      <c r="D78" s="5" t="s">
        <v>1276</v>
      </c>
      <c r="E78" s="5" t="s">
        <v>1277</v>
      </c>
      <c r="F78" s="5" t="s">
        <v>1278</v>
      </c>
      <c r="G78" s="5" t="s">
        <v>1030</v>
      </c>
      <c r="J78" s="5" t="s">
        <v>1651</v>
      </c>
    </row>
    <row r="79" spans="1:10">
      <c r="A79" s="5">
        <v>78</v>
      </c>
      <c r="B79" s="5" t="s">
        <v>1018</v>
      </c>
      <c r="C79" s="5" t="s">
        <v>64</v>
      </c>
      <c r="D79" s="5" t="s">
        <v>1279</v>
      </c>
      <c r="E79" s="5" t="s">
        <v>1280</v>
      </c>
      <c r="F79" s="5" t="s">
        <v>1281</v>
      </c>
      <c r="G79" s="5" t="s">
        <v>1026</v>
      </c>
      <c r="J79" s="5" t="s">
        <v>1651</v>
      </c>
    </row>
    <row r="80" spans="1:10">
      <c r="A80" s="5">
        <v>79</v>
      </c>
      <c r="B80" s="5" t="s">
        <v>1018</v>
      </c>
      <c r="C80" s="5" t="s">
        <v>64</v>
      </c>
      <c r="D80" s="5" t="s">
        <v>1282</v>
      </c>
      <c r="E80" s="5" t="s">
        <v>1283</v>
      </c>
      <c r="F80" s="5" t="s">
        <v>1284</v>
      </c>
      <c r="G80" s="5" t="s">
        <v>1203</v>
      </c>
      <c r="J80" s="5" t="s">
        <v>1651</v>
      </c>
    </row>
    <row r="81" spans="1:10">
      <c r="A81" s="5">
        <v>80</v>
      </c>
      <c r="B81" s="5" t="s">
        <v>1018</v>
      </c>
      <c r="C81" s="5" t="s">
        <v>64</v>
      </c>
      <c r="D81" s="5" t="s">
        <v>1285</v>
      </c>
      <c r="E81" s="5" t="s">
        <v>1286</v>
      </c>
      <c r="F81" s="5" t="s">
        <v>1287</v>
      </c>
      <c r="G81" s="5" t="s">
        <v>1066</v>
      </c>
      <c r="J81" s="5" t="s">
        <v>1651</v>
      </c>
    </row>
    <row r="82" spans="1:10">
      <c r="A82" s="5">
        <v>81</v>
      </c>
      <c r="B82" s="5" t="s">
        <v>1018</v>
      </c>
      <c r="C82" s="5" t="s">
        <v>64</v>
      </c>
      <c r="D82" s="5" t="s">
        <v>1288</v>
      </c>
      <c r="E82" s="5" t="s">
        <v>1289</v>
      </c>
      <c r="F82" s="5" t="s">
        <v>1290</v>
      </c>
      <c r="G82" s="5" t="s">
        <v>1059</v>
      </c>
      <c r="J82" s="5" t="s">
        <v>1651</v>
      </c>
    </row>
    <row r="83" spans="1:10">
      <c r="A83" s="5">
        <v>82</v>
      </c>
      <c r="B83" s="5" t="s">
        <v>1018</v>
      </c>
      <c r="C83" s="5" t="s">
        <v>64</v>
      </c>
      <c r="D83" s="5" t="s">
        <v>1291</v>
      </c>
      <c r="E83" s="5" t="s">
        <v>1292</v>
      </c>
      <c r="F83" s="5" t="s">
        <v>1293</v>
      </c>
      <c r="G83" s="5" t="s">
        <v>1026</v>
      </c>
      <c r="J83" s="5" t="s">
        <v>1651</v>
      </c>
    </row>
    <row r="84" spans="1:10">
      <c r="A84" s="5">
        <v>83</v>
      </c>
      <c r="B84" s="5" t="s">
        <v>1018</v>
      </c>
      <c r="C84" s="5" t="s">
        <v>64</v>
      </c>
      <c r="D84" s="5" t="s">
        <v>1294</v>
      </c>
      <c r="E84" s="5" t="s">
        <v>1295</v>
      </c>
      <c r="F84" s="5" t="s">
        <v>1296</v>
      </c>
      <c r="G84" s="5" t="s">
        <v>1034</v>
      </c>
      <c r="J84" s="5" t="s">
        <v>1651</v>
      </c>
    </row>
    <row r="85" spans="1:10">
      <c r="A85" s="5">
        <v>84</v>
      </c>
      <c r="B85" s="5" t="s">
        <v>1018</v>
      </c>
      <c r="C85" s="5" t="s">
        <v>64</v>
      </c>
      <c r="D85" s="5" t="s">
        <v>1297</v>
      </c>
      <c r="E85" s="5" t="s">
        <v>1298</v>
      </c>
      <c r="F85" s="5" t="s">
        <v>1299</v>
      </c>
      <c r="G85" s="5" t="s">
        <v>1026</v>
      </c>
      <c r="J85" s="5" t="s">
        <v>1651</v>
      </c>
    </row>
    <row r="86" spans="1:10">
      <c r="A86" s="5">
        <v>85</v>
      </c>
      <c r="B86" s="5" t="s">
        <v>1018</v>
      </c>
      <c r="C86" s="5" t="s">
        <v>64</v>
      </c>
      <c r="D86" s="5" t="s">
        <v>1300</v>
      </c>
      <c r="E86" s="5" t="s">
        <v>1301</v>
      </c>
      <c r="F86" s="5" t="s">
        <v>1302</v>
      </c>
      <c r="G86" s="5" t="s">
        <v>1030</v>
      </c>
      <c r="J86" s="5" t="s">
        <v>1651</v>
      </c>
    </row>
    <row r="87" spans="1:10">
      <c r="A87" s="5">
        <v>86</v>
      </c>
      <c r="B87" s="5" t="s">
        <v>1018</v>
      </c>
      <c r="C87" s="5" t="s">
        <v>64</v>
      </c>
      <c r="D87" s="5" t="s">
        <v>1303</v>
      </c>
      <c r="E87" s="5" t="s">
        <v>1304</v>
      </c>
      <c r="F87" s="5" t="s">
        <v>1305</v>
      </c>
      <c r="G87" s="5" t="s">
        <v>1166</v>
      </c>
      <c r="J87" s="5" t="s">
        <v>1651</v>
      </c>
    </row>
    <row r="88" spans="1:10">
      <c r="A88" s="5">
        <v>87</v>
      </c>
      <c r="B88" s="5" t="s">
        <v>1018</v>
      </c>
      <c r="C88" s="5" t="s">
        <v>64</v>
      </c>
      <c r="D88" s="5" t="s">
        <v>1306</v>
      </c>
      <c r="E88" s="5" t="s">
        <v>1307</v>
      </c>
      <c r="F88" s="5" t="s">
        <v>1308</v>
      </c>
      <c r="G88" s="5" t="s">
        <v>1026</v>
      </c>
      <c r="J88" s="5" t="s">
        <v>1651</v>
      </c>
    </row>
    <row r="89" spans="1:10">
      <c r="A89" s="5">
        <v>88</v>
      </c>
      <c r="B89" s="5" t="s">
        <v>1018</v>
      </c>
      <c r="C89" s="5" t="s">
        <v>64</v>
      </c>
      <c r="D89" s="5" t="s">
        <v>1309</v>
      </c>
      <c r="E89" s="5" t="s">
        <v>1310</v>
      </c>
      <c r="F89" s="5" t="s">
        <v>1311</v>
      </c>
      <c r="G89" s="5" t="s">
        <v>1026</v>
      </c>
      <c r="J89" s="5" t="s">
        <v>1651</v>
      </c>
    </row>
    <row r="90" spans="1:10">
      <c r="A90" s="5">
        <v>89</v>
      </c>
      <c r="B90" s="5" t="s">
        <v>1018</v>
      </c>
      <c r="C90" s="5" t="s">
        <v>64</v>
      </c>
      <c r="D90" s="5" t="s">
        <v>1312</v>
      </c>
      <c r="E90" s="5" t="s">
        <v>1313</v>
      </c>
      <c r="F90" s="5" t="s">
        <v>1314</v>
      </c>
      <c r="G90" s="5" t="s">
        <v>1315</v>
      </c>
      <c r="J90" s="5" t="s">
        <v>1651</v>
      </c>
    </row>
    <row r="91" spans="1:10">
      <c r="A91" s="5">
        <v>90</v>
      </c>
      <c r="B91" s="5" t="s">
        <v>1018</v>
      </c>
      <c r="C91" s="5" t="s">
        <v>64</v>
      </c>
      <c r="D91" s="5" t="s">
        <v>1316</v>
      </c>
      <c r="E91" s="5" t="s">
        <v>1317</v>
      </c>
      <c r="F91" s="5" t="s">
        <v>1318</v>
      </c>
      <c r="G91" s="5" t="s">
        <v>1082</v>
      </c>
      <c r="J91" s="5" t="s">
        <v>1651</v>
      </c>
    </row>
    <row r="92" spans="1:10">
      <c r="A92" s="5">
        <v>91</v>
      </c>
      <c r="B92" s="5" t="s">
        <v>1018</v>
      </c>
      <c r="C92" s="5" t="s">
        <v>64</v>
      </c>
      <c r="D92" s="5" t="s">
        <v>1319</v>
      </c>
      <c r="E92" s="5" t="s">
        <v>1320</v>
      </c>
      <c r="F92" s="5" t="s">
        <v>1321</v>
      </c>
      <c r="G92" s="5" t="s">
        <v>1034</v>
      </c>
      <c r="J92" s="5" t="s">
        <v>1651</v>
      </c>
    </row>
    <row r="93" spans="1:10">
      <c r="A93" s="5">
        <v>92</v>
      </c>
      <c r="B93" s="5" t="s">
        <v>1018</v>
      </c>
      <c r="C93" s="5" t="s">
        <v>64</v>
      </c>
      <c r="D93" s="5" t="s">
        <v>1322</v>
      </c>
      <c r="E93" s="5" t="s">
        <v>1323</v>
      </c>
      <c r="F93" s="5" t="s">
        <v>1324</v>
      </c>
      <c r="G93" s="5" t="s">
        <v>1166</v>
      </c>
      <c r="J93" s="5" t="s">
        <v>1651</v>
      </c>
    </row>
    <row r="94" spans="1:10">
      <c r="A94" s="5">
        <v>93</v>
      </c>
      <c r="B94" s="5" t="s">
        <v>1018</v>
      </c>
      <c r="C94" s="5" t="s">
        <v>64</v>
      </c>
      <c r="D94" s="5" t="s">
        <v>1325</v>
      </c>
      <c r="E94" s="5" t="s">
        <v>1326</v>
      </c>
      <c r="F94" s="5" t="s">
        <v>1327</v>
      </c>
      <c r="G94" s="5" t="s">
        <v>1026</v>
      </c>
      <c r="J94" s="5" t="s">
        <v>1651</v>
      </c>
    </row>
    <row r="95" spans="1:10">
      <c r="A95" s="5">
        <v>94</v>
      </c>
      <c r="B95" s="5" t="s">
        <v>1018</v>
      </c>
      <c r="C95" s="5" t="s">
        <v>64</v>
      </c>
      <c r="D95" s="5" t="s">
        <v>1328</v>
      </c>
      <c r="E95" s="5" t="s">
        <v>1329</v>
      </c>
      <c r="F95" s="5" t="s">
        <v>1330</v>
      </c>
      <c r="G95" s="5" t="s">
        <v>1066</v>
      </c>
      <c r="J95" s="5" t="s">
        <v>1651</v>
      </c>
    </row>
    <row r="96" spans="1:10">
      <c r="A96" s="5">
        <v>95</v>
      </c>
      <c r="B96" s="5" t="s">
        <v>1018</v>
      </c>
      <c r="C96" s="5" t="s">
        <v>64</v>
      </c>
      <c r="D96" s="5" t="s">
        <v>1331</v>
      </c>
      <c r="E96" s="5" t="s">
        <v>1332</v>
      </c>
      <c r="F96" s="5" t="s">
        <v>1333</v>
      </c>
      <c r="G96" s="5" t="s">
        <v>1030</v>
      </c>
      <c r="J96" s="5" t="s">
        <v>1651</v>
      </c>
    </row>
    <row r="97" spans="1:10">
      <c r="A97" s="5">
        <v>96</v>
      </c>
      <c r="B97" s="5" t="s">
        <v>1018</v>
      </c>
      <c r="C97" s="5" t="s">
        <v>64</v>
      </c>
      <c r="D97" s="5" t="s">
        <v>1334</v>
      </c>
      <c r="E97" s="5" t="s">
        <v>1335</v>
      </c>
      <c r="F97" s="5" t="s">
        <v>1336</v>
      </c>
      <c r="G97" s="5" t="s">
        <v>1337</v>
      </c>
      <c r="H97" s="5" t="s">
        <v>1338</v>
      </c>
      <c r="J97" s="5" t="s">
        <v>1651</v>
      </c>
    </row>
    <row r="98" spans="1:10">
      <c r="A98" s="5">
        <v>97</v>
      </c>
      <c r="B98" s="5" t="s">
        <v>1018</v>
      </c>
      <c r="C98" s="5" t="s">
        <v>64</v>
      </c>
      <c r="D98" s="5" t="s">
        <v>1339</v>
      </c>
      <c r="E98" s="5" t="s">
        <v>1340</v>
      </c>
      <c r="F98" s="5" t="s">
        <v>1341</v>
      </c>
      <c r="G98" s="5" t="s">
        <v>1022</v>
      </c>
      <c r="J98" s="5" t="s">
        <v>1651</v>
      </c>
    </row>
    <row r="99" spans="1:10">
      <c r="A99" s="5">
        <v>98</v>
      </c>
      <c r="B99" s="5" t="s">
        <v>1018</v>
      </c>
      <c r="C99" s="5" t="s">
        <v>64</v>
      </c>
      <c r="D99" s="5" t="s">
        <v>1342</v>
      </c>
      <c r="E99" s="5" t="s">
        <v>1343</v>
      </c>
      <c r="F99" s="5" t="s">
        <v>1344</v>
      </c>
      <c r="G99" s="5" t="s">
        <v>1026</v>
      </c>
      <c r="H99" s="5" t="s">
        <v>1345</v>
      </c>
      <c r="J99" s="5" t="s">
        <v>1651</v>
      </c>
    </row>
    <row r="100" spans="1:10">
      <c r="A100" s="5">
        <v>99</v>
      </c>
      <c r="B100" s="5" t="s">
        <v>1018</v>
      </c>
      <c r="C100" s="5" t="s">
        <v>64</v>
      </c>
      <c r="D100" s="5" t="s">
        <v>1346</v>
      </c>
      <c r="E100" s="5" t="s">
        <v>1347</v>
      </c>
      <c r="F100" s="5" t="s">
        <v>1348</v>
      </c>
      <c r="G100" s="5" t="s">
        <v>1034</v>
      </c>
      <c r="J100" s="5" t="s">
        <v>1651</v>
      </c>
    </row>
    <row r="101" spans="1:10">
      <c r="A101" s="5">
        <v>100</v>
      </c>
      <c r="B101" s="5" t="s">
        <v>1018</v>
      </c>
      <c r="C101" s="5" t="s">
        <v>64</v>
      </c>
      <c r="D101" s="5" t="s">
        <v>1349</v>
      </c>
      <c r="E101" s="5" t="s">
        <v>1350</v>
      </c>
      <c r="F101" s="5" t="s">
        <v>1351</v>
      </c>
      <c r="G101" s="5" t="s">
        <v>1203</v>
      </c>
      <c r="J101" s="5" t="s">
        <v>1651</v>
      </c>
    </row>
    <row r="102" spans="1:10">
      <c r="A102" s="5">
        <v>101</v>
      </c>
      <c r="B102" s="5" t="s">
        <v>1018</v>
      </c>
      <c r="C102" s="5" t="s">
        <v>64</v>
      </c>
      <c r="D102" s="5" t="s">
        <v>1352</v>
      </c>
      <c r="E102" s="5" t="s">
        <v>1353</v>
      </c>
      <c r="F102" s="5" t="s">
        <v>1354</v>
      </c>
      <c r="G102" s="5" t="s">
        <v>1026</v>
      </c>
      <c r="J102" s="5" t="s">
        <v>1651</v>
      </c>
    </row>
    <row r="103" spans="1:10">
      <c r="A103" s="5">
        <v>102</v>
      </c>
      <c r="B103" s="5" t="s">
        <v>1018</v>
      </c>
      <c r="C103" s="5" t="s">
        <v>64</v>
      </c>
      <c r="D103" s="5" t="s">
        <v>1355</v>
      </c>
      <c r="E103" s="5" t="s">
        <v>1356</v>
      </c>
      <c r="F103" s="5" t="s">
        <v>1357</v>
      </c>
      <c r="G103" s="5" t="s">
        <v>1203</v>
      </c>
      <c r="J103" s="5" t="s">
        <v>1651</v>
      </c>
    </row>
    <row r="104" spans="1:10">
      <c r="A104" s="5">
        <v>103</v>
      </c>
      <c r="B104" s="5" t="s">
        <v>1018</v>
      </c>
      <c r="C104" s="5" t="s">
        <v>64</v>
      </c>
      <c r="D104" s="5" t="s">
        <v>1358</v>
      </c>
      <c r="E104" s="5" t="s">
        <v>1359</v>
      </c>
      <c r="F104" s="5" t="s">
        <v>1360</v>
      </c>
      <c r="G104" s="5" t="s">
        <v>1203</v>
      </c>
      <c r="J104" s="5" t="s">
        <v>1651</v>
      </c>
    </row>
    <row r="105" spans="1:10">
      <c r="A105" s="5">
        <v>104</v>
      </c>
      <c r="B105" s="5" t="s">
        <v>1018</v>
      </c>
      <c r="C105" s="5" t="s">
        <v>64</v>
      </c>
      <c r="D105" s="5" t="s">
        <v>1361</v>
      </c>
      <c r="E105" s="5" t="s">
        <v>1362</v>
      </c>
      <c r="F105" s="5" t="s">
        <v>1363</v>
      </c>
      <c r="G105" s="5" t="s">
        <v>1082</v>
      </c>
      <c r="J105" s="5" t="s">
        <v>1651</v>
      </c>
    </row>
    <row r="106" spans="1:10">
      <c r="A106" s="5">
        <v>105</v>
      </c>
      <c r="B106" s="5" t="s">
        <v>1018</v>
      </c>
      <c r="C106" s="5" t="s">
        <v>64</v>
      </c>
      <c r="D106" s="5" t="s">
        <v>1364</v>
      </c>
      <c r="E106" s="5" t="s">
        <v>1365</v>
      </c>
      <c r="F106" s="5" t="s">
        <v>1366</v>
      </c>
      <c r="G106" s="5" t="s">
        <v>1367</v>
      </c>
      <c r="J106" s="5" t="s">
        <v>1651</v>
      </c>
    </row>
    <row r="107" spans="1:10">
      <c r="A107" s="5">
        <v>106</v>
      </c>
      <c r="B107" s="5" t="s">
        <v>1018</v>
      </c>
      <c r="C107" s="5" t="s">
        <v>64</v>
      </c>
      <c r="D107" s="5" t="s">
        <v>1368</v>
      </c>
      <c r="E107" s="5" t="s">
        <v>1369</v>
      </c>
      <c r="F107" s="5" t="s">
        <v>1370</v>
      </c>
      <c r="G107" s="5" t="s">
        <v>1059</v>
      </c>
      <c r="J107" s="5" t="s">
        <v>1651</v>
      </c>
    </row>
    <row r="108" spans="1:10">
      <c r="A108" s="5">
        <v>107</v>
      </c>
      <c r="B108" s="5" t="s">
        <v>1018</v>
      </c>
      <c r="C108" s="5" t="s">
        <v>64</v>
      </c>
      <c r="D108" s="5" t="s">
        <v>1371</v>
      </c>
      <c r="E108" s="5" t="s">
        <v>1372</v>
      </c>
      <c r="F108" s="5" t="s">
        <v>1373</v>
      </c>
      <c r="G108" s="5" t="s">
        <v>1114</v>
      </c>
      <c r="J108" s="5" t="s">
        <v>1651</v>
      </c>
    </row>
    <row r="109" spans="1:10">
      <c r="A109" s="5">
        <v>108</v>
      </c>
      <c r="B109" s="5" t="s">
        <v>1018</v>
      </c>
      <c r="C109" s="5" t="s">
        <v>64</v>
      </c>
      <c r="D109" s="5" t="s">
        <v>1374</v>
      </c>
      <c r="E109" s="5" t="s">
        <v>1375</v>
      </c>
      <c r="F109" s="5" t="s">
        <v>1376</v>
      </c>
      <c r="G109" s="5" t="s">
        <v>1114</v>
      </c>
      <c r="J109" s="5" t="s">
        <v>1651</v>
      </c>
    </row>
    <row r="110" spans="1:10">
      <c r="A110" s="5">
        <v>109</v>
      </c>
      <c r="B110" s="5" t="s">
        <v>1018</v>
      </c>
      <c r="C110" s="5" t="s">
        <v>64</v>
      </c>
      <c r="D110" s="5" t="s">
        <v>1377</v>
      </c>
      <c r="E110" s="5" t="s">
        <v>1378</v>
      </c>
      <c r="F110" s="5" t="s">
        <v>1379</v>
      </c>
      <c r="G110" s="5" t="s">
        <v>1066</v>
      </c>
      <c r="J110" s="5" t="s">
        <v>1651</v>
      </c>
    </row>
    <row r="111" spans="1:10">
      <c r="A111" s="5">
        <v>110</v>
      </c>
      <c r="B111" s="5" t="s">
        <v>1018</v>
      </c>
      <c r="C111" s="5" t="s">
        <v>64</v>
      </c>
      <c r="D111" s="5" t="s">
        <v>1380</v>
      </c>
      <c r="E111" s="5" t="s">
        <v>1381</v>
      </c>
      <c r="F111" s="5" t="s">
        <v>1382</v>
      </c>
      <c r="G111" s="5" t="s">
        <v>1066</v>
      </c>
      <c r="J111" s="5" t="s">
        <v>1651</v>
      </c>
    </row>
    <row r="112" spans="1:10">
      <c r="A112" s="5">
        <v>111</v>
      </c>
      <c r="B112" s="5" t="s">
        <v>1018</v>
      </c>
      <c r="C112" s="5" t="s">
        <v>64</v>
      </c>
      <c r="D112" s="5" t="s">
        <v>1383</v>
      </c>
      <c r="E112" s="5" t="s">
        <v>1384</v>
      </c>
      <c r="F112" s="5" t="s">
        <v>1385</v>
      </c>
      <c r="G112" s="5" t="s">
        <v>1386</v>
      </c>
      <c r="J112" s="5" t="s">
        <v>1651</v>
      </c>
    </row>
    <row r="113" spans="1:10">
      <c r="A113" s="5">
        <v>112</v>
      </c>
      <c r="B113" s="5" t="s">
        <v>1018</v>
      </c>
      <c r="C113" s="5" t="s">
        <v>64</v>
      </c>
      <c r="D113" s="5" t="s">
        <v>1387</v>
      </c>
      <c r="E113" s="5" t="s">
        <v>1388</v>
      </c>
      <c r="F113" s="5" t="s">
        <v>1389</v>
      </c>
      <c r="G113" s="5" t="s">
        <v>1390</v>
      </c>
      <c r="J113" s="5" t="s">
        <v>1651</v>
      </c>
    </row>
    <row r="114" spans="1:10">
      <c r="A114" s="5">
        <v>113</v>
      </c>
      <c r="B114" s="5" t="s">
        <v>1018</v>
      </c>
      <c r="C114" s="5" t="s">
        <v>64</v>
      </c>
      <c r="D114" s="5" t="s">
        <v>1391</v>
      </c>
      <c r="E114" s="5" t="s">
        <v>1392</v>
      </c>
      <c r="F114" s="5" t="s">
        <v>1393</v>
      </c>
      <c r="G114" s="5" t="s">
        <v>1044</v>
      </c>
      <c r="J114" s="5" t="s">
        <v>1651</v>
      </c>
    </row>
    <row r="115" spans="1:10">
      <c r="A115" s="5">
        <v>114</v>
      </c>
      <c r="B115" s="5" t="s">
        <v>1018</v>
      </c>
      <c r="C115" s="5" t="s">
        <v>64</v>
      </c>
      <c r="D115" s="5" t="s">
        <v>1394</v>
      </c>
      <c r="E115" s="5" t="s">
        <v>1395</v>
      </c>
      <c r="F115" s="5" t="s">
        <v>1396</v>
      </c>
      <c r="G115" s="5" t="s">
        <v>1114</v>
      </c>
      <c r="J115" s="5" t="s">
        <v>1651</v>
      </c>
    </row>
    <row r="116" spans="1:10">
      <c r="A116" s="5">
        <v>115</v>
      </c>
      <c r="B116" s="5" t="s">
        <v>1018</v>
      </c>
      <c r="C116" s="5" t="s">
        <v>64</v>
      </c>
      <c r="D116" s="5" t="s">
        <v>1397</v>
      </c>
      <c r="E116" s="5" t="s">
        <v>1398</v>
      </c>
      <c r="F116" s="5" t="s">
        <v>1399</v>
      </c>
      <c r="G116" s="5" t="s">
        <v>1114</v>
      </c>
      <c r="J116" s="5" t="s">
        <v>1651</v>
      </c>
    </row>
    <row r="117" spans="1:10">
      <c r="A117" s="5">
        <v>116</v>
      </c>
      <c r="B117" s="5" t="s">
        <v>1018</v>
      </c>
      <c r="C117" s="5" t="s">
        <v>64</v>
      </c>
      <c r="D117" s="5" t="s">
        <v>1400</v>
      </c>
      <c r="E117" s="5" t="s">
        <v>1401</v>
      </c>
      <c r="F117" s="5" t="s">
        <v>1402</v>
      </c>
      <c r="G117" s="5" t="s">
        <v>1059</v>
      </c>
      <c r="J117" s="5" t="s">
        <v>1651</v>
      </c>
    </row>
    <row r="118" spans="1:10">
      <c r="A118" s="5">
        <v>117</v>
      </c>
      <c r="B118" s="5" t="s">
        <v>1018</v>
      </c>
      <c r="C118" s="5" t="s">
        <v>64</v>
      </c>
      <c r="D118" s="5" t="s">
        <v>1403</v>
      </c>
      <c r="E118" s="5" t="s">
        <v>1404</v>
      </c>
      <c r="F118" s="5" t="s">
        <v>1405</v>
      </c>
      <c r="G118" s="5" t="s">
        <v>1211</v>
      </c>
      <c r="J118" s="5" t="s">
        <v>1651</v>
      </c>
    </row>
    <row r="119" spans="1:10">
      <c r="A119" s="5">
        <v>118</v>
      </c>
      <c r="B119" s="5" t="s">
        <v>1018</v>
      </c>
      <c r="C119" s="5" t="s">
        <v>64</v>
      </c>
      <c r="D119" s="5" t="s">
        <v>1406</v>
      </c>
      <c r="E119" s="5" t="s">
        <v>1407</v>
      </c>
      <c r="F119" s="5" t="s">
        <v>1408</v>
      </c>
      <c r="G119" s="5" t="s">
        <v>1086</v>
      </c>
      <c r="J119" s="5" t="s">
        <v>1651</v>
      </c>
    </row>
    <row r="120" spans="1:10">
      <c r="A120" s="5">
        <v>119</v>
      </c>
      <c r="B120" s="5" t="s">
        <v>1018</v>
      </c>
      <c r="C120" s="5" t="s">
        <v>64</v>
      </c>
      <c r="D120" s="5" t="s">
        <v>1409</v>
      </c>
      <c r="E120" s="5" t="s">
        <v>1410</v>
      </c>
      <c r="F120" s="5" t="s">
        <v>1411</v>
      </c>
      <c r="G120" s="5" t="s">
        <v>1030</v>
      </c>
      <c r="J120" s="5" t="s">
        <v>1651</v>
      </c>
    </row>
    <row r="121" spans="1:10">
      <c r="A121" s="5">
        <v>120</v>
      </c>
      <c r="B121" s="5" t="s">
        <v>1018</v>
      </c>
      <c r="C121" s="5" t="s">
        <v>64</v>
      </c>
      <c r="D121" s="5" t="s">
        <v>1412</v>
      </c>
      <c r="E121" s="5" t="s">
        <v>1413</v>
      </c>
      <c r="F121" s="5" t="s">
        <v>1414</v>
      </c>
      <c r="G121" s="5" t="s">
        <v>1114</v>
      </c>
      <c r="J121" s="5" t="s">
        <v>1651</v>
      </c>
    </row>
    <row r="122" spans="1:10">
      <c r="A122" s="5">
        <v>121</v>
      </c>
      <c r="B122" s="5" t="s">
        <v>1018</v>
      </c>
      <c r="C122" s="5" t="s">
        <v>64</v>
      </c>
      <c r="D122" s="5" t="s">
        <v>1415</v>
      </c>
      <c r="E122" s="5" t="s">
        <v>1416</v>
      </c>
      <c r="F122" s="5" t="s">
        <v>1417</v>
      </c>
      <c r="G122" s="5" t="s">
        <v>1203</v>
      </c>
      <c r="J122" s="5" t="s">
        <v>1651</v>
      </c>
    </row>
    <row r="123" spans="1:10">
      <c r="A123" s="5">
        <v>122</v>
      </c>
      <c r="B123" s="5" t="s">
        <v>1018</v>
      </c>
      <c r="C123" s="5" t="s">
        <v>64</v>
      </c>
      <c r="D123" s="5" t="s">
        <v>1418</v>
      </c>
      <c r="E123" s="5" t="s">
        <v>1419</v>
      </c>
      <c r="F123" s="5" t="s">
        <v>1420</v>
      </c>
      <c r="G123" s="5" t="s">
        <v>1082</v>
      </c>
      <c r="J123" s="5" t="s">
        <v>1651</v>
      </c>
    </row>
    <row r="124" spans="1:10">
      <c r="A124" s="5">
        <v>123</v>
      </c>
      <c r="B124" s="5" t="s">
        <v>1018</v>
      </c>
      <c r="C124" s="5" t="s">
        <v>64</v>
      </c>
      <c r="D124" s="5" t="s">
        <v>1421</v>
      </c>
      <c r="E124" s="5" t="s">
        <v>1422</v>
      </c>
      <c r="F124" s="5" t="s">
        <v>1423</v>
      </c>
      <c r="G124" s="5" t="s">
        <v>1022</v>
      </c>
      <c r="J124" s="5" t="s">
        <v>1651</v>
      </c>
    </row>
    <row r="125" spans="1:10">
      <c r="A125" s="5">
        <v>124</v>
      </c>
      <c r="B125" s="5" t="s">
        <v>1018</v>
      </c>
      <c r="C125" s="5" t="s">
        <v>64</v>
      </c>
      <c r="D125" s="5" t="s">
        <v>1424</v>
      </c>
      <c r="E125" s="5" t="s">
        <v>1425</v>
      </c>
      <c r="F125" s="5" t="s">
        <v>1426</v>
      </c>
      <c r="G125" s="5" t="s">
        <v>1030</v>
      </c>
      <c r="J125" s="5" t="s">
        <v>1651</v>
      </c>
    </row>
    <row r="126" spans="1:10">
      <c r="A126" s="5">
        <v>125</v>
      </c>
      <c r="B126" s="5" t="s">
        <v>1018</v>
      </c>
      <c r="C126" s="5" t="s">
        <v>64</v>
      </c>
      <c r="D126" s="5" t="s">
        <v>1427</v>
      </c>
      <c r="E126" s="5" t="s">
        <v>1428</v>
      </c>
      <c r="F126" s="5" t="s">
        <v>1429</v>
      </c>
      <c r="G126" s="5" t="s">
        <v>1048</v>
      </c>
      <c r="J126" s="5" t="s">
        <v>1651</v>
      </c>
    </row>
    <row r="127" spans="1:10">
      <c r="A127" s="5">
        <v>126</v>
      </c>
      <c r="B127" s="5" t="s">
        <v>1018</v>
      </c>
      <c r="C127" s="5" t="s">
        <v>64</v>
      </c>
      <c r="D127" s="5" t="s">
        <v>1430</v>
      </c>
      <c r="E127" s="5" t="s">
        <v>1431</v>
      </c>
      <c r="F127" s="5" t="s">
        <v>1432</v>
      </c>
      <c r="G127" s="5" t="s">
        <v>1066</v>
      </c>
      <c r="J127" s="5" t="s">
        <v>1651</v>
      </c>
    </row>
    <row r="128" spans="1:10">
      <c r="A128" s="5">
        <v>127</v>
      </c>
      <c r="B128" s="5" t="s">
        <v>1018</v>
      </c>
      <c r="C128" s="5" t="s">
        <v>64</v>
      </c>
      <c r="D128" s="5" t="s">
        <v>1433</v>
      </c>
      <c r="E128" s="5" t="s">
        <v>1434</v>
      </c>
      <c r="F128" s="5" t="s">
        <v>1435</v>
      </c>
      <c r="G128" s="5" t="s">
        <v>1030</v>
      </c>
      <c r="J128" s="5" t="s">
        <v>1651</v>
      </c>
    </row>
    <row r="129" spans="1:10">
      <c r="A129" s="5">
        <v>128</v>
      </c>
      <c r="B129" s="5" t="s">
        <v>1018</v>
      </c>
      <c r="C129" s="5" t="s">
        <v>64</v>
      </c>
      <c r="D129" s="5" t="s">
        <v>1436</v>
      </c>
      <c r="E129" s="5" t="s">
        <v>1437</v>
      </c>
      <c r="F129" s="5" t="s">
        <v>1438</v>
      </c>
      <c r="G129" s="5" t="s">
        <v>1097</v>
      </c>
      <c r="J129" s="5" t="s">
        <v>1651</v>
      </c>
    </row>
    <row r="130" spans="1:10">
      <c r="A130" s="5">
        <v>129</v>
      </c>
      <c r="B130" s="5" t="s">
        <v>1018</v>
      </c>
      <c r="C130" s="5" t="s">
        <v>64</v>
      </c>
      <c r="D130" s="5" t="s">
        <v>1439</v>
      </c>
      <c r="E130" s="5" t="s">
        <v>1440</v>
      </c>
      <c r="F130" s="5" t="s">
        <v>1441</v>
      </c>
      <c r="G130" s="5" t="s">
        <v>1442</v>
      </c>
      <c r="J130" s="5" t="s">
        <v>1651</v>
      </c>
    </row>
    <row r="131" spans="1:10">
      <c r="A131" s="5">
        <v>130</v>
      </c>
      <c r="B131" s="5" t="s">
        <v>1018</v>
      </c>
      <c r="C131" s="5" t="s">
        <v>64</v>
      </c>
      <c r="D131" s="5" t="s">
        <v>1443</v>
      </c>
      <c r="E131" s="5" t="s">
        <v>1444</v>
      </c>
      <c r="F131" s="5" t="s">
        <v>1445</v>
      </c>
      <c r="G131" s="5" t="s">
        <v>1059</v>
      </c>
      <c r="J131" s="5" t="s">
        <v>1651</v>
      </c>
    </row>
    <row r="132" spans="1:10">
      <c r="A132" s="5">
        <v>131</v>
      </c>
      <c r="B132" s="5" t="s">
        <v>1018</v>
      </c>
      <c r="C132" s="5" t="s">
        <v>64</v>
      </c>
      <c r="D132" s="5" t="s">
        <v>1446</v>
      </c>
      <c r="E132" s="5" t="s">
        <v>1447</v>
      </c>
      <c r="F132" s="5" t="s">
        <v>1448</v>
      </c>
      <c r="G132" s="5" t="s">
        <v>1026</v>
      </c>
      <c r="J132" s="5" t="s">
        <v>1651</v>
      </c>
    </row>
    <row r="133" spans="1:10">
      <c r="A133" s="5">
        <v>132</v>
      </c>
      <c r="B133" s="5" t="s">
        <v>1018</v>
      </c>
      <c r="C133" s="5" t="s">
        <v>64</v>
      </c>
      <c r="D133" s="5" t="s">
        <v>1449</v>
      </c>
      <c r="E133" s="5" t="s">
        <v>1450</v>
      </c>
      <c r="F133" s="5" t="s">
        <v>1451</v>
      </c>
      <c r="G133" s="5" t="s">
        <v>1097</v>
      </c>
      <c r="J133" s="5" t="s">
        <v>1651</v>
      </c>
    </row>
    <row r="134" spans="1:10">
      <c r="A134" s="5">
        <v>133</v>
      </c>
      <c r="B134" s="5" t="s">
        <v>1018</v>
      </c>
      <c r="C134" s="5" t="s">
        <v>64</v>
      </c>
      <c r="D134" s="5" t="s">
        <v>1452</v>
      </c>
      <c r="E134" s="5" t="s">
        <v>1453</v>
      </c>
      <c r="F134" s="5" t="s">
        <v>1454</v>
      </c>
      <c r="G134" s="5" t="s">
        <v>1455</v>
      </c>
      <c r="J134" s="5" t="s">
        <v>1651</v>
      </c>
    </row>
    <row r="135" spans="1:10">
      <c r="A135" s="5">
        <v>134</v>
      </c>
      <c r="B135" s="5" t="s">
        <v>1018</v>
      </c>
      <c r="C135" s="5" t="s">
        <v>64</v>
      </c>
      <c r="D135" s="5" t="s">
        <v>1456</v>
      </c>
      <c r="E135" s="5" t="s">
        <v>1457</v>
      </c>
      <c r="F135" s="5" t="s">
        <v>1458</v>
      </c>
      <c r="G135" s="5" t="s">
        <v>1114</v>
      </c>
      <c r="J135" s="5" t="s">
        <v>1651</v>
      </c>
    </row>
    <row r="136" spans="1:10">
      <c r="A136" s="5">
        <v>135</v>
      </c>
      <c r="B136" s="5" t="s">
        <v>1018</v>
      </c>
      <c r="C136" s="5" t="s">
        <v>64</v>
      </c>
      <c r="D136" s="5" t="s">
        <v>1459</v>
      </c>
      <c r="E136" s="5" t="s">
        <v>1460</v>
      </c>
      <c r="F136" s="5" t="s">
        <v>1461</v>
      </c>
      <c r="G136" s="5" t="s">
        <v>1030</v>
      </c>
      <c r="J136" s="5" t="s">
        <v>1651</v>
      </c>
    </row>
    <row r="137" spans="1:10">
      <c r="A137" s="5">
        <v>136</v>
      </c>
      <c r="B137" s="5" t="s">
        <v>1018</v>
      </c>
      <c r="C137" s="5" t="s">
        <v>64</v>
      </c>
      <c r="D137" s="5" t="s">
        <v>1462</v>
      </c>
      <c r="E137" s="5" t="s">
        <v>1463</v>
      </c>
      <c r="F137" s="5" t="s">
        <v>1464</v>
      </c>
      <c r="G137" s="5" t="s">
        <v>1215</v>
      </c>
      <c r="J137" s="5" t="s">
        <v>1651</v>
      </c>
    </row>
    <row r="138" spans="1:10">
      <c r="A138" s="5">
        <v>137</v>
      </c>
      <c r="B138" s="5" t="s">
        <v>1018</v>
      </c>
      <c r="C138" s="5" t="s">
        <v>64</v>
      </c>
      <c r="D138" s="5" t="s">
        <v>1465</v>
      </c>
      <c r="E138" s="5" t="s">
        <v>1466</v>
      </c>
      <c r="F138" s="5" t="s">
        <v>1467</v>
      </c>
      <c r="G138" s="5" t="s">
        <v>1114</v>
      </c>
      <c r="J138" s="5" t="s">
        <v>1651</v>
      </c>
    </row>
    <row r="139" spans="1:10">
      <c r="A139" s="5">
        <v>138</v>
      </c>
      <c r="B139" s="5" t="s">
        <v>1018</v>
      </c>
      <c r="C139" s="5" t="s">
        <v>64</v>
      </c>
      <c r="D139" s="5" t="s">
        <v>1468</v>
      </c>
      <c r="E139" s="5" t="s">
        <v>1469</v>
      </c>
      <c r="F139" s="5" t="s">
        <v>1470</v>
      </c>
      <c r="G139" s="5" t="s">
        <v>1059</v>
      </c>
      <c r="J139" s="5" t="s">
        <v>1651</v>
      </c>
    </row>
    <row r="140" spans="1:10">
      <c r="A140" s="5">
        <v>139</v>
      </c>
      <c r="B140" s="5" t="s">
        <v>1018</v>
      </c>
      <c r="C140" s="5" t="s">
        <v>64</v>
      </c>
      <c r="D140" s="5" t="s">
        <v>1471</v>
      </c>
      <c r="E140" s="5" t="s">
        <v>1472</v>
      </c>
      <c r="F140" s="5" t="s">
        <v>1473</v>
      </c>
      <c r="G140" s="5" t="s">
        <v>1059</v>
      </c>
      <c r="J140" s="5" t="s">
        <v>1651</v>
      </c>
    </row>
    <row r="141" spans="1:10">
      <c r="A141" s="5">
        <v>140</v>
      </c>
      <c r="B141" s="5" t="s">
        <v>1018</v>
      </c>
      <c r="C141" s="5" t="s">
        <v>64</v>
      </c>
      <c r="D141" s="5" t="s">
        <v>1474</v>
      </c>
      <c r="E141" s="5" t="s">
        <v>1475</v>
      </c>
      <c r="F141" s="5" t="s">
        <v>1476</v>
      </c>
      <c r="G141" s="5" t="s">
        <v>1048</v>
      </c>
      <c r="J141" s="5" t="s">
        <v>1651</v>
      </c>
    </row>
    <row r="142" spans="1:10">
      <c r="A142" s="5">
        <v>141</v>
      </c>
      <c r="B142" s="5" t="s">
        <v>1018</v>
      </c>
      <c r="C142" s="5" t="s">
        <v>64</v>
      </c>
      <c r="D142" s="5" t="s">
        <v>1477</v>
      </c>
      <c r="E142" s="5" t="s">
        <v>1478</v>
      </c>
      <c r="F142" s="5" t="s">
        <v>1479</v>
      </c>
      <c r="G142" s="5" t="s">
        <v>1059</v>
      </c>
      <c r="J142" s="5" t="s">
        <v>1651</v>
      </c>
    </row>
    <row r="143" spans="1:10">
      <c r="A143" s="5">
        <v>142</v>
      </c>
      <c r="B143" s="5" t="s">
        <v>1018</v>
      </c>
      <c r="C143" s="5" t="s">
        <v>64</v>
      </c>
      <c r="D143" s="5" t="s">
        <v>1480</v>
      </c>
      <c r="E143" s="5" t="s">
        <v>1481</v>
      </c>
      <c r="F143" s="5" t="s">
        <v>1482</v>
      </c>
      <c r="G143" s="5" t="s">
        <v>1030</v>
      </c>
      <c r="J143" s="5" t="s">
        <v>1651</v>
      </c>
    </row>
    <row r="144" spans="1:10">
      <c r="A144" s="5">
        <v>143</v>
      </c>
      <c r="B144" s="5" t="s">
        <v>1018</v>
      </c>
      <c r="C144" s="5" t="s">
        <v>64</v>
      </c>
      <c r="D144" s="5" t="s">
        <v>1483</v>
      </c>
      <c r="E144" s="5" t="s">
        <v>1484</v>
      </c>
      <c r="F144" s="5" t="s">
        <v>1485</v>
      </c>
      <c r="G144" s="5" t="s">
        <v>1059</v>
      </c>
      <c r="J144" s="5" t="s">
        <v>1651</v>
      </c>
    </row>
    <row r="145" spans="1:10">
      <c r="A145" s="5">
        <v>144</v>
      </c>
      <c r="B145" s="5" t="s">
        <v>1018</v>
      </c>
      <c r="C145" s="5" t="s">
        <v>64</v>
      </c>
      <c r="D145" s="5" t="s">
        <v>1486</v>
      </c>
      <c r="E145" s="5" t="s">
        <v>1487</v>
      </c>
      <c r="F145" s="5" t="s">
        <v>1488</v>
      </c>
      <c r="G145" s="5" t="s">
        <v>1030</v>
      </c>
      <c r="J145" s="5" t="s">
        <v>1651</v>
      </c>
    </row>
    <row r="146" spans="1:10">
      <c r="A146" s="5">
        <v>145</v>
      </c>
      <c r="B146" s="5" t="s">
        <v>1018</v>
      </c>
      <c r="C146" s="5" t="s">
        <v>64</v>
      </c>
      <c r="D146" s="5" t="s">
        <v>1489</v>
      </c>
      <c r="E146" s="5" t="s">
        <v>1490</v>
      </c>
      <c r="F146" s="5" t="s">
        <v>1491</v>
      </c>
      <c r="G146" s="5" t="s">
        <v>1030</v>
      </c>
      <c r="J146" s="5" t="s">
        <v>1651</v>
      </c>
    </row>
    <row r="147" spans="1:10">
      <c r="A147" s="5">
        <v>146</v>
      </c>
      <c r="B147" s="5" t="s">
        <v>1018</v>
      </c>
      <c r="C147" s="5" t="s">
        <v>64</v>
      </c>
      <c r="D147" s="5" t="s">
        <v>1492</v>
      </c>
      <c r="E147" s="5" t="s">
        <v>1493</v>
      </c>
      <c r="F147" s="5" t="s">
        <v>1494</v>
      </c>
      <c r="G147" s="5" t="s">
        <v>1455</v>
      </c>
      <c r="J147" s="5" t="s">
        <v>1651</v>
      </c>
    </row>
    <row r="148" spans="1:10">
      <c r="A148" s="5">
        <v>147</v>
      </c>
      <c r="B148" s="5" t="s">
        <v>1018</v>
      </c>
      <c r="C148" s="5" t="s">
        <v>64</v>
      </c>
      <c r="D148" s="5" t="s">
        <v>1495</v>
      </c>
      <c r="E148" s="5" t="s">
        <v>1496</v>
      </c>
      <c r="F148" s="5" t="s">
        <v>1497</v>
      </c>
      <c r="G148" s="5" t="s">
        <v>1211</v>
      </c>
      <c r="J148" s="5" t="s">
        <v>1651</v>
      </c>
    </row>
    <row r="149" spans="1:10">
      <c r="A149" s="5">
        <v>148</v>
      </c>
      <c r="B149" s="5" t="s">
        <v>1018</v>
      </c>
      <c r="C149" s="5" t="s">
        <v>64</v>
      </c>
      <c r="D149" s="5" t="s">
        <v>1498</v>
      </c>
      <c r="E149" s="5" t="s">
        <v>1499</v>
      </c>
      <c r="F149" s="5" t="s">
        <v>1500</v>
      </c>
      <c r="G149" s="5" t="s">
        <v>1034</v>
      </c>
      <c r="J149" s="5" t="s">
        <v>1651</v>
      </c>
    </row>
    <row r="150" spans="1:10">
      <c r="A150" s="5">
        <v>149</v>
      </c>
      <c r="B150" s="5" t="s">
        <v>1018</v>
      </c>
      <c r="C150" s="5" t="s">
        <v>64</v>
      </c>
      <c r="D150" s="5" t="s">
        <v>1501</v>
      </c>
      <c r="E150" s="5" t="s">
        <v>1502</v>
      </c>
      <c r="F150" s="5" t="s">
        <v>1503</v>
      </c>
      <c r="G150" s="5" t="s">
        <v>1367</v>
      </c>
      <c r="H150" s="5" t="s">
        <v>1504</v>
      </c>
      <c r="J150" s="5" t="s">
        <v>1651</v>
      </c>
    </row>
    <row r="151" spans="1:10">
      <c r="A151" s="5">
        <v>150</v>
      </c>
      <c r="B151" s="5" t="s">
        <v>1018</v>
      </c>
      <c r="C151" s="5" t="s">
        <v>64</v>
      </c>
      <c r="D151" s="5" t="s">
        <v>1505</v>
      </c>
      <c r="E151" s="5" t="s">
        <v>1506</v>
      </c>
      <c r="F151" s="5" t="s">
        <v>1507</v>
      </c>
      <c r="G151" s="5" t="s">
        <v>1166</v>
      </c>
      <c r="J151" s="5" t="s">
        <v>1651</v>
      </c>
    </row>
    <row r="152" spans="1:10">
      <c r="A152" s="5">
        <v>151</v>
      </c>
      <c r="B152" s="5" t="s">
        <v>1018</v>
      </c>
      <c r="C152" s="5" t="s">
        <v>64</v>
      </c>
      <c r="D152" s="5" t="s">
        <v>1508</v>
      </c>
      <c r="E152" s="5" t="s">
        <v>1509</v>
      </c>
      <c r="F152" s="5" t="s">
        <v>1510</v>
      </c>
      <c r="G152" s="5" t="s">
        <v>1059</v>
      </c>
      <c r="J152" s="5" t="s">
        <v>1651</v>
      </c>
    </row>
    <row r="153" spans="1:10">
      <c r="A153" s="5">
        <v>152</v>
      </c>
      <c r="B153" s="5" t="s">
        <v>1018</v>
      </c>
      <c r="C153" s="5" t="s">
        <v>64</v>
      </c>
      <c r="D153" s="5" t="s">
        <v>1511</v>
      </c>
      <c r="E153" s="5" t="s">
        <v>1512</v>
      </c>
      <c r="F153" s="5" t="s">
        <v>1513</v>
      </c>
      <c r="G153" s="5" t="s">
        <v>1166</v>
      </c>
      <c r="J153" s="5" t="s">
        <v>1651</v>
      </c>
    </row>
    <row r="154" spans="1:10">
      <c r="A154" s="5">
        <v>153</v>
      </c>
      <c r="B154" s="5" t="s">
        <v>1018</v>
      </c>
      <c r="C154" s="5" t="s">
        <v>64</v>
      </c>
      <c r="D154" s="5" t="s">
        <v>1514</v>
      </c>
      <c r="E154" s="5" t="s">
        <v>1515</v>
      </c>
      <c r="F154" s="5" t="s">
        <v>1516</v>
      </c>
      <c r="G154" s="5" t="s">
        <v>1044</v>
      </c>
      <c r="J154" s="5" t="s">
        <v>1651</v>
      </c>
    </row>
    <row r="155" spans="1:10">
      <c r="A155" s="5">
        <v>154</v>
      </c>
      <c r="B155" s="5" t="s">
        <v>1018</v>
      </c>
      <c r="C155" s="5" t="s">
        <v>64</v>
      </c>
      <c r="D155" s="5" t="s">
        <v>1517</v>
      </c>
      <c r="E155" s="5" t="s">
        <v>1518</v>
      </c>
      <c r="F155" s="5" t="s">
        <v>1519</v>
      </c>
      <c r="G155" s="5" t="s">
        <v>1203</v>
      </c>
      <c r="J155" s="5" t="s">
        <v>1651</v>
      </c>
    </row>
    <row r="156" spans="1:10">
      <c r="A156" s="5">
        <v>155</v>
      </c>
      <c r="B156" s="5" t="s">
        <v>1018</v>
      </c>
      <c r="C156" s="5" t="s">
        <v>64</v>
      </c>
      <c r="D156" s="5" t="s">
        <v>1520</v>
      </c>
      <c r="E156" s="5" t="s">
        <v>1521</v>
      </c>
      <c r="F156" s="5" t="s">
        <v>1522</v>
      </c>
      <c r="G156" s="5" t="s">
        <v>1097</v>
      </c>
      <c r="J156" s="5" t="s">
        <v>1651</v>
      </c>
    </row>
    <row r="157" spans="1:10">
      <c r="A157" s="5">
        <v>156</v>
      </c>
      <c r="B157" s="5" t="s">
        <v>1018</v>
      </c>
      <c r="C157" s="5" t="s">
        <v>64</v>
      </c>
      <c r="D157" s="5" t="s">
        <v>1523</v>
      </c>
      <c r="E157" s="5" t="s">
        <v>1524</v>
      </c>
      <c r="F157" s="5" t="s">
        <v>1525</v>
      </c>
      <c r="G157" s="5" t="s">
        <v>1455</v>
      </c>
      <c r="J157" s="5" t="s">
        <v>1651</v>
      </c>
    </row>
    <row r="158" spans="1:10">
      <c r="A158" s="5">
        <v>157</v>
      </c>
      <c r="B158" s="5" t="s">
        <v>1018</v>
      </c>
      <c r="C158" s="5" t="s">
        <v>64</v>
      </c>
      <c r="D158" s="5" t="s">
        <v>1526</v>
      </c>
      <c r="E158" s="5" t="s">
        <v>1527</v>
      </c>
      <c r="F158" s="5" t="s">
        <v>1528</v>
      </c>
      <c r="G158" s="5" t="s">
        <v>1367</v>
      </c>
      <c r="J158" s="5" t="s">
        <v>1651</v>
      </c>
    </row>
    <row r="159" spans="1:10">
      <c r="A159" s="5">
        <v>158</v>
      </c>
      <c r="B159" s="5" t="s">
        <v>1018</v>
      </c>
      <c r="C159" s="5" t="s">
        <v>64</v>
      </c>
      <c r="D159" s="5" t="s">
        <v>1529</v>
      </c>
      <c r="E159" s="5" t="s">
        <v>1530</v>
      </c>
      <c r="F159" s="5" t="s">
        <v>1531</v>
      </c>
      <c r="G159" s="5" t="s">
        <v>1097</v>
      </c>
      <c r="J159" s="5" t="s">
        <v>1651</v>
      </c>
    </row>
    <row r="160" spans="1:10">
      <c r="A160" s="5">
        <v>159</v>
      </c>
      <c r="B160" s="5" t="s">
        <v>1018</v>
      </c>
      <c r="C160" s="5" t="s">
        <v>64</v>
      </c>
      <c r="D160" s="5" t="s">
        <v>1532</v>
      </c>
      <c r="E160" s="5" t="s">
        <v>1533</v>
      </c>
      <c r="F160" s="5" t="s">
        <v>1534</v>
      </c>
      <c r="G160" s="5" t="s">
        <v>1211</v>
      </c>
      <c r="J160" s="5" t="s">
        <v>1651</v>
      </c>
    </row>
    <row r="161" spans="1:10">
      <c r="A161" s="5">
        <v>160</v>
      </c>
      <c r="B161" s="5" t="s">
        <v>1018</v>
      </c>
      <c r="C161" s="5" t="s">
        <v>64</v>
      </c>
      <c r="D161" s="5" t="s">
        <v>1535</v>
      </c>
      <c r="E161" s="5" t="s">
        <v>1536</v>
      </c>
      <c r="F161" s="5" t="s">
        <v>1537</v>
      </c>
      <c r="G161" s="5" t="s">
        <v>1066</v>
      </c>
      <c r="J161" s="5" t="s">
        <v>1651</v>
      </c>
    </row>
    <row r="162" spans="1:10">
      <c r="A162" s="5">
        <v>161</v>
      </c>
      <c r="B162" s="5" t="s">
        <v>1018</v>
      </c>
      <c r="C162" s="5" t="s">
        <v>64</v>
      </c>
      <c r="D162" s="5" t="s">
        <v>1538</v>
      </c>
      <c r="E162" s="5" t="s">
        <v>1539</v>
      </c>
      <c r="F162" s="5" t="s">
        <v>1540</v>
      </c>
      <c r="G162" s="5" t="s">
        <v>1541</v>
      </c>
      <c r="J162" s="5" t="s">
        <v>1651</v>
      </c>
    </row>
    <row r="163" spans="1:10">
      <c r="A163" s="5">
        <v>162</v>
      </c>
      <c r="B163" s="5" t="s">
        <v>1018</v>
      </c>
      <c r="C163" s="5" t="s">
        <v>64</v>
      </c>
      <c r="D163" s="5" t="s">
        <v>1542</v>
      </c>
      <c r="E163" s="5" t="s">
        <v>1543</v>
      </c>
      <c r="F163" s="5" t="s">
        <v>1544</v>
      </c>
      <c r="G163" s="5" t="s">
        <v>1066</v>
      </c>
      <c r="J163" s="5" t="s">
        <v>1651</v>
      </c>
    </row>
    <row r="164" spans="1:10">
      <c r="A164" s="5">
        <v>163</v>
      </c>
      <c r="B164" s="5" t="s">
        <v>1018</v>
      </c>
      <c r="C164" s="5" t="s">
        <v>64</v>
      </c>
      <c r="D164" s="5" t="s">
        <v>1545</v>
      </c>
      <c r="E164" s="5" t="s">
        <v>1546</v>
      </c>
      <c r="F164" s="5" t="s">
        <v>1547</v>
      </c>
      <c r="G164" s="5" t="s">
        <v>1082</v>
      </c>
      <c r="J164" s="5" t="s">
        <v>1651</v>
      </c>
    </row>
    <row r="165" spans="1:10">
      <c r="A165" s="5">
        <v>164</v>
      </c>
      <c r="B165" s="5" t="s">
        <v>1018</v>
      </c>
      <c r="C165" s="5" t="s">
        <v>64</v>
      </c>
      <c r="D165" s="5" t="s">
        <v>1548</v>
      </c>
      <c r="E165" s="5" t="s">
        <v>1549</v>
      </c>
      <c r="F165" s="5" t="s">
        <v>1550</v>
      </c>
      <c r="G165" s="5" t="s">
        <v>1455</v>
      </c>
      <c r="J165" s="5" t="s">
        <v>1651</v>
      </c>
    </row>
    <row r="166" spans="1:10">
      <c r="A166" s="5">
        <v>165</v>
      </c>
      <c r="B166" s="5" t="s">
        <v>1018</v>
      </c>
      <c r="C166" s="5" t="s">
        <v>64</v>
      </c>
      <c r="D166" s="5" t="s">
        <v>1551</v>
      </c>
      <c r="E166" s="5" t="s">
        <v>1552</v>
      </c>
      <c r="F166" s="5" t="s">
        <v>1553</v>
      </c>
      <c r="G166" s="5" t="s">
        <v>1034</v>
      </c>
      <c r="J166" s="5" t="s">
        <v>1651</v>
      </c>
    </row>
    <row r="167" spans="1:10">
      <c r="A167" s="5">
        <v>166</v>
      </c>
      <c r="B167" s="5" t="s">
        <v>1018</v>
      </c>
      <c r="C167" s="5" t="s">
        <v>64</v>
      </c>
      <c r="D167" s="5" t="s">
        <v>1554</v>
      </c>
      <c r="E167" s="5" t="s">
        <v>1555</v>
      </c>
      <c r="F167" s="5" t="s">
        <v>1556</v>
      </c>
      <c r="G167" s="5" t="s">
        <v>1203</v>
      </c>
      <c r="J167" s="5" t="s">
        <v>1651</v>
      </c>
    </row>
    <row r="168" spans="1:10">
      <c r="A168" s="5">
        <v>167</v>
      </c>
      <c r="B168" s="5" t="s">
        <v>1018</v>
      </c>
      <c r="C168" s="5" t="s">
        <v>64</v>
      </c>
      <c r="D168" s="5" t="s">
        <v>1557</v>
      </c>
      <c r="E168" s="5" t="s">
        <v>1558</v>
      </c>
      <c r="F168" s="5" t="s">
        <v>1559</v>
      </c>
      <c r="G168" s="5" t="s">
        <v>1114</v>
      </c>
      <c r="J168" s="5" t="s">
        <v>1651</v>
      </c>
    </row>
    <row r="169" spans="1:10">
      <c r="A169" s="5">
        <v>168</v>
      </c>
      <c r="B169" s="5" t="s">
        <v>1018</v>
      </c>
      <c r="C169" s="5" t="s">
        <v>64</v>
      </c>
      <c r="D169" s="5" t="s">
        <v>1560</v>
      </c>
      <c r="E169" s="5" t="s">
        <v>1561</v>
      </c>
      <c r="F169" s="5" t="s">
        <v>1562</v>
      </c>
      <c r="G169" s="5" t="s">
        <v>1203</v>
      </c>
      <c r="J169" s="5" t="s">
        <v>1651</v>
      </c>
    </row>
    <row r="170" spans="1:10">
      <c r="A170" s="5">
        <v>169</v>
      </c>
      <c r="B170" s="5" t="s">
        <v>1018</v>
      </c>
      <c r="C170" s="5" t="s">
        <v>64</v>
      </c>
      <c r="D170" s="5" t="s">
        <v>1563</v>
      </c>
      <c r="E170" s="5" t="s">
        <v>1564</v>
      </c>
      <c r="F170" s="5" t="s">
        <v>1565</v>
      </c>
      <c r="G170" s="5" t="s">
        <v>1030</v>
      </c>
      <c r="J170" s="5" t="s">
        <v>1651</v>
      </c>
    </row>
    <row r="171" spans="1:10">
      <c r="A171" s="5">
        <v>170</v>
      </c>
      <c r="B171" s="5" t="s">
        <v>1018</v>
      </c>
      <c r="C171" s="5" t="s">
        <v>64</v>
      </c>
      <c r="D171" s="5" t="s">
        <v>1566</v>
      </c>
      <c r="E171" s="5" t="s">
        <v>1564</v>
      </c>
      <c r="F171" s="5" t="s">
        <v>1565</v>
      </c>
      <c r="G171" s="5" t="s">
        <v>1048</v>
      </c>
      <c r="J171" s="5" t="s">
        <v>1651</v>
      </c>
    </row>
    <row r="172" spans="1:10">
      <c r="A172" s="5">
        <v>171</v>
      </c>
      <c r="B172" s="5" t="s">
        <v>1018</v>
      </c>
      <c r="C172" s="5" t="s">
        <v>64</v>
      </c>
      <c r="D172" s="5" t="s">
        <v>1567</v>
      </c>
      <c r="E172" s="5" t="s">
        <v>1568</v>
      </c>
      <c r="F172" s="5" t="s">
        <v>1569</v>
      </c>
      <c r="G172" s="5" t="s">
        <v>1022</v>
      </c>
      <c r="J172" s="5" t="s">
        <v>1651</v>
      </c>
    </row>
    <row r="173" spans="1:10">
      <c r="A173" s="5">
        <v>172</v>
      </c>
      <c r="B173" s="5" t="s">
        <v>1018</v>
      </c>
      <c r="C173" s="5" t="s">
        <v>64</v>
      </c>
      <c r="D173" s="5" t="s">
        <v>1570</v>
      </c>
      <c r="E173" s="5" t="s">
        <v>1571</v>
      </c>
      <c r="F173" s="5" t="s">
        <v>1572</v>
      </c>
      <c r="G173" s="5" t="s">
        <v>1066</v>
      </c>
      <c r="J173" s="5" t="s">
        <v>1651</v>
      </c>
    </row>
    <row r="174" spans="1:10">
      <c r="A174" s="5">
        <v>173</v>
      </c>
      <c r="B174" s="5" t="s">
        <v>1018</v>
      </c>
      <c r="C174" s="5" t="s">
        <v>64</v>
      </c>
      <c r="D174" s="5" t="s">
        <v>1573</v>
      </c>
      <c r="E174" s="5" t="s">
        <v>1574</v>
      </c>
      <c r="F174" s="5" t="s">
        <v>1575</v>
      </c>
      <c r="G174" s="5" t="s">
        <v>1034</v>
      </c>
      <c r="J174" s="5" t="s">
        <v>1651</v>
      </c>
    </row>
    <row r="175" spans="1:10">
      <c r="A175" s="5">
        <v>174</v>
      </c>
      <c r="B175" s="5" t="s">
        <v>1018</v>
      </c>
      <c r="C175" s="5" t="s">
        <v>64</v>
      </c>
      <c r="D175" s="5" t="s">
        <v>1576</v>
      </c>
      <c r="E175" s="5" t="s">
        <v>1577</v>
      </c>
      <c r="F175" s="5" t="s">
        <v>1578</v>
      </c>
      <c r="G175" s="5" t="s">
        <v>1114</v>
      </c>
      <c r="J175" s="5" t="s">
        <v>1651</v>
      </c>
    </row>
    <row r="176" spans="1:10">
      <c r="A176" s="5">
        <v>175</v>
      </c>
      <c r="B176" s="5" t="s">
        <v>1018</v>
      </c>
      <c r="C176" s="5" t="s">
        <v>64</v>
      </c>
      <c r="D176" s="5" t="s">
        <v>1579</v>
      </c>
      <c r="E176" s="5" t="s">
        <v>1580</v>
      </c>
      <c r="F176" s="5" t="s">
        <v>1581</v>
      </c>
      <c r="G176" s="5" t="s">
        <v>1455</v>
      </c>
      <c r="J176" s="5" t="s">
        <v>1651</v>
      </c>
    </row>
    <row r="177" spans="1:10">
      <c r="A177" s="5">
        <v>176</v>
      </c>
      <c r="B177" s="5" t="s">
        <v>1018</v>
      </c>
      <c r="C177" s="5" t="s">
        <v>64</v>
      </c>
      <c r="D177" s="5" t="s">
        <v>1582</v>
      </c>
      <c r="E177" s="5" t="s">
        <v>1583</v>
      </c>
      <c r="F177" s="5" t="s">
        <v>1584</v>
      </c>
      <c r="G177" s="5" t="s">
        <v>1044</v>
      </c>
      <c r="J177" s="5" t="s">
        <v>1651</v>
      </c>
    </row>
    <row r="178" spans="1:10">
      <c r="A178" s="5">
        <v>177</v>
      </c>
      <c r="B178" s="5" t="s">
        <v>1018</v>
      </c>
      <c r="C178" s="5" t="s">
        <v>64</v>
      </c>
      <c r="D178" s="5" t="s">
        <v>1585</v>
      </c>
      <c r="E178" s="5" t="s">
        <v>1586</v>
      </c>
      <c r="F178" s="5" t="s">
        <v>1587</v>
      </c>
      <c r="G178" s="5" t="s">
        <v>1455</v>
      </c>
      <c r="J178" s="5" t="s">
        <v>1651</v>
      </c>
    </row>
    <row r="179" spans="1:10">
      <c r="A179" s="5">
        <v>178</v>
      </c>
      <c r="B179" s="5" t="s">
        <v>1018</v>
      </c>
      <c r="C179" s="5" t="s">
        <v>64</v>
      </c>
      <c r="D179" s="5" t="s">
        <v>1588</v>
      </c>
      <c r="E179" s="5" t="s">
        <v>1589</v>
      </c>
      <c r="F179" s="5" t="s">
        <v>1590</v>
      </c>
      <c r="G179" s="5" t="s">
        <v>1055</v>
      </c>
      <c r="J179" s="5" t="s">
        <v>1651</v>
      </c>
    </row>
    <row r="180" spans="1:10">
      <c r="A180" s="5">
        <v>179</v>
      </c>
      <c r="B180" s="5" t="s">
        <v>1018</v>
      </c>
      <c r="C180" s="5" t="s">
        <v>64</v>
      </c>
      <c r="D180" s="5" t="s">
        <v>1591</v>
      </c>
      <c r="E180" s="5" t="s">
        <v>1592</v>
      </c>
      <c r="F180" s="5" t="s">
        <v>1593</v>
      </c>
      <c r="G180" s="5" t="s">
        <v>1149</v>
      </c>
      <c r="J180" s="5" t="s">
        <v>1651</v>
      </c>
    </row>
    <row r="181" spans="1:10">
      <c r="A181" s="5">
        <v>180</v>
      </c>
      <c r="B181" s="5" t="s">
        <v>1018</v>
      </c>
      <c r="C181" s="5" t="s">
        <v>64</v>
      </c>
      <c r="D181" s="5" t="s">
        <v>1597</v>
      </c>
      <c r="E181" s="5" t="s">
        <v>1595</v>
      </c>
      <c r="F181" s="5" t="s">
        <v>1596</v>
      </c>
      <c r="G181" s="5" t="s">
        <v>1066</v>
      </c>
      <c r="J181" s="5" t="s">
        <v>1651</v>
      </c>
    </row>
    <row r="182" spans="1:10">
      <c r="A182" s="5">
        <v>181</v>
      </c>
      <c r="B182" s="5" t="s">
        <v>1018</v>
      </c>
      <c r="C182" s="5" t="s">
        <v>64</v>
      </c>
      <c r="D182" s="5" t="s">
        <v>1594</v>
      </c>
      <c r="E182" s="5" t="s">
        <v>1692</v>
      </c>
      <c r="F182" s="5" t="s">
        <v>1596</v>
      </c>
      <c r="G182" s="5" t="s">
        <v>1598</v>
      </c>
      <c r="J182" s="5" t="s">
        <v>1651</v>
      </c>
    </row>
    <row r="183" spans="1:10">
      <c r="A183" s="5">
        <v>182</v>
      </c>
      <c r="B183" s="5" t="s">
        <v>1018</v>
      </c>
      <c r="C183" s="5" t="s">
        <v>64</v>
      </c>
      <c r="D183" s="5" t="s">
        <v>1599</v>
      </c>
      <c r="E183" s="5" t="s">
        <v>1600</v>
      </c>
      <c r="F183" s="5" t="s">
        <v>1601</v>
      </c>
      <c r="G183" s="5" t="s">
        <v>1059</v>
      </c>
      <c r="J183" s="5" t="s">
        <v>1651</v>
      </c>
    </row>
    <row r="184" spans="1:10">
      <c r="A184" s="5">
        <v>183</v>
      </c>
      <c r="B184" s="5" t="s">
        <v>1018</v>
      </c>
      <c r="C184" s="5" t="s">
        <v>64</v>
      </c>
      <c r="D184" s="5" t="s">
        <v>1602</v>
      </c>
      <c r="E184" s="5" t="s">
        <v>1603</v>
      </c>
      <c r="F184" s="5" t="s">
        <v>1604</v>
      </c>
      <c r="G184" s="5" t="s">
        <v>1022</v>
      </c>
      <c r="J184" s="5" t="s">
        <v>1651</v>
      </c>
    </row>
    <row r="185" spans="1:10">
      <c r="A185" s="5">
        <v>184</v>
      </c>
      <c r="B185" s="5" t="s">
        <v>1018</v>
      </c>
      <c r="C185" s="5" t="s">
        <v>64</v>
      </c>
      <c r="D185" s="5" t="s">
        <v>1605</v>
      </c>
      <c r="E185" s="5" t="s">
        <v>1606</v>
      </c>
      <c r="F185" s="5" t="s">
        <v>1607</v>
      </c>
      <c r="G185" s="5" t="s">
        <v>1211</v>
      </c>
      <c r="J185" s="5" t="s">
        <v>1651</v>
      </c>
    </row>
    <row r="186" spans="1:10">
      <c r="A186" s="5">
        <v>185</v>
      </c>
      <c r="B186" s="5" t="s">
        <v>1018</v>
      </c>
      <c r="C186" s="5" t="s">
        <v>64</v>
      </c>
      <c r="D186" s="5" t="s">
        <v>1608</v>
      </c>
      <c r="E186" s="5" t="s">
        <v>1609</v>
      </c>
      <c r="F186" s="5" t="s">
        <v>1610</v>
      </c>
      <c r="G186" s="5" t="s">
        <v>1211</v>
      </c>
      <c r="J186" s="5" t="s">
        <v>1651</v>
      </c>
    </row>
    <row r="187" spans="1:10">
      <c r="A187" s="5">
        <v>186</v>
      </c>
      <c r="B187" s="5" t="s">
        <v>1018</v>
      </c>
      <c r="C187" s="5" t="s">
        <v>64</v>
      </c>
      <c r="D187" s="5" t="s">
        <v>1611</v>
      </c>
      <c r="E187" s="5" t="s">
        <v>1612</v>
      </c>
      <c r="F187" s="5" t="s">
        <v>1613</v>
      </c>
      <c r="G187" s="5" t="s">
        <v>1026</v>
      </c>
      <c r="J187" s="5" t="s">
        <v>1651</v>
      </c>
    </row>
    <row r="188" spans="1:10">
      <c r="A188" s="5">
        <v>187</v>
      </c>
      <c r="B188" s="5" t="s">
        <v>1018</v>
      </c>
      <c r="C188" s="5" t="s">
        <v>64</v>
      </c>
      <c r="D188" s="5" t="s">
        <v>1614</v>
      </c>
      <c r="E188" s="5" t="s">
        <v>1615</v>
      </c>
      <c r="F188" s="5" t="s">
        <v>1616</v>
      </c>
      <c r="G188" s="5" t="s">
        <v>1066</v>
      </c>
      <c r="J188" s="5" t="s">
        <v>1651</v>
      </c>
    </row>
    <row r="189" spans="1:10">
      <c r="A189" s="5">
        <v>188</v>
      </c>
      <c r="B189" s="5" t="s">
        <v>1018</v>
      </c>
      <c r="C189" s="5" t="s">
        <v>64</v>
      </c>
      <c r="D189" s="5" t="s">
        <v>1617</v>
      </c>
      <c r="E189" s="5" t="s">
        <v>1618</v>
      </c>
      <c r="F189" s="5" t="s">
        <v>1619</v>
      </c>
      <c r="G189" s="5" t="s">
        <v>1367</v>
      </c>
      <c r="J189" s="5" t="s">
        <v>1651</v>
      </c>
    </row>
    <row r="190" spans="1:10">
      <c r="A190" s="5">
        <v>189</v>
      </c>
      <c r="B190" s="5" t="s">
        <v>1018</v>
      </c>
      <c r="C190" s="5" t="s">
        <v>64</v>
      </c>
      <c r="D190" s="5" t="s">
        <v>1620</v>
      </c>
      <c r="E190" s="5" t="s">
        <v>1621</v>
      </c>
      <c r="F190" s="5" t="s">
        <v>1622</v>
      </c>
      <c r="G190" s="5" t="s">
        <v>1022</v>
      </c>
      <c r="J190" s="5" t="s">
        <v>1651</v>
      </c>
    </row>
    <row r="191" spans="1:10">
      <c r="A191" s="5">
        <v>190</v>
      </c>
      <c r="B191" s="5" t="s">
        <v>1018</v>
      </c>
      <c r="C191" s="5" t="s">
        <v>64</v>
      </c>
      <c r="D191" s="5" t="s">
        <v>1623</v>
      </c>
      <c r="E191" s="5" t="s">
        <v>1624</v>
      </c>
      <c r="F191" s="5" t="s">
        <v>1625</v>
      </c>
      <c r="G191" s="5" t="s">
        <v>1367</v>
      </c>
      <c r="J191" s="5" t="s">
        <v>1651</v>
      </c>
    </row>
    <row r="192" spans="1:10">
      <c r="A192" s="5">
        <v>191</v>
      </c>
      <c r="B192" s="5" t="s">
        <v>1018</v>
      </c>
      <c r="C192" s="5" t="s">
        <v>64</v>
      </c>
      <c r="D192" s="5" t="s">
        <v>1626</v>
      </c>
      <c r="E192" s="5" t="s">
        <v>1627</v>
      </c>
      <c r="F192" s="5" t="s">
        <v>1628</v>
      </c>
      <c r="G192" s="5" t="s">
        <v>1059</v>
      </c>
      <c r="J192" s="5" t="s">
        <v>1651</v>
      </c>
    </row>
    <row r="193" spans="1:10">
      <c r="A193" s="5">
        <v>192</v>
      </c>
      <c r="B193" s="5" t="s">
        <v>1018</v>
      </c>
      <c r="C193" s="5" t="s">
        <v>64</v>
      </c>
      <c r="D193" s="5" t="s">
        <v>1629</v>
      </c>
      <c r="E193" s="5" t="s">
        <v>1630</v>
      </c>
      <c r="F193" s="5" t="s">
        <v>1631</v>
      </c>
      <c r="G193" s="5" t="s">
        <v>1082</v>
      </c>
      <c r="J193" s="5" t="s">
        <v>1651</v>
      </c>
    </row>
    <row r="194" spans="1:10">
      <c r="A194" s="5">
        <v>193</v>
      </c>
      <c r="B194" s="5" t="s">
        <v>1018</v>
      </c>
      <c r="C194" s="5" t="s">
        <v>64</v>
      </c>
      <c r="D194" s="5" t="s">
        <v>1632</v>
      </c>
      <c r="E194" s="5" t="s">
        <v>1633</v>
      </c>
      <c r="F194" s="5" t="s">
        <v>1634</v>
      </c>
      <c r="G194" s="5" t="s">
        <v>1635</v>
      </c>
      <c r="J194" s="5" t="s">
        <v>1651</v>
      </c>
    </row>
    <row r="195" spans="1:10">
      <c r="A195" s="5">
        <v>194</v>
      </c>
      <c r="B195" s="5" t="s">
        <v>1018</v>
      </c>
      <c r="C195" s="5" t="s">
        <v>64</v>
      </c>
      <c r="D195" s="5" t="s">
        <v>1636</v>
      </c>
      <c r="E195" s="5" t="s">
        <v>1637</v>
      </c>
      <c r="F195" s="5" t="s">
        <v>1638</v>
      </c>
      <c r="G195" s="5" t="s">
        <v>1066</v>
      </c>
      <c r="J195" s="5" t="s">
        <v>1651</v>
      </c>
    </row>
    <row r="196" spans="1:10">
      <c r="A196" s="5">
        <v>195</v>
      </c>
      <c r="B196" s="5" t="s">
        <v>1018</v>
      </c>
      <c r="C196" s="5" t="s">
        <v>64</v>
      </c>
      <c r="D196" s="5" t="s">
        <v>1639</v>
      </c>
      <c r="E196" s="5" t="s">
        <v>1640</v>
      </c>
      <c r="F196" s="5" t="s">
        <v>1641</v>
      </c>
      <c r="G196" s="5" t="s">
        <v>1048</v>
      </c>
      <c r="J196" s="5" t="s">
        <v>1651</v>
      </c>
    </row>
    <row r="197" spans="1:10">
      <c r="A197" s="5">
        <v>196</v>
      </c>
      <c r="B197" s="5" t="s">
        <v>1018</v>
      </c>
      <c r="C197" s="5" t="s">
        <v>64</v>
      </c>
      <c r="D197" s="5" t="s">
        <v>1642</v>
      </c>
      <c r="E197" s="5" t="s">
        <v>1643</v>
      </c>
      <c r="F197" s="5" t="s">
        <v>1644</v>
      </c>
      <c r="G197" s="5" t="s">
        <v>1211</v>
      </c>
      <c r="J197" s="5" t="s">
        <v>1651</v>
      </c>
    </row>
    <row r="198" spans="1:10">
      <c r="A198" s="5">
        <v>197</v>
      </c>
      <c r="B198" s="5" t="s">
        <v>1018</v>
      </c>
      <c r="C198" s="5" t="s">
        <v>64</v>
      </c>
      <c r="D198" s="5" t="s">
        <v>1645</v>
      </c>
      <c r="E198" s="5" t="s">
        <v>1646</v>
      </c>
      <c r="F198" s="5" t="s">
        <v>1647</v>
      </c>
      <c r="G198" s="5" t="s">
        <v>1648</v>
      </c>
      <c r="J198" s="5" t="s">
        <v>1651</v>
      </c>
    </row>
    <row r="199" spans="1:10">
      <c r="A199" s="5">
        <v>198</v>
      </c>
      <c r="B199" s="5" t="s">
        <v>1018</v>
      </c>
      <c r="C199" s="5" t="s">
        <v>64</v>
      </c>
      <c r="D199" s="5" t="s">
        <v>1649</v>
      </c>
      <c r="E199" s="5" t="s">
        <v>1650</v>
      </c>
      <c r="F199" s="5" t="s">
        <v>1634</v>
      </c>
      <c r="G199" s="5" t="s">
        <v>1242</v>
      </c>
      <c r="J199" s="5" t="s">
        <v>1651</v>
      </c>
    </row>
  </sheetData>
  <sheetProtection formatColumns="0" formatRows="0"/>
  <phoneticPr fontId="10"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0"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10"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1"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0"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10"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113"/>
  <sheetViews>
    <sheetView showGridLines="0" zoomScaleNormal="100" workbookViewId="0"/>
  </sheetViews>
  <sheetFormatPr defaultRowHeight="11.25"/>
  <cols>
    <col min="1" max="1" width="9.140625" style="1064"/>
  </cols>
  <sheetData>
    <row r="1" spans="1:4">
      <c r="A1" s="1064" t="s">
        <v>993</v>
      </c>
      <c r="B1" t="s">
        <v>490</v>
      </c>
      <c r="C1" t="s">
        <v>491</v>
      </c>
      <c r="D1" t="s">
        <v>992</v>
      </c>
    </row>
    <row r="2" spans="1:4">
      <c r="A2" s="1064">
        <v>1</v>
      </c>
      <c r="B2" t="s">
        <v>768</v>
      </c>
      <c r="C2" t="s">
        <v>770</v>
      </c>
      <c r="D2" t="s">
        <v>771</v>
      </c>
    </row>
    <row r="3" spans="1:4">
      <c r="A3" s="1064">
        <v>2</v>
      </c>
      <c r="B3" t="s">
        <v>768</v>
      </c>
      <c r="C3" t="s">
        <v>772</v>
      </c>
      <c r="D3" t="s">
        <v>773</v>
      </c>
    </row>
    <row r="4" spans="1:4">
      <c r="A4" s="1064">
        <v>3</v>
      </c>
      <c r="B4" t="s">
        <v>768</v>
      </c>
      <c r="C4" t="s">
        <v>774</v>
      </c>
      <c r="D4" t="s">
        <v>775</v>
      </c>
    </row>
    <row r="5" spans="1:4">
      <c r="A5" s="1064">
        <v>4</v>
      </c>
      <c r="B5" t="s">
        <v>768</v>
      </c>
      <c r="C5" t="s">
        <v>776</v>
      </c>
      <c r="D5" t="s">
        <v>777</v>
      </c>
    </row>
    <row r="6" spans="1:4">
      <c r="A6" s="1064">
        <v>5</v>
      </c>
      <c r="B6" t="s">
        <v>768</v>
      </c>
      <c r="C6" t="s">
        <v>778</v>
      </c>
      <c r="D6" t="s">
        <v>779</v>
      </c>
    </row>
    <row r="7" spans="1:4">
      <c r="A7" s="1064">
        <v>6</v>
      </c>
      <c r="B7" t="s">
        <v>768</v>
      </c>
      <c r="C7" t="s">
        <v>780</v>
      </c>
      <c r="D7" t="s">
        <v>781</v>
      </c>
    </row>
    <row r="8" spans="1:4">
      <c r="A8" s="1064">
        <v>7</v>
      </c>
      <c r="B8" t="s">
        <v>768</v>
      </c>
      <c r="C8" t="s">
        <v>782</v>
      </c>
      <c r="D8" t="s">
        <v>783</v>
      </c>
    </row>
    <row r="9" spans="1:4">
      <c r="A9" s="1064">
        <v>8</v>
      </c>
      <c r="B9" t="s">
        <v>768</v>
      </c>
      <c r="C9" t="s">
        <v>784</v>
      </c>
      <c r="D9" t="s">
        <v>785</v>
      </c>
    </row>
    <row r="10" spans="1:4">
      <c r="A10" s="1064">
        <v>9</v>
      </c>
      <c r="B10" t="s">
        <v>768</v>
      </c>
      <c r="C10" t="s">
        <v>768</v>
      </c>
      <c r="D10" t="s">
        <v>769</v>
      </c>
    </row>
    <row r="11" spans="1:4">
      <c r="A11" s="1064">
        <v>10</v>
      </c>
      <c r="B11" t="s">
        <v>768</v>
      </c>
      <c r="C11" t="s">
        <v>786</v>
      </c>
      <c r="D11" t="s">
        <v>787</v>
      </c>
    </row>
    <row r="12" spans="1:4">
      <c r="A12" s="1064">
        <v>11</v>
      </c>
      <c r="B12" t="s">
        <v>768</v>
      </c>
      <c r="C12" t="s">
        <v>788</v>
      </c>
      <c r="D12" t="s">
        <v>789</v>
      </c>
    </row>
    <row r="13" spans="1:4">
      <c r="A13" s="1064">
        <v>12</v>
      </c>
      <c r="B13" t="s">
        <v>768</v>
      </c>
      <c r="C13" t="s">
        <v>790</v>
      </c>
      <c r="D13" t="s">
        <v>791</v>
      </c>
    </row>
    <row r="14" spans="1:4">
      <c r="A14" s="1064">
        <v>13</v>
      </c>
      <c r="B14" t="s">
        <v>768</v>
      </c>
      <c r="C14" t="s">
        <v>792</v>
      </c>
      <c r="D14" t="s">
        <v>793</v>
      </c>
    </row>
    <row r="15" spans="1:4">
      <c r="A15" s="1064">
        <v>14</v>
      </c>
      <c r="B15" t="s">
        <v>768</v>
      </c>
      <c r="C15" t="s">
        <v>794</v>
      </c>
      <c r="D15" t="s">
        <v>795</v>
      </c>
    </row>
    <row r="16" spans="1:4">
      <c r="A16" s="1064">
        <v>15</v>
      </c>
      <c r="B16" t="s">
        <v>768</v>
      </c>
      <c r="C16" t="s">
        <v>796</v>
      </c>
      <c r="D16" t="s">
        <v>797</v>
      </c>
    </row>
    <row r="17" spans="1:4">
      <c r="A17" s="1064">
        <v>16</v>
      </c>
      <c r="B17" t="s">
        <v>768</v>
      </c>
      <c r="C17" t="s">
        <v>798</v>
      </c>
      <c r="D17" t="s">
        <v>799</v>
      </c>
    </row>
    <row r="18" spans="1:4">
      <c r="A18" s="1064">
        <v>17</v>
      </c>
      <c r="B18" t="s">
        <v>768</v>
      </c>
      <c r="C18" t="s">
        <v>800</v>
      </c>
      <c r="D18" t="s">
        <v>801</v>
      </c>
    </row>
    <row r="19" spans="1:4">
      <c r="A19" s="1064">
        <v>18</v>
      </c>
      <c r="B19" t="s">
        <v>768</v>
      </c>
      <c r="C19" t="s">
        <v>802</v>
      </c>
      <c r="D19" t="s">
        <v>803</v>
      </c>
    </row>
    <row r="20" spans="1:4">
      <c r="A20" s="1064">
        <v>19</v>
      </c>
      <c r="B20" t="s">
        <v>768</v>
      </c>
      <c r="C20" t="s">
        <v>804</v>
      </c>
      <c r="D20" t="s">
        <v>805</v>
      </c>
    </row>
    <row r="21" spans="1:4">
      <c r="A21" s="1064">
        <v>20</v>
      </c>
      <c r="B21" t="s">
        <v>768</v>
      </c>
      <c r="C21" t="s">
        <v>806</v>
      </c>
      <c r="D21" t="s">
        <v>807</v>
      </c>
    </row>
    <row r="22" spans="1:4">
      <c r="A22" s="1064">
        <v>21</v>
      </c>
      <c r="B22" t="s">
        <v>768</v>
      </c>
      <c r="C22" t="s">
        <v>808</v>
      </c>
      <c r="D22" t="s">
        <v>809</v>
      </c>
    </row>
    <row r="23" spans="1:4">
      <c r="A23" s="1064">
        <v>22</v>
      </c>
      <c r="B23" t="s">
        <v>768</v>
      </c>
      <c r="C23" t="s">
        <v>810</v>
      </c>
      <c r="D23" t="s">
        <v>811</v>
      </c>
    </row>
    <row r="24" spans="1:4">
      <c r="A24" s="1064">
        <v>23</v>
      </c>
      <c r="B24" t="s">
        <v>768</v>
      </c>
      <c r="C24" t="s">
        <v>812</v>
      </c>
      <c r="D24" t="s">
        <v>813</v>
      </c>
    </row>
    <row r="25" spans="1:4">
      <c r="A25" s="1064">
        <v>24</v>
      </c>
      <c r="B25" t="s">
        <v>768</v>
      </c>
      <c r="C25" t="s">
        <v>814</v>
      </c>
      <c r="D25" t="s">
        <v>815</v>
      </c>
    </row>
    <row r="26" spans="1:4">
      <c r="A26" s="1064">
        <v>25</v>
      </c>
      <c r="B26" t="s">
        <v>768</v>
      </c>
      <c r="C26" t="s">
        <v>816</v>
      </c>
      <c r="D26" t="s">
        <v>817</v>
      </c>
    </row>
    <row r="27" spans="1:4">
      <c r="A27" s="1064">
        <v>26</v>
      </c>
      <c r="B27" t="s">
        <v>768</v>
      </c>
      <c r="C27" t="s">
        <v>818</v>
      </c>
      <c r="D27" t="s">
        <v>819</v>
      </c>
    </row>
    <row r="28" spans="1:4">
      <c r="A28" s="1064">
        <v>27</v>
      </c>
      <c r="B28" t="s">
        <v>768</v>
      </c>
      <c r="C28" t="s">
        <v>820</v>
      </c>
      <c r="D28" t="s">
        <v>821</v>
      </c>
    </row>
    <row r="29" spans="1:4">
      <c r="A29" s="1064">
        <v>28</v>
      </c>
      <c r="B29" t="s">
        <v>768</v>
      </c>
      <c r="C29" t="s">
        <v>822</v>
      </c>
      <c r="D29" t="s">
        <v>823</v>
      </c>
    </row>
    <row r="30" spans="1:4">
      <c r="A30" s="1064">
        <v>29</v>
      </c>
      <c r="B30" t="s">
        <v>768</v>
      </c>
      <c r="C30" t="s">
        <v>824</v>
      </c>
      <c r="D30" t="s">
        <v>825</v>
      </c>
    </row>
    <row r="31" spans="1:4">
      <c r="A31" s="1064">
        <v>30</v>
      </c>
      <c r="B31" t="s">
        <v>768</v>
      </c>
      <c r="C31" t="s">
        <v>826</v>
      </c>
      <c r="D31" t="s">
        <v>827</v>
      </c>
    </row>
    <row r="32" spans="1:4">
      <c r="A32" s="1064">
        <v>31</v>
      </c>
      <c r="B32" t="s">
        <v>768</v>
      </c>
      <c r="C32" t="s">
        <v>828</v>
      </c>
      <c r="D32" t="s">
        <v>829</v>
      </c>
    </row>
    <row r="33" spans="1:4">
      <c r="A33" s="1064">
        <v>32</v>
      </c>
      <c r="B33" t="s">
        <v>768</v>
      </c>
      <c r="C33" t="s">
        <v>830</v>
      </c>
      <c r="D33" t="s">
        <v>831</v>
      </c>
    </row>
    <row r="34" spans="1:4">
      <c r="A34" s="1064">
        <v>33</v>
      </c>
      <c r="B34" t="s">
        <v>768</v>
      </c>
      <c r="C34" t="s">
        <v>832</v>
      </c>
      <c r="D34" t="s">
        <v>833</v>
      </c>
    </row>
    <row r="35" spans="1:4">
      <c r="A35" s="1064">
        <v>34</v>
      </c>
      <c r="B35" t="s">
        <v>768</v>
      </c>
      <c r="C35" t="s">
        <v>834</v>
      </c>
      <c r="D35" t="s">
        <v>835</v>
      </c>
    </row>
    <row r="36" spans="1:4">
      <c r="A36" s="1064">
        <v>35</v>
      </c>
      <c r="B36" t="s">
        <v>768</v>
      </c>
      <c r="C36" t="s">
        <v>836</v>
      </c>
      <c r="D36" t="s">
        <v>837</v>
      </c>
    </row>
    <row r="37" spans="1:4">
      <c r="A37" s="1064">
        <v>36</v>
      </c>
      <c r="B37" t="s">
        <v>768</v>
      </c>
      <c r="C37" t="s">
        <v>838</v>
      </c>
      <c r="D37" t="s">
        <v>839</v>
      </c>
    </row>
    <row r="38" spans="1:4">
      <c r="A38" s="1064">
        <v>37</v>
      </c>
      <c r="B38" t="s">
        <v>768</v>
      </c>
      <c r="C38" t="s">
        <v>840</v>
      </c>
      <c r="D38" t="s">
        <v>841</v>
      </c>
    </row>
    <row r="39" spans="1:4">
      <c r="A39" s="1064">
        <v>38</v>
      </c>
      <c r="B39" t="s">
        <v>768</v>
      </c>
      <c r="C39" t="s">
        <v>842</v>
      </c>
      <c r="D39" t="s">
        <v>843</v>
      </c>
    </row>
    <row r="40" spans="1:4">
      <c r="A40" s="1064">
        <v>39</v>
      </c>
      <c r="B40" t="s">
        <v>768</v>
      </c>
      <c r="C40" t="s">
        <v>844</v>
      </c>
      <c r="D40" t="s">
        <v>845</v>
      </c>
    </row>
    <row r="41" spans="1:4">
      <c r="A41" s="1064">
        <v>40</v>
      </c>
      <c r="B41" t="s">
        <v>768</v>
      </c>
      <c r="C41" t="s">
        <v>846</v>
      </c>
      <c r="D41" t="s">
        <v>847</v>
      </c>
    </row>
    <row r="42" spans="1:4">
      <c r="A42" s="1064">
        <v>41</v>
      </c>
      <c r="B42" t="s">
        <v>768</v>
      </c>
      <c r="C42" t="s">
        <v>848</v>
      </c>
      <c r="D42" t="s">
        <v>849</v>
      </c>
    </row>
    <row r="43" spans="1:4">
      <c r="A43" s="1064">
        <v>42</v>
      </c>
      <c r="B43" t="s">
        <v>768</v>
      </c>
      <c r="C43" t="s">
        <v>850</v>
      </c>
      <c r="D43" t="s">
        <v>851</v>
      </c>
    </row>
    <row r="44" spans="1:4">
      <c r="A44" s="1064">
        <v>43</v>
      </c>
      <c r="B44" t="s">
        <v>768</v>
      </c>
      <c r="C44" t="s">
        <v>852</v>
      </c>
      <c r="D44" t="s">
        <v>853</v>
      </c>
    </row>
    <row r="45" spans="1:4">
      <c r="A45" s="1064">
        <v>44</v>
      </c>
      <c r="B45" t="s">
        <v>768</v>
      </c>
      <c r="C45" t="s">
        <v>854</v>
      </c>
      <c r="D45" t="s">
        <v>855</v>
      </c>
    </row>
    <row r="46" spans="1:4">
      <c r="A46" s="1064">
        <v>45</v>
      </c>
      <c r="B46" t="s">
        <v>768</v>
      </c>
      <c r="C46" t="s">
        <v>856</v>
      </c>
      <c r="D46" t="s">
        <v>857</v>
      </c>
    </row>
    <row r="47" spans="1:4">
      <c r="A47" s="1064">
        <v>46</v>
      </c>
      <c r="B47" t="s">
        <v>768</v>
      </c>
      <c r="C47" t="s">
        <v>858</v>
      </c>
      <c r="D47" t="s">
        <v>859</v>
      </c>
    </row>
    <row r="48" spans="1:4">
      <c r="A48" s="1064">
        <v>47</v>
      </c>
      <c r="B48" t="s">
        <v>768</v>
      </c>
      <c r="C48" t="s">
        <v>860</v>
      </c>
      <c r="D48" t="s">
        <v>861</v>
      </c>
    </row>
    <row r="49" spans="1:4">
      <c r="A49" s="1064">
        <v>48</v>
      </c>
      <c r="B49" t="s">
        <v>768</v>
      </c>
      <c r="C49" t="s">
        <v>862</v>
      </c>
      <c r="D49" t="s">
        <v>863</v>
      </c>
    </row>
    <row r="50" spans="1:4">
      <c r="A50" s="1064">
        <v>49</v>
      </c>
      <c r="B50" t="s">
        <v>768</v>
      </c>
      <c r="C50" t="s">
        <v>864</v>
      </c>
      <c r="D50" t="s">
        <v>865</v>
      </c>
    </row>
    <row r="51" spans="1:4">
      <c r="A51" s="1064">
        <v>50</v>
      </c>
      <c r="B51" t="s">
        <v>768</v>
      </c>
      <c r="C51" t="s">
        <v>866</v>
      </c>
      <c r="D51" t="s">
        <v>867</v>
      </c>
    </row>
    <row r="52" spans="1:4">
      <c r="A52" s="1064">
        <v>51</v>
      </c>
      <c r="B52" t="s">
        <v>768</v>
      </c>
      <c r="C52" t="s">
        <v>868</v>
      </c>
      <c r="D52" t="s">
        <v>869</v>
      </c>
    </row>
    <row r="53" spans="1:4">
      <c r="A53" s="1064">
        <v>52</v>
      </c>
      <c r="B53" t="s">
        <v>768</v>
      </c>
      <c r="C53" t="s">
        <v>870</v>
      </c>
      <c r="D53" t="s">
        <v>871</v>
      </c>
    </row>
    <row r="54" spans="1:4">
      <c r="A54" s="1064">
        <v>53</v>
      </c>
      <c r="B54" t="s">
        <v>768</v>
      </c>
      <c r="C54" t="s">
        <v>872</v>
      </c>
      <c r="D54" t="s">
        <v>873</v>
      </c>
    </row>
    <row r="55" spans="1:4">
      <c r="A55" s="1064">
        <v>54</v>
      </c>
      <c r="B55" t="s">
        <v>768</v>
      </c>
      <c r="C55" t="s">
        <v>874</v>
      </c>
      <c r="D55" t="s">
        <v>875</v>
      </c>
    </row>
    <row r="56" spans="1:4">
      <c r="A56" s="1064">
        <v>55</v>
      </c>
      <c r="B56" t="s">
        <v>768</v>
      </c>
      <c r="C56" t="s">
        <v>876</v>
      </c>
      <c r="D56" t="s">
        <v>877</v>
      </c>
    </row>
    <row r="57" spans="1:4">
      <c r="A57" s="1064">
        <v>56</v>
      </c>
      <c r="B57" t="s">
        <v>768</v>
      </c>
      <c r="C57" t="s">
        <v>878</v>
      </c>
      <c r="D57" t="s">
        <v>879</v>
      </c>
    </row>
    <row r="58" spans="1:4">
      <c r="A58" s="1064">
        <v>57</v>
      </c>
      <c r="B58" t="s">
        <v>768</v>
      </c>
      <c r="C58" t="s">
        <v>880</v>
      </c>
      <c r="D58" t="s">
        <v>881</v>
      </c>
    </row>
    <row r="59" spans="1:4">
      <c r="A59" s="1064">
        <v>58</v>
      </c>
      <c r="B59" t="s">
        <v>768</v>
      </c>
      <c r="C59" t="s">
        <v>882</v>
      </c>
      <c r="D59" t="s">
        <v>883</v>
      </c>
    </row>
    <row r="60" spans="1:4">
      <c r="A60" s="1064">
        <v>59</v>
      </c>
      <c r="B60" t="s">
        <v>768</v>
      </c>
      <c r="C60" t="s">
        <v>884</v>
      </c>
      <c r="D60" t="s">
        <v>885</v>
      </c>
    </row>
    <row r="61" spans="1:4">
      <c r="A61" s="1064">
        <v>60</v>
      </c>
      <c r="B61" t="s">
        <v>768</v>
      </c>
      <c r="C61" t="s">
        <v>886</v>
      </c>
      <c r="D61" t="s">
        <v>887</v>
      </c>
    </row>
    <row r="62" spans="1:4">
      <c r="A62" s="1064">
        <v>61</v>
      </c>
      <c r="B62" t="s">
        <v>768</v>
      </c>
      <c r="C62" t="s">
        <v>888</v>
      </c>
      <c r="D62" t="s">
        <v>889</v>
      </c>
    </row>
    <row r="63" spans="1:4">
      <c r="A63" s="1064">
        <v>62</v>
      </c>
      <c r="B63" t="s">
        <v>768</v>
      </c>
      <c r="C63" t="s">
        <v>890</v>
      </c>
      <c r="D63" t="s">
        <v>891</v>
      </c>
    </row>
    <row r="64" spans="1:4">
      <c r="A64" s="1064">
        <v>63</v>
      </c>
      <c r="B64" t="s">
        <v>768</v>
      </c>
      <c r="C64" t="s">
        <v>892</v>
      </c>
      <c r="D64" t="s">
        <v>893</v>
      </c>
    </row>
    <row r="65" spans="1:4">
      <c r="A65" s="1064">
        <v>64</v>
      </c>
      <c r="B65" t="s">
        <v>768</v>
      </c>
      <c r="C65" t="s">
        <v>894</v>
      </c>
      <c r="D65" t="s">
        <v>895</v>
      </c>
    </row>
    <row r="66" spans="1:4">
      <c r="A66" s="1064">
        <v>65</v>
      </c>
      <c r="B66" t="s">
        <v>768</v>
      </c>
      <c r="C66" t="s">
        <v>896</v>
      </c>
      <c r="D66" t="s">
        <v>897</v>
      </c>
    </row>
    <row r="67" spans="1:4">
      <c r="A67" s="1064">
        <v>66</v>
      </c>
      <c r="B67" t="s">
        <v>768</v>
      </c>
      <c r="C67" t="s">
        <v>898</v>
      </c>
      <c r="D67" t="s">
        <v>899</v>
      </c>
    </row>
    <row r="68" spans="1:4">
      <c r="A68" s="1064">
        <v>67</v>
      </c>
      <c r="B68" t="s">
        <v>768</v>
      </c>
      <c r="C68" t="s">
        <v>900</v>
      </c>
      <c r="D68" t="s">
        <v>901</v>
      </c>
    </row>
    <row r="69" spans="1:4">
      <c r="A69" s="1064">
        <v>68</v>
      </c>
      <c r="B69" t="s">
        <v>768</v>
      </c>
      <c r="C69" t="s">
        <v>902</v>
      </c>
      <c r="D69" t="s">
        <v>903</v>
      </c>
    </row>
    <row r="70" spans="1:4">
      <c r="A70" s="1064">
        <v>69</v>
      </c>
      <c r="B70" t="s">
        <v>768</v>
      </c>
      <c r="C70" t="s">
        <v>904</v>
      </c>
      <c r="D70" t="s">
        <v>905</v>
      </c>
    </row>
    <row r="71" spans="1:4">
      <c r="A71" s="1064">
        <v>70</v>
      </c>
      <c r="B71" t="s">
        <v>768</v>
      </c>
      <c r="C71" t="s">
        <v>906</v>
      </c>
      <c r="D71" t="s">
        <v>907</v>
      </c>
    </row>
    <row r="72" spans="1:4">
      <c r="A72" s="1064">
        <v>71</v>
      </c>
      <c r="B72" t="s">
        <v>768</v>
      </c>
      <c r="C72" t="s">
        <v>908</v>
      </c>
      <c r="D72" t="s">
        <v>909</v>
      </c>
    </row>
    <row r="73" spans="1:4">
      <c r="A73" s="1064">
        <v>72</v>
      </c>
      <c r="B73" t="s">
        <v>768</v>
      </c>
      <c r="C73" t="s">
        <v>910</v>
      </c>
      <c r="D73" t="s">
        <v>911</v>
      </c>
    </row>
    <row r="74" spans="1:4">
      <c r="A74" s="1064">
        <v>73</v>
      </c>
      <c r="B74" t="s">
        <v>768</v>
      </c>
      <c r="C74" t="s">
        <v>912</v>
      </c>
      <c r="D74" t="s">
        <v>913</v>
      </c>
    </row>
    <row r="75" spans="1:4">
      <c r="A75" s="1064">
        <v>74</v>
      </c>
      <c r="B75" t="s">
        <v>768</v>
      </c>
      <c r="C75" t="s">
        <v>914</v>
      </c>
      <c r="D75" t="s">
        <v>915</v>
      </c>
    </row>
    <row r="76" spans="1:4">
      <c r="A76" s="1064">
        <v>75</v>
      </c>
      <c r="B76" t="s">
        <v>768</v>
      </c>
      <c r="C76" t="s">
        <v>916</v>
      </c>
      <c r="D76" t="s">
        <v>917</v>
      </c>
    </row>
    <row r="77" spans="1:4">
      <c r="A77" s="1064">
        <v>76</v>
      </c>
      <c r="B77" t="s">
        <v>768</v>
      </c>
      <c r="C77" t="s">
        <v>918</v>
      </c>
      <c r="D77" t="s">
        <v>919</v>
      </c>
    </row>
    <row r="78" spans="1:4">
      <c r="A78" s="1064">
        <v>77</v>
      </c>
      <c r="B78" t="s">
        <v>768</v>
      </c>
      <c r="C78" t="s">
        <v>920</v>
      </c>
      <c r="D78" t="s">
        <v>921</v>
      </c>
    </row>
    <row r="79" spans="1:4">
      <c r="A79" s="1064">
        <v>78</v>
      </c>
      <c r="B79" t="s">
        <v>768</v>
      </c>
      <c r="C79" t="s">
        <v>922</v>
      </c>
      <c r="D79" t="s">
        <v>923</v>
      </c>
    </row>
    <row r="80" spans="1:4">
      <c r="A80" s="1064">
        <v>79</v>
      </c>
      <c r="B80" t="s">
        <v>768</v>
      </c>
      <c r="C80" t="s">
        <v>924</v>
      </c>
      <c r="D80" t="s">
        <v>925</v>
      </c>
    </row>
    <row r="81" spans="1:4">
      <c r="A81" s="1064">
        <v>80</v>
      </c>
      <c r="B81" t="s">
        <v>768</v>
      </c>
      <c r="C81" t="s">
        <v>926</v>
      </c>
      <c r="D81" t="s">
        <v>927</v>
      </c>
    </row>
    <row r="82" spans="1:4">
      <c r="A82" s="1064">
        <v>81</v>
      </c>
      <c r="B82" t="s">
        <v>768</v>
      </c>
      <c r="C82" t="s">
        <v>928</v>
      </c>
      <c r="D82" t="s">
        <v>929</v>
      </c>
    </row>
    <row r="83" spans="1:4">
      <c r="A83" s="1064">
        <v>82</v>
      </c>
      <c r="B83" t="s">
        <v>768</v>
      </c>
      <c r="C83" t="s">
        <v>930</v>
      </c>
      <c r="D83" t="s">
        <v>931</v>
      </c>
    </row>
    <row r="84" spans="1:4">
      <c r="A84" s="1064">
        <v>83</v>
      </c>
      <c r="B84" t="s">
        <v>768</v>
      </c>
      <c r="C84" t="s">
        <v>932</v>
      </c>
      <c r="D84" t="s">
        <v>933</v>
      </c>
    </row>
    <row r="85" spans="1:4">
      <c r="A85" s="1064">
        <v>84</v>
      </c>
      <c r="B85" t="s">
        <v>768</v>
      </c>
      <c r="C85" t="s">
        <v>934</v>
      </c>
      <c r="D85" t="s">
        <v>935</v>
      </c>
    </row>
    <row r="86" spans="1:4">
      <c r="A86" s="1064">
        <v>85</v>
      </c>
      <c r="B86" t="s">
        <v>768</v>
      </c>
      <c r="C86" t="s">
        <v>936</v>
      </c>
      <c r="D86" t="s">
        <v>937</v>
      </c>
    </row>
    <row r="87" spans="1:4">
      <c r="A87" s="1064">
        <v>86</v>
      </c>
      <c r="B87" t="s">
        <v>768</v>
      </c>
      <c r="C87" t="s">
        <v>938</v>
      </c>
      <c r="D87" t="s">
        <v>939</v>
      </c>
    </row>
    <row r="88" spans="1:4">
      <c r="A88" s="1064">
        <v>87</v>
      </c>
      <c r="B88" t="s">
        <v>768</v>
      </c>
      <c r="C88" t="s">
        <v>940</v>
      </c>
      <c r="D88" t="s">
        <v>941</v>
      </c>
    </row>
    <row r="89" spans="1:4">
      <c r="A89" s="1064">
        <v>88</v>
      </c>
      <c r="B89" t="s">
        <v>768</v>
      </c>
      <c r="C89" t="s">
        <v>942</v>
      </c>
      <c r="D89" t="s">
        <v>943</v>
      </c>
    </row>
    <row r="90" spans="1:4">
      <c r="A90" s="1064">
        <v>89</v>
      </c>
      <c r="B90" t="s">
        <v>768</v>
      </c>
      <c r="C90" t="s">
        <v>944</v>
      </c>
      <c r="D90" t="s">
        <v>945</v>
      </c>
    </row>
    <row r="91" spans="1:4">
      <c r="A91" s="1064">
        <v>90</v>
      </c>
      <c r="B91" t="s">
        <v>768</v>
      </c>
      <c r="C91" t="s">
        <v>946</v>
      </c>
      <c r="D91" t="s">
        <v>947</v>
      </c>
    </row>
    <row r="92" spans="1:4">
      <c r="A92" s="1064">
        <v>91</v>
      </c>
      <c r="B92" t="s">
        <v>768</v>
      </c>
      <c r="C92" t="s">
        <v>948</v>
      </c>
      <c r="D92" t="s">
        <v>949</v>
      </c>
    </row>
    <row r="93" spans="1:4">
      <c r="A93" s="1064">
        <v>92</v>
      </c>
      <c r="B93" t="s">
        <v>768</v>
      </c>
      <c r="C93" t="s">
        <v>950</v>
      </c>
      <c r="D93" t="s">
        <v>951</v>
      </c>
    </row>
    <row r="94" spans="1:4">
      <c r="A94" s="1064">
        <v>93</v>
      </c>
      <c r="B94" t="s">
        <v>768</v>
      </c>
      <c r="C94" t="s">
        <v>952</v>
      </c>
      <c r="D94" t="s">
        <v>953</v>
      </c>
    </row>
    <row r="95" spans="1:4">
      <c r="A95" s="1064">
        <v>94</v>
      </c>
      <c r="B95" t="s">
        <v>768</v>
      </c>
      <c r="C95" t="s">
        <v>954</v>
      </c>
      <c r="D95" t="s">
        <v>955</v>
      </c>
    </row>
    <row r="96" spans="1:4">
      <c r="A96" s="1064">
        <v>95</v>
      </c>
      <c r="B96" t="s">
        <v>768</v>
      </c>
      <c r="C96" t="s">
        <v>956</v>
      </c>
      <c r="D96" t="s">
        <v>957</v>
      </c>
    </row>
    <row r="97" spans="1:4">
      <c r="A97" s="1064">
        <v>96</v>
      </c>
      <c r="B97" t="s">
        <v>768</v>
      </c>
      <c r="C97" t="s">
        <v>958</v>
      </c>
      <c r="D97" t="s">
        <v>959</v>
      </c>
    </row>
    <row r="98" spans="1:4">
      <c r="A98" s="1064">
        <v>97</v>
      </c>
      <c r="B98" t="s">
        <v>768</v>
      </c>
      <c r="C98" t="s">
        <v>960</v>
      </c>
      <c r="D98" t="s">
        <v>961</v>
      </c>
    </row>
    <row r="99" spans="1:4">
      <c r="A99" s="1064">
        <v>98</v>
      </c>
      <c r="B99" t="s">
        <v>768</v>
      </c>
      <c r="C99" t="s">
        <v>962</v>
      </c>
      <c r="D99" t="s">
        <v>963</v>
      </c>
    </row>
    <row r="100" spans="1:4">
      <c r="A100" s="1064">
        <v>99</v>
      </c>
      <c r="B100" t="s">
        <v>768</v>
      </c>
      <c r="C100" t="s">
        <v>964</v>
      </c>
      <c r="D100" t="s">
        <v>965</v>
      </c>
    </row>
    <row r="101" spans="1:4">
      <c r="A101" s="1064">
        <v>100</v>
      </c>
      <c r="B101" t="s">
        <v>768</v>
      </c>
      <c r="C101" t="s">
        <v>966</v>
      </c>
      <c r="D101" t="s">
        <v>967</v>
      </c>
    </row>
    <row r="102" spans="1:4">
      <c r="A102" s="1064">
        <v>101</v>
      </c>
      <c r="B102" t="s">
        <v>768</v>
      </c>
      <c r="C102" t="s">
        <v>968</v>
      </c>
      <c r="D102" t="s">
        <v>969</v>
      </c>
    </row>
    <row r="103" spans="1:4">
      <c r="A103" s="1064">
        <v>102</v>
      </c>
      <c r="B103" t="s">
        <v>768</v>
      </c>
      <c r="C103" t="s">
        <v>970</v>
      </c>
      <c r="D103" t="s">
        <v>971</v>
      </c>
    </row>
    <row r="104" spans="1:4">
      <c r="A104" s="1064">
        <v>103</v>
      </c>
      <c r="B104" t="s">
        <v>768</v>
      </c>
      <c r="C104" t="s">
        <v>972</v>
      </c>
      <c r="D104" t="s">
        <v>973</v>
      </c>
    </row>
    <row r="105" spans="1:4">
      <c r="A105" s="1064">
        <v>104</v>
      </c>
      <c r="B105" t="s">
        <v>768</v>
      </c>
      <c r="C105" t="s">
        <v>974</v>
      </c>
      <c r="D105" t="s">
        <v>975</v>
      </c>
    </row>
    <row r="106" spans="1:4">
      <c r="A106" s="1064">
        <v>105</v>
      </c>
      <c r="B106" t="s">
        <v>768</v>
      </c>
      <c r="C106" t="s">
        <v>976</v>
      </c>
      <c r="D106" t="s">
        <v>977</v>
      </c>
    </row>
    <row r="107" spans="1:4">
      <c r="A107" s="1064">
        <v>106</v>
      </c>
      <c r="B107" t="s">
        <v>768</v>
      </c>
      <c r="C107" t="s">
        <v>978</v>
      </c>
      <c r="D107" t="s">
        <v>979</v>
      </c>
    </row>
    <row r="108" spans="1:4">
      <c r="A108" s="1064">
        <v>107</v>
      </c>
      <c r="B108" t="s">
        <v>768</v>
      </c>
      <c r="C108" t="s">
        <v>980</v>
      </c>
      <c r="D108" t="s">
        <v>981</v>
      </c>
    </row>
    <row r="109" spans="1:4">
      <c r="A109" s="1064">
        <v>108</v>
      </c>
      <c r="B109" t="s">
        <v>768</v>
      </c>
      <c r="C109" t="s">
        <v>982</v>
      </c>
      <c r="D109" t="s">
        <v>983</v>
      </c>
    </row>
    <row r="110" spans="1:4">
      <c r="A110" s="1064">
        <v>109</v>
      </c>
      <c r="B110" t="s">
        <v>768</v>
      </c>
      <c r="C110" t="s">
        <v>984</v>
      </c>
      <c r="D110" t="s">
        <v>985</v>
      </c>
    </row>
    <row r="111" spans="1:4">
      <c r="A111" s="1064">
        <v>110</v>
      </c>
      <c r="B111" t="s">
        <v>768</v>
      </c>
      <c r="C111" t="s">
        <v>986</v>
      </c>
      <c r="D111" t="s">
        <v>987</v>
      </c>
    </row>
    <row r="112" spans="1:4">
      <c r="A112" s="1064">
        <v>111</v>
      </c>
      <c r="B112" t="s">
        <v>768</v>
      </c>
      <c r="C112" t="s">
        <v>988</v>
      </c>
      <c r="D112" t="s">
        <v>989</v>
      </c>
    </row>
    <row r="113" spans="1:4">
      <c r="A113" s="1064">
        <v>112</v>
      </c>
      <c r="B113" t="s">
        <v>768</v>
      </c>
      <c r="C113" t="s">
        <v>990</v>
      </c>
      <c r="D113" t="s">
        <v>991</v>
      </c>
    </row>
  </sheetData>
  <phoneticPr fontId="1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14" width="10.5703125" style="552"/>
    <col min="15" max="16384" width="10.5703125" style="491"/>
  </cols>
  <sheetData>
    <row r="1" spans="1:14" ht="3" customHeight="1">
      <c r="A1" s="558" t="s">
        <v>91</v>
      </c>
    </row>
    <row r="2" spans="1:14" ht="22.5">
      <c r="F2" s="1279" t="s">
        <v>469</v>
      </c>
      <c r="G2" s="1280"/>
      <c r="H2" s="1281"/>
      <c r="I2" s="607"/>
    </row>
    <row r="3" spans="1:14" ht="3" customHeight="1"/>
    <row r="4" spans="1:14" s="537" customFormat="1" ht="11.25">
      <c r="A4" s="557"/>
      <c r="B4" s="557"/>
      <c r="C4" s="557"/>
      <c r="D4" s="557"/>
      <c r="F4" s="1237" t="s">
        <v>444</v>
      </c>
      <c r="G4" s="1237"/>
      <c r="H4" s="1237"/>
      <c r="I4" s="1282" t="s">
        <v>445</v>
      </c>
      <c r="J4" s="557"/>
      <c r="K4" s="557"/>
      <c r="L4" s="557"/>
      <c r="M4" s="557"/>
      <c r="N4" s="557"/>
    </row>
    <row r="5" spans="1:14" s="537" customFormat="1" ht="11.25" customHeight="1">
      <c r="A5" s="557"/>
      <c r="B5" s="557"/>
      <c r="C5" s="557"/>
      <c r="D5" s="557"/>
      <c r="F5" s="573" t="s">
        <v>90</v>
      </c>
      <c r="G5" s="585" t="s">
        <v>447</v>
      </c>
      <c r="H5" s="572" t="s">
        <v>438</v>
      </c>
      <c r="I5" s="1282"/>
      <c r="J5" s="557"/>
      <c r="K5" s="557"/>
      <c r="L5" s="557"/>
      <c r="M5" s="557"/>
      <c r="N5" s="557"/>
    </row>
    <row r="6" spans="1:14" s="537" customFormat="1" ht="12" customHeight="1">
      <c r="A6" s="557"/>
      <c r="B6" s="557"/>
      <c r="C6" s="557"/>
      <c r="D6" s="557"/>
      <c r="F6" s="574" t="s">
        <v>91</v>
      </c>
      <c r="G6" s="576">
        <v>2</v>
      </c>
      <c r="H6" s="577">
        <v>3</v>
      </c>
      <c r="I6" s="575">
        <v>4</v>
      </c>
      <c r="J6" s="557">
        <v>4</v>
      </c>
      <c r="K6" s="557"/>
      <c r="L6" s="557"/>
      <c r="M6" s="557"/>
      <c r="N6" s="557"/>
    </row>
    <row r="7" spans="1:14" s="537" customFormat="1" ht="18.75">
      <c r="A7" s="557"/>
      <c r="B7" s="557"/>
      <c r="C7" s="557"/>
      <c r="D7" s="557"/>
      <c r="F7" s="583">
        <v>1</v>
      </c>
      <c r="G7" s="599" t="s">
        <v>470</v>
      </c>
      <c r="H7" s="571" t="str">
        <f>IF(dateCh="","",dateCh)</f>
        <v>10.08.2020</v>
      </c>
      <c r="I7" s="548" t="s">
        <v>471</v>
      </c>
      <c r="J7" s="582"/>
      <c r="K7" s="557"/>
      <c r="L7" s="557"/>
      <c r="M7" s="557"/>
      <c r="N7" s="557"/>
    </row>
    <row r="8" spans="1:14" s="537" customFormat="1" ht="45">
      <c r="A8" s="1283">
        <v>1</v>
      </c>
      <c r="B8" s="557"/>
      <c r="C8" s="557"/>
      <c r="D8" s="557"/>
      <c r="F8" s="583" t="str">
        <f>"2." &amp;mergeValue(A8)</f>
        <v>2.1</v>
      </c>
      <c r="G8" s="599" t="s">
        <v>472</v>
      </c>
      <c r="H8" s="571"/>
      <c r="I8" s="548" t="s">
        <v>567</v>
      </c>
      <c r="J8" s="582"/>
      <c r="K8" s="557"/>
      <c r="L8" s="557"/>
      <c r="M8" s="557"/>
      <c r="N8" s="557"/>
    </row>
    <row r="9" spans="1:14" s="537" customFormat="1" ht="22.5">
      <c r="A9" s="1283"/>
      <c r="B9" s="557"/>
      <c r="C9" s="557"/>
      <c r="D9" s="557"/>
      <c r="F9" s="583" t="str">
        <f>"3." &amp;mergeValue(A9)</f>
        <v>3.1</v>
      </c>
      <c r="G9" s="599" t="s">
        <v>473</v>
      </c>
      <c r="H9" s="571"/>
      <c r="I9" s="548" t="s">
        <v>565</v>
      </c>
      <c r="J9" s="582"/>
      <c r="K9" s="557"/>
      <c r="L9" s="557"/>
      <c r="M9" s="557"/>
      <c r="N9" s="557"/>
    </row>
    <row r="10" spans="1:14" s="537" customFormat="1" ht="22.5">
      <c r="A10" s="1283"/>
      <c r="B10" s="557"/>
      <c r="C10" s="557"/>
      <c r="D10" s="557"/>
      <c r="F10" s="583" t="str">
        <f>"4."&amp;mergeValue(A10)</f>
        <v>4.1</v>
      </c>
      <c r="G10" s="599" t="s">
        <v>474</v>
      </c>
      <c r="H10" s="572" t="s">
        <v>448</v>
      </c>
      <c r="I10" s="548"/>
      <c r="J10" s="582"/>
      <c r="K10" s="557"/>
      <c r="L10" s="557"/>
      <c r="M10" s="557"/>
      <c r="N10" s="557"/>
    </row>
    <row r="11" spans="1:14" s="537" customFormat="1" ht="18.75">
      <c r="A11" s="1283"/>
      <c r="B11" s="1283">
        <v>1</v>
      </c>
      <c r="C11" s="590"/>
      <c r="D11" s="590"/>
      <c r="F11" s="583" t="str">
        <f>"4."&amp;mergeValue(A11) &amp;"."&amp;mergeValue(B11)</f>
        <v>4.1.1</v>
      </c>
      <c r="G11" s="578" t="s">
        <v>569</v>
      </c>
      <c r="H11" s="571" t="str">
        <f>IF(region_name="","",region_name)</f>
        <v>г.Санкт-Петербург</v>
      </c>
      <c r="I11" s="548" t="s">
        <v>477</v>
      </c>
      <c r="J11" s="582"/>
      <c r="K11" s="557"/>
      <c r="L11" s="557"/>
      <c r="M11" s="557"/>
      <c r="N11" s="557"/>
    </row>
    <row r="12" spans="1:14" s="537" customFormat="1" ht="22.5">
      <c r="A12" s="1283"/>
      <c r="B12" s="1283"/>
      <c r="C12" s="1283">
        <v>1</v>
      </c>
      <c r="D12" s="590"/>
      <c r="F12" s="583" t="str">
        <f>"4."&amp;mergeValue(A12) &amp;"."&amp;mergeValue(B12)&amp;"."&amp;mergeValue(C12)</f>
        <v>4.1.1.1</v>
      </c>
      <c r="G12" s="589" t="s">
        <v>475</v>
      </c>
      <c r="H12" s="571"/>
      <c r="I12" s="548" t="s">
        <v>478</v>
      </c>
      <c r="J12" s="582"/>
      <c r="K12" s="557"/>
      <c r="L12" s="557"/>
      <c r="M12" s="557"/>
      <c r="N12" s="557"/>
    </row>
    <row r="13" spans="1:14" s="537" customFormat="1" ht="39" customHeight="1">
      <c r="A13" s="1283"/>
      <c r="B13" s="1283"/>
      <c r="C13" s="1283"/>
      <c r="D13" s="590">
        <v>1</v>
      </c>
      <c r="F13" s="583" t="str">
        <f>"4."&amp;mergeValue(A13) &amp;"."&amp;mergeValue(B13)&amp;"."&amp;mergeValue(C13)&amp;"."&amp;mergeValue(D13)</f>
        <v>4.1.1.1.1</v>
      </c>
      <c r="G13" s="600" t="s">
        <v>476</v>
      </c>
      <c r="H13" s="571"/>
      <c r="I13" s="1284" t="s">
        <v>568</v>
      </c>
      <c r="J13" s="582"/>
      <c r="K13" s="557"/>
      <c r="L13" s="557"/>
      <c r="M13" s="557"/>
      <c r="N13" s="557"/>
    </row>
    <row r="14" spans="1:14" s="537" customFormat="1" ht="18.75">
      <c r="A14" s="1283"/>
      <c r="B14" s="1283"/>
      <c r="C14" s="1283"/>
      <c r="D14" s="590"/>
      <c r="F14" s="586"/>
      <c r="G14" s="518" t="s">
        <v>4</v>
      </c>
      <c r="H14" s="591"/>
      <c r="I14" s="1284"/>
      <c r="J14" s="582"/>
      <c r="K14" s="557"/>
      <c r="L14" s="557"/>
      <c r="M14" s="557"/>
      <c r="N14" s="557"/>
    </row>
    <row r="15" spans="1:14" s="537" customFormat="1" ht="18.75">
      <c r="A15" s="1283"/>
      <c r="B15" s="1283"/>
      <c r="C15" s="590"/>
      <c r="D15" s="590"/>
      <c r="F15" s="601"/>
      <c r="G15" s="544" t="s">
        <v>400</v>
      </c>
      <c r="H15" s="602"/>
      <c r="I15" s="603"/>
      <c r="J15" s="582"/>
      <c r="K15" s="557"/>
      <c r="L15" s="557"/>
      <c r="M15" s="557"/>
      <c r="N15" s="557"/>
    </row>
    <row r="16" spans="1:14" s="537" customFormat="1" ht="18.75">
      <c r="A16" s="1283"/>
      <c r="B16" s="557"/>
      <c r="C16" s="557"/>
      <c r="D16" s="557"/>
      <c r="F16" s="586"/>
      <c r="G16" s="526" t="s">
        <v>482</v>
      </c>
      <c r="H16" s="587"/>
      <c r="I16" s="588"/>
      <c r="J16" s="582"/>
      <c r="K16" s="557"/>
      <c r="L16" s="557"/>
      <c r="M16" s="557"/>
      <c r="N16" s="557"/>
    </row>
    <row r="17" spans="1:14" s="537" customFormat="1" ht="18.75">
      <c r="A17" s="557"/>
      <c r="B17" s="557"/>
      <c r="C17" s="557"/>
      <c r="D17" s="557"/>
      <c r="F17" s="586"/>
      <c r="G17" s="533" t="s">
        <v>481</v>
      </c>
      <c r="H17" s="587"/>
      <c r="I17" s="588"/>
      <c r="J17" s="582"/>
      <c r="K17" s="557"/>
      <c r="L17" s="557"/>
      <c r="M17" s="557"/>
      <c r="N17" s="557"/>
    </row>
    <row r="18" spans="1:14" s="580" customFormat="1" ht="3" customHeight="1">
      <c r="A18" s="581"/>
      <c r="B18" s="581"/>
      <c r="C18" s="581"/>
      <c r="D18" s="581"/>
      <c r="F18" s="592"/>
      <c r="G18" s="593"/>
      <c r="H18" s="594"/>
      <c r="I18" s="595"/>
      <c r="J18" s="581"/>
      <c r="K18" s="581"/>
      <c r="L18" s="581"/>
      <c r="M18" s="581"/>
      <c r="N18" s="581"/>
    </row>
    <row r="19" spans="1:14" s="580" customFormat="1" ht="15" customHeight="1">
      <c r="A19" s="581"/>
      <c r="B19" s="581"/>
      <c r="C19" s="581"/>
      <c r="D19" s="581"/>
      <c r="F19" s="579"/>
      <c r="G19" s="1278" t="s">
        <v>570</v>
      </c>
      <c r="H19" s="1278"/>
      <c r="I19" s="561"/>
      <c r="J19" s="581"/>
      <c r="K19" s="581"/>
      <c r="L19" s="581"/>
      <c r="M19" s="581"/>
      <c r="N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58</v>
      </c>
    </row>
    <row r="2" spans="2:4" ht="90">
      <c r="B2" s="50" t="s">
        <v>479</v>
      </c>
    </row>
    <row r="3" spans="2:4" ht="67.5">
      <c r="B3" s="50" t="s">
        <v>388</v>
      </c>
    </row>
    <row r="4" spans="2:4" ht="33.75">
      <c r="B4" s="50" t="s">
        <v>576</v>
      </c>
    </row>
    <row r="5" spans="2:4">
      <c r="B5" s="50" t="s">
        <v>221</v>
      </c>
    </row>
    <row r="6" spans="2:4" ht="22.5">
      <c r="B6" s="50" t="s">
        <v>265</v>
      </c>
    </row>
    <row r="7" spans="2:4" ht="22.5">
      <c r="B7" s="50" t="s">
        <v>266</v>
      </c>
    </row>
    <row r="8" spans="2:4" ht="22.5">
      <c r="B8" s="50" t="s">
        <v>267</v>
      </c>
    </row>
    <row r="9" spans="2:4" ht="22.5">
      <c r="B9" s="50" t="s">
        <v>480</v>
      </c>
    </row>
    <row r="10" spans="2:4" ht="56.25">
      <c r="B10" s="50" t="s">
        <v>671</v>
      </c>
    </row>
    <row r="11" spans="2:4" ht="12.75">
      <c r="B11" s="214" t="s">
        <v>386</v>
      </c>
    </row>
    <row r="12" spans="2:4">
      <c r="B12" s="48" t="s">
        <v>180</v>
      </c>
    </row>
    <row r="13" spans="2:4" ht="22.5">
      <c r="B13" s="50" t="s">
        <v>196</v>
      </c>
    </row>
    <row r="14" spans="2:4" ht="67.5">
      <c r="B14" s="50" t="s">
        <v>249</v>
      </c>
    </row>
    <row r="15" spans="2:4" ht="22.5">
      <c r="B15" s="50" t="s">
        <v>229</v>
      </c>
    </row>
    <row r="16" spans="2:4">
      <c r="B16" s="48" t="s">
        <v>205</v>
      </c>
      <c r="D16" s="88"/>
    </row>
    <row r="17" spans="1:2" ht="33.75">
      <c r="B17" s="50" t="s">
        <v>263</v>
      </c>
    </row>
    <row r="18" spans="1:2" ht="33.75">
      <c r="B18" s="50" t="s">
        <v>264</v>
      </c>
    </row>
    <row r="19" spans="1:2">
      <c r="B19" s="50" t="s">
        <v>250</v>
      </c>
    </row>
    <row r="20" spans="1:2" ht="33.75">
      <c r="B20" s="50" t="s">
        <v>291</v>
      </c>
    </row>
    <row r="21" spans="1:2">
      <c r="B21" s="48" t="s">
        <v>218</v>
      </c>
    </row>
    <row r="22" spans="1:2">
      <c r="B22" s="50" t="s">
        <v>220</v>
      </c>
    </row>
    <row r="24" spans="1:2" ht="22.5">
      <c r="B24" s="216" t="s">
        <v>369</v>
      </c>
    </row>
    <row r="26" spans="1:2">
      <c r="B26" s="48" t="s">
        <v>330</v>
      </c>
    </row>
    <row r="27" spans="1:2" ht="22.5">
      <c r="B27" s="215" t="s">
        <v>457</v>
      </c>
    </row>
    <row r="28" spans="1:2" ht="56.25">
      <c r="B28" s="215" t="s">
        <v>456</v>
      </c>
    </row>
    <row r="29" spans="1:2">
      <c r="B29" s="291" t="s">
        <v>387</v>
      </c>
    </row>
    <row r="30" spans="1:2" ht="22.5">
      <c r="B30" s="215" t="s">
        <v>575</v>
      </c>
    </row>
    <row r="32" spans="1:2">
      <c r="A32" s="273"/>
      <c r="B32" s="274" t="s">
        <v>430</v>
      </c>
    </row>
    <row r="33" spans="1:2" ht="14.25">
      <c r="A33" s="275">
        <v>1</v>
      </c>
      <c r="B33" s="276" t="s">
        <v>431</v>
      </c>
    </row>
    <row r="34" spans="1:2" ht="14.25">
      <c r="A34" s="275">
        <v>2</v>
      </c>
      <c r="B34" s="276" t="s">
        <v>432</v>
      </c>
    </row>
    <row r="35" spans="1:2">
      <c r="B35" s="274" t="s">
        <v>433</v>
      </c>
    </row>
    <row r="36" spans="1:2">
      <c r="B36" s="276" t="s">
        <v>434</v>
      </c>
    </row>
  </sheetData>
  <phoneticPr fontId="10"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0"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29.7109375" style="491" hidden="1" customWidth="1"/>
    <col min="16" max="17" width="23.7109375" style="491" hidden="1" customWidth="1"/>
    <col min="18" max="18" width="11.7109375" style="491" customWidth="1"/>
    <col min="19" max="19" width="3.7109375" style="491" customWidth="1"/>
    <col min="20" max="20" width="11.7109375" style="491" customWidth="1"/>
    <col min="21" max="21" width="8.5703125" style="491" hidden="1" customWidth="1"/>
    <col min="22" max="22" width="4.7109375" style="491" customWidth="1"/>
    <col min="23" max="23" width="115.7109375" style="491" customWidth="1"/>
    <col min="24" max="25" width="10.5703125" style="552"/>
    <col min="26" max="26" width="11.140625" style="552" customWidth="1"/>
    <col min="27" max="28" width="10.5703125" style="552"/>
    <col min="29" max="16384" width="10.5703125" style="491"/>
  </cols>
  <sheetData>
    <row r="1" spans="1:28" hidden="1">
      <c r="Q1" s="550"/>
      <c r="R1" s="550"/>
    </row>
    <row r="2" spans="1:28" hidden="1">
      <c r="U2" s="550"/>
    </row>
    <row r="3" spans="1:28" hidden="1"/>
    <row r="4" spans="1:28" ht="3" customHeight="1">
      <c r="J4" s="497"/>
      <c r="K4" s="497"/>
      <c r="L4" s="492"/>
      <c r="M4" s="492"/>
      <c r="N4" s="492"/>
      <c r="O4" s="500"/>
      <c r="P4" s="500"/>
      <c r="Q4" s="500"/>
      <c r="R4" s="500"/>
      <c r="S4" s="500"/>
      <c r="T4" s="500"/>
      <c r="U4" s="500"/>
    </row>
    <row r="5" spans="1:28" ht="26.1" customHeight="1">
      <c r="J5" s="497"/>
      <c r="K5" s="497"/>
      <c r="L5" s="1312" t="s">
        <v>716</v>
      </c>
      <c r="M5" s="1312"/>
      <c r="N5" s="1312"/>
      <c r="O5" s="1312"/>
      <c r="P5" s="1312"/>
      <c r="Q5" s="1312"/>
      <c r="R5" s="1312"/>
      <c r="S5" s="1312"/>
      <c r="T5" s="1312"/>
      <c r="U5" s="631"/>
    </row>
    <row r="6" spans="1:28" ht="3" customHeight="1">
      <c r="J6" s="497"/>
      <c r="K6" s="497"/>
      <c r="L6" s="492"/>
      <c r="M6" s="492"/>
      <c r="N6" s="492"/>
      <c r="O6" s="496"/>
      <c r="P6" s="496"/>
      <c r="Q6" s="496"/>
      <c r="R6" s="496"/>
      <c r="S6" s="496"/>
      <c r="T6" s="496"/>
      <c r="U6" s="496"/>
      <c r="V6" s="500"/>
    </row>
    <row r="7" spans="1:28" s="744" customFormat="1" ht="5.25" hidden="1">
      <c r="A7" s="1114"/>
      <c r="B7" s="1114"/>
      <c r="C7" s="1114"/>
      <c r="D7" s="1114"/>
      <c r="E7" s="1114"/>
      <c r="F7" s="1114"/>
      <c r="G7" s="1114"/>
      <c r="H7" s="1114"/>
      <c r="L7" s="1164"/>
      <c r="M7" s="1039"/>
      <c r="O7" s="1288"/>
      <c r="P7" s="1288"/>
      <c r="Q7" s="1288"/>
      <c r="R7" s="1288"/>
      <c r="S7" s="1288"/>
      <c r="T7" s="1288"/>
      <c r="U7" s="778"/>
      <c r="V7" s="778"/>
      <c r="X7" s="1114"/>
      <c r="Y7" s="1114"/>
      <c r="Z7" s="1114"/>
      <c r="AA7" s="1114"/>
      <c r="AB7" s="1114"/>
    </row>
    <row r="8" spans="1:28"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18"/>
      <c r="O8" s="1289" t="str">
        <f>IF(datePr_ch="",IF(datePr="","",datePr),datePr_ch)</f>
        <v>10.08.2020</v>
      </c>
      <c r="P8" s="1289"/>
      <c r="Q8" s="1289"/>
      <c r="R8" s="1289"/>
      <c r="S8" s="1289"/>
      <c r="T8" s="1289"/>
      <c r="U8" s="549"/>
      <c r="V8" s="549"/>
      <c r="W8" s="487"/>
      <c r="X8" s="557"/>
      <c r="Y8" s="557"/>
      <c r="Z8" s="557"/>
      <c r="AA8" s="557"/>
      <c r="AB8" s="557"/>
    </row>
    <row r="9" spans="1:28" s="537" customFormat="1" ht="18.75">
      <c r="A9" s="557"/>
      <c r="B9" s="557"/>
      <c r="C9" s="557"/>
      <c r="D9" s="557"/>
      <c r="E9" s="557"/>
      <c r="F9" s="557"/>
      <c r="G9" s="557"/>
      <c r="H9" s="557"/>
      <c r="L9" s="520"/>
      <c r="M9" s="584" t="str">
        <f>"Номер подачи заявления об "&amp;IF(numberPr_ch="","утверждении","изменении") &amp; " тарифов"</f>
        <v>Номер подачи заявления об изменении тарифов</v>
      </c>
      <c r="N9" s="1118"/>
      <c r="O9" s="1289" t="str">
        <f>IF(numberPr_ch="",IF(numberPr="","",numberPr),numberPr_ch)</f>
        <v>01-13/36204</v>
      </c>
      <c r="P9" s="1289"/>
      <c r="Q9" s="1289"/>
      <c r="R9" s="1289"/>
      <c r="S9" s="1289"/>
      <c r="T9" s="1289"/>
      <c r="U9" s="549"/>
      <c r="V9" s="549"/>
      <c r="W9" s="487"/>
      <c r="X9" s="557"/>
      <c r="Y9" s="557"/>
      <c r="Z9" s="557"/>
      <c r="AA9" s="557"/>
      <c r="AB9" s="557"/>
    </row>
    <row r="10" spans="1:28" s="744" customFormat="1" ht="5.25" hidden="1">
      <c r="A10" s="1114"/>
      <c r="B10" s="1114"/>
      <c r="C10" s="1114"/>
      <c r="D10" s="1114"/>
      <c r="E10" s="1114"/>
      <c r="F10" s="1114"/>
      <c r="G10" s="1114"/>
      <c r="H10" s="1114"/>
      <c r="L10" s="1132"/>
      <c r="M10" s="1039"/>
      <c r="O10" s="1288"/>
      <c r="P10" s="1288"/>
      <c r="Q10" s="1288"/>
      <c r="R10" s="1288"/>
      <c r="S10" s="1288"/>
      <c r="T10" s="1288"/>
      <c r="U10" s="778"/>
      <c r="V10" s="778"/>
      <c r="X10" s="1114"/>
      <c r="Y10" s="1114"/>
      <c r="Z10" s="1114"/>
      <c r="AA10" s="1114"/>
      <c r="AB10" s="1114"/>
    </row>
    <row r="11" spans="1:28" s="537" customFormat="1" ht="11.25" hidden="1">
      <c r="A11" s="557"/>
      <c r="B11" s="557"/>
      <c r="C11" s="557"/>
      <c r="D11" s="557"/>
      <c r="E11" s="557"/>
      <c r="F11" s="557"/>
      <c r="G11" s="557"/>
      <c r="H11" s="557"/>
      <c r="L11" s="1313"/>
      <c r="M11" s="1313"/>
      <c r="N11" s="534"/>
      <c r="O11" s="549"/>
      <c r="P11" s="549"/>
      <c r="Q11" s="549"/>
      <c r="R11" s="549"/>
      <c r="S11" s="549"/>
      <c r="T11" s="549"/>
      <c r="U11" s="555" t="s">
        <v>370</v>
      </c>
      <c r="X11" s="557"/>
      <c r="Y11" s="557"/>
      <c r="Z11" s="557"/>
      <c r="AA11" s="557"/>
      <c r="AB11" s="557"/>
    </row>
    <row r="12" spans="1:28">
      <c r="J12" s="497"/>
      <c r="K12" s="497"/>
      <c r="L12" s="492"/>
      <c r="M12" s="492"/>
      <c r="N12" s="470"/>
      <c r="O12" s="1290"/>
      <c r="P12" s="1290"/>
      <c r="Q12" s="1290"/>
      <c r="R12" s="1290"/>
      <c r="S12" s="1290"/>
      <c r="T12" s="1290"/>
      <c r="U12" s="1290"/>
    </row>
    <row r="13" spans="1:28">
      <c r="J13" s="497"/>
      <c r="K13" s="497"/>
      <c r="L13" s="1237" t="s">
        <v>444</v>
      </c>
      <c r="M13" s="1237"/>
      <c r="N13" s="1237"/>
      <c r="O13" s="1237"/>
      <c r="P13" s="1237"/>
      <c r="Q13" s="1237"/>
      <c r="R13" s="1237"/>
      <c r="S13" s="1237"/>
      <c r="T13" s="1237"/>
      <c r="U13" s="1237"/>
      <c r="V13" s="1237"/>
      <c r="W13" s="1237" t="s">
        <v>445</v>
      </c>
    </row>
    <row r="14" spans="1:28" ht="14.25" customHeight="1">
      <c r="J14" s="497"/>
      <c r="K14" s="497"/>
      <c r="L14" s="1296" t="s">
        <v>90</v>
      </c>
      <c r="M14" s="1296" t="s">
        <v>601</v>
      </c>
      <c r="N14" s="628"/>
      <c r="O14" s="1297" t="s">
        <v>603</v>
      </c>
      <c r="P14" s="1298"/>
      <c r="Q14" s="1298"/>
      <c r="R14" s="1298"/>
      <c r="S14" s="1298"/>
      <c r="T14" s="1299"/>
      <c r="U14" s="1307" t="s">
        <v>338</v>
      </c>
      <c r="V14" s="1293" t="s">
        <v>273</v>
      </c>
      <c r="W14" s="1237"/>
    </row>
    <row r="15" spans="1:28" ht="14.25" customHeight="1">
      <c r="J15" s="497"/>
      <c r="K15" s="497"/>
      <c r="L15" s="1296"/>
      <c r="M15" s="1296"/>
      <c r="N15" s="629"/>
      <c r="O15" s="1302" t="s">
        <v>577</v>
      </c>
      <c r="P15" s="1300" t="s">
        <v>269</v>
      </c>
      <c r="Q15" s="1301"/>
      <c r="R15" s="1304" t="s">
        <v>614</v>
      </c>
      <c r="S15" s="1305"/>
      <c r="T15" s="1306"/>
      <c r="U15" s="1308"/>
      <c r="V15" s="1294"/>
      <c r="W15" s="1237"/>
    </row>
    <row r="16" spans="1:28" ht="33.75" customHeight="1">
      <c r="J16" s="497"/>
      <c r="K16" s="497"/>
      <c r="L16" s="1296"/>
      <c r="M16" s="1296"/>
      <c r="N16" s="630"/>
      <c r="O16" s="1303"/>
      <c r="P16" s="503" t="s">
        <v>578</v>
      </c>
      <c r="Q16" s="503" t="s">
        <v>6</v>
      </c>
      <c r="R16" s="504" t="s">
        <v>272</v>
      </c>
      <c r="S16" s="1291" t="s">
        <v>271</v>
      </c>
      <c r="T16" s="1292"/>
      <c r="U16" s="1309"/>
      <c r="V16" s="1295"/>
      <c r="W16" s="1237"/>
    </row>
    <row r="17" spans="1:28">
      <c r="J17" s="497"/>
      <c r="K17" s="536">
        <v>1</v>
      </c>
      <c r="L17" s="614" t="s">
        <v>91</v>
      </c>
      <c r="M17" s="614" t="s">
        <v>47</v>
      </c>
      <c r="N17" s="616" t="str">
        <f ca="1">OFFSET(N17,0,-1)</f>
        <v>2</v>
      </c>
      <c r="O17" s="615">
        <f ca="1">OFFSET(O17,0,-1)+1</f>
        <v>3</v>
      </c>
      <c r="P17" s="615">
        <f ca="1">OFFSET(P17,0,-1)+1</f>
        <v>4</v>
      </c>
      <c r="Q17" s="615">
        <f ca="1">OFFSET(Q17,0,-1)+1</f>
        <v>5</v>
      </c>
      <c r="R17" s="615">
        <f ca="1">OFFSET(R17,0,-1)+1</f>
        <v>6</v>
      </c>
      <c r="S17" s="1314">
        <f ca="1">OFFSET(S17,0,-1)+1</f>
        <v>7</v>
      </c>
      <c r="T17" s="1314"/>
      <c r="U17" s="615">
        <f ca="1">OFFSET(U17,0,-2)+1</f>
        <v>8</v>
      </c>
      <c r="V17" s="616">
        <f ca="1">OFFSET(V17,0,-1)</f>
        <v>8</v>
      </c>
      <c r="W17" s="615">
        <f ca="1">OFFSET(W17,0,-1)+1</f>
        <v>9</v>
      </c>
    </row>
    <row r="18" spans="1:28" ht="22.5">
      <c r="A18" s="1315">
        <v>1</v>
      </c>
      <c r="B18" s="793"/>
      <c r="C18" s="793"/>
      <c r="D18" s="793"/>
      <c r="E18" s="794"/>
      <c r="F18" s="795"/>
      <c r="G18" s="795"/>
      <c r="H18" s="795"/>
      <c r="I18" s="796"/>
      <c r="J18" s="791"/>
      <c r="K18" s="798"/>
      <c r="L18" s="560">
        <f>mergeValue(A18)</f>
        <v>1</v>
      </c>
      <c r="M18" s="608" t="s">
        <v>19</v>
      </c>
      <c r="N18" s="613"/>
      <c r="O18" s="1316"/>
      <c r="P18" s="1316"/>
      <c r="Q18" s="1316"/>
      <c r="R18" s="1316"/>
      <c r="S18" s="1316"/>
      <c r="T18" s="1316"/>
      <c r="U18" s="1316"/>
      <c r="V18" s="1316"/>
      <c r="W18" s="597" t="s">
        <v>717</v>
      </c>
      <c r="Y18" s="556"/>
      <c r="Z18" s="556" t="str">
        <f t="shared" ref="Z18:Z31" si="0">IF(M18="","",M18 )</f>
        <v>Наименование тарифа</v>
      </c>
      <c r="AA18" s="556"/>
      <c r="AB18" s="556"/>
    </row>
    <row r="19" spans="1:28" ht="22.5">
      <c r="A19" s="1315"/>
      <c r="B19" s="1315">
        <v>1</v>
      </c>
      <c r="C19" s="793"/>
      <c r="D19" s="793"/>
      <c r="E19" s="795"/>
      <c r="F19" s="795"/>
      <c r="G19" s="795"/>
      <c r="H19" s="795"/>
      <c r="I19" s="790"/>
      <c r="J19" s="789"/>
      <c r="K19" s="792"/>
      <c r="L19" s="560" t="str">
        <f>mergeValue(A19) &amp;"."&amp; mergeValue(B19)</f>
        <v>1.1</v>
      </c>
      <c r="M19" s="514" t="s">
        <v>15</v>
      </c>
      <c r="N19" s="613"/>
      <c r="O19" s="1316"/>
      <c r="P19" s="1316"/>
      <c r="Q19" s="1316"/>
      <c r="R19" s="1316"/>
      <c r="S19" s="1316"/>
      <c r="T19" s="1316"/>
      <c r="U19" s="1316"/>
      <c r="V19" s="1316"/>
      <c r="W19" s="597" t="s">
        <v>458</v>
      </c>
      <c r="Y19" s="556"/>
      <c r="Z19" s="556" t="str">
        <f t="shared" si="0"/>
        <v>Территория действия тарифа</v>
      </c>
      <c r="AA19" s="556"/>
      <c r="AB19" s="556"/>
    </row>
    <row r="20" spans="1:28" ht="22.5">
      <c r="A20" s="1315"/>
      <c r="B20" s="1315"/>
      <c r="C20" s="1315">
        <v>1</v>
      </c>
      <c r="D20" s="793"/>
      <c r="E20" s="795"/>
      <c r="F20" s="795"/>
      <c r="G20" s="795"/>
      <c r="H20" s="795"/>
      <c r="I20" s="797"/>
      <c r="J20" s="789"/>
      <c r="K20" s="792"/>
      <c r="L20" s="560" t="str">
        <f>mergeValue(A20) &amp;"."&amp; mergeValue(B20)&amp;"."&amp; mergeValue(C20)</f>
        <v>1.1.1</v>
      </c>
      <c r="M20" s="515" t="s">
        <v>7</v>
      </c>
      <c r="N20" s="613"/>
      <c r="O20" s="1316"/>
      <c r="P20" s="1316"/>
      <c r="Q20" s="1316"/>
      <c r="R20" s="1316"/>
      <c r="S20" s="1316"/>
      <c r="T20" s="1316"/>
      <c r="U20" s="1316"/>
      <c r="V20" s="1316"/>
      <c r="W20" s="597" t="s">
        <v>599</v>
      </c>
      <c r="Y20" s="556"/>
      <c r="Z20" s="556" t="str">
        <f t="shared" si="0"/>
        <v xml:space="preserve">Наименование системы теплоснабжения </v>
      </c>
      <c r="AA20" s="556"/>
      <c r="AB20" s="556"/>
    </row>
    <row r="21" spans="1:28" ht="22.5">
      <c r="A21" s="1315"/>
      <c r="B21" s="1315"/>
      <c r="C21" s="1315"/>
      <c r="D21" s="1315">
        <v>1</v>
      </c>
      <c r="E21" s="795"/>
      <c r="F21" s="795"/>
      <c r="G21" s="795"/>
      <c r="H21" s="795"/>
      <c r="I21" s="797"/>
      <c r="J21" s="789"/>
      <c r="K21" s="792"/>
      <c r="L21" s="560" t="str">
        <f>mergeValue(A21) &amp;"."&amp; mergeValue(B21)&amp;"."&amp; mergeValue(C21)&amp;"."&amp; mergeValue(D21)</f>
        <v>1.1.1.1</v>
      </c>
      <c r="M21" s="516" t="s">
        <v>21</v>
      </c>
      <c r="N21" s="613"/>
      <c r="O21" s="1316"/>
      <c r="P21" s="1316"/>
      <c r="Q21" s="1316"/>
      <c r="R21" s="1316"/>
      <c r="S21" s="1316"/>
      <c r="T21" s="1316"/>
      <c r="U21" s="1316"/>
      <c r="V21" s="1316"/>
      <c r="W21" s="597" t="s">
        <v>600</v>
      </c>
      <c r="Y21" s="556"/>
      <c r="Z21" s="556" t="str">
        <f t="shared" si="0"/>
        <v xml:space="preserve">Источник тепловой энергии  </v>
      </c>
      <c r="AA21" s="556"/>
      <c r="AB21" s="556"/>
    </row>
    <row r="22" spans="1:28" ht="78.75">
      <c r="A22" s="1315"/>
      <c r="B22" s="1315"/>
      <c r="C22" s="1315"/>
      <c r="D22" s="1315"/>
      <c r="E22" s="1315">
        <v>1</v>
      </c>
      <c r="F22" s="795"/>
      <c r="G22" s="795"/>
      <c r="H22" s="793">
        <v>1</v>
      </c>
      <c r="I22" s="1315">
        <v>1</v>
      </c>
      <c r="J22" s="795"/>
      <c r="K22" s="800"/>
      <c r="L22" s="560" t="str">
        <f>mergeValue(A22) &amp;"."&amp; mergeValue(B22)&amp;"."&amp; mergeValue(C22)&amp;"."&amp; mergeValue(D22)&amp;"."&amp; mergeValue(E22)</f>
        <v>1.1.1.1.1</v>
      </c>
      <c r="M22" s="522" t="s">
        <v>8</v>
      </c>
      <c r="N22" s="613"/>
      <c r="O22" s="1317"/>
      <c r="P22" s="1317"/>
      <c r="Q22" s="1317"/>
      <c r="R22" s="1317"/>
      <c r="S22" s="1317"/>
      <c r="T22" s="1317"/>
      <c r="U22" s="1317"/>
      <c r="V22" s="1317"/>
      <c r="W22" s="597" t="s">
        <v>718</v>
      </c>
      <c r="Y22" s="556"/>
      <c r="Z22" s="556" t="str">
        <f t="shared" si="0"/>
        <v>Схема подключения теплопотребляющей установки к коллектору источника тепловой энергии</v>
      </c>
      <c r="AA22" s="556"/>
      <c r="AB22" s="556"/>
    </row>
    <row r="23" spans="1:28" ht="33.75">
      <c r="A23" s="1315"/>
      <c r="B23" s="1315"/>
      <c r="C23" s="1315"/>
      <c r="D23" s="1315"/>
      <c r="E23" s="1315"/>
      <c r="F23" s="1315">
        <v>1</v>
      </c>
      <c r="G23" s="793"/>
      <c r="H23" s="793"/>
      <c r="I23" s="1315"/>
      <c r="J23" s="1315">
        <v>1</v>
      </c>
      <c r="K23" s="801"/>
      <c r="L23" s="560" t="str">
        <f>mergeValue(A23) &amp;"."&amp; mergeValue(B23)&amp;"."&amp; mergeValue(C23)&amp;"."&amp; mergeValue(D23)&amp;"."&amp; mergeValue(E23)&amp;"."&amp; mergeValue(F23)</f>
        <v>1.1.1.1.1.1</v>
      </c>
      <c r="M23" s="523" t="s">
        <v>9</v>
      </c>
      <c r="N23" s="613"/>
      <c r="O23" s="1318"/>
      <c r="P23" s="1319"/>
      <c r="Q23" s="1319"/>
      <c r="R23" s="1319"/>
      <c r="S23" s="1319"/>
      <c r="T23" s="1319"/>
      <c r="U23" s="1319"/>
      <c r="V23" s="1320"/>
      <c r="W23" s="597" t="s">
        <v>719</v>
      </c>
      <c r="Y23" s="556"/>
      <c r="Z23" s="556" t="str">
        <f t="shared" si="0"/>
        <v>Группа потребителей</v>
      </c>
      <c r="AA23" s="556"/>
      <c r="AB23" s="556"/>
    </row>
    <row r="24" spans="1:28" ht="122.1" customHeight="1">
      <c r="A24" s="1315"/>
      <c r="B24" s="1315"/>
      <c r="C24" s="1315"/>
      <c r="D24" s="1315"/>
      <c r="E24" s="1315"/>
      <c r="F24" s="1315"/>
      <c r="G24" s="793">
        <v>1</v>
      </c>
      <c r="H24" s="793"/>
      <c r="I24" s="1315"/>
      <c r="J24" s="1315"/>
      <c r="K24" s="801">
        <v>1</v>
      </c>
      <c r="L24" s="560" t="str">
        <f>mergeValue(A24) &amp;"."&amp; mergeValue(B24)&amp;"."&amp; mergeValue(C24)&amp;"."&amp; mergeValue(D24)&amp;"."&amp; mergeValue(E24)&amp;"."&amp; mergeValue(F24)&amp;"."&amp; mergeValue(G24)</f>
        <v>1.1.1.1.1.1.1</v>
      </c>
      <c r="M24" s="1081"/>
      <c r="N24" s="613"/>
      <c r="O24" s="530"/>
      <c r="P24" s="530"/>
      <c r="Q24" s="1033"/>
      <c r="R24" s="1321"/>
      <c r="S24" s="1311" t="s">
        <v>82</v>
      </c>
      <c r="T24" s="1310"/>
      <c r="U24" s="1311" t="s">
        <v>83</v>
      </c>
      <c r="V24" s="530"/>
      <c r="W24" s="1285" t="s">
        <v>720</v>
      </c>
      <c r="X24" s="552" t="str">
        <f>strCheckDate(O25:V25)</f>
        <v/>
      </c>
      <c r="Y24" s="556"/>
      <c r="Z24" s="556" t="str">
        <f t="shared" si="0"/>
        <v/>
      </c>
      <c r="AA24" s="556"/>
      <c r="AB24" s="556"/>
    </row>
    <row r="25" spans="1:28" ht="11.25" hidden="1">
      <c r="A25" s="1315"/>
      <c r="B25" s="1315"/>
      <c r="C25" s="1315"/>
      <c r="D25" s="1315"/>
      <c r="E25" s="1315"/>
      <c r="F25" s="1315"/>
      <c r="G25" s="793"/>
      <c r="H25" s="793"/>
      <c r="I25" s="1315"/>
      <c r="J25" s="1315"/>
      <c r="K25" s="801"/>
      <c r="L25" s="567"/>
      <c r="M25" s="613"/>
      <c r="N25" s="613"/>
      <c r="O25" s="530"/>
      <c r="P25" s="530"/>
      <c r="Q25" s="551" t="str">
        <f>R24 &amp; "-" &amp; T24</f>
        <v>-</v>
      </c>
      <c r="R25" s="1310"/>
      <c r="S25" s="1311"/>
      <c r="T25" s="1310"/>
      <c r="U25" s="1311"/>
      <c r="V25" s="530"/>
      <c r="W25" s="1286"/>
      <c r="Y25" s="556"/>
      <c r="Z25" s="556" t="str">
        <f t="shared" si="0"/>
        <v/>
      </c>
      <c r="AA25" s="556"/>
      <c r="AB25" s="556"/>
    </row>
    <row r="26" spans="1:28" ht="15" customHeight="1">
      <c r="A26" s="1315"/>
      <c r="B26" s="1315"/>
      <c r="C26" s="1315"/>
      <c r="D26" s="1315"/>
      <c r="E26" s="1315"/>
      <c r="F26" s="1315"/>
      <c r="G26" s="795"/>
      <c r="H26" s="793"/>
      <c r="I26" s="1315"/>
      <c r="J26" s="1315"/>
      <c r="K26" s="800"/>
      <c r="L26" s="506"/>
      <c r="M26" s="525" t="s">
        <v>24</v>
      </c>
      <c r="N26" s="532"/>
      <c r="O26" s="532"/>
      <c r="P26" s="532"/>
      <c r="Q26" s="532"/>
      <c r="R26" s="532"/>
      <c r="S26" s="532"/>
      <c r="T26" s="532"/>
      <c r="U26" s="532"/>
      <c r="V26" s="528"/>
      <c r="W26" s="1287"/>
      <c r="Y26" s="556"/>
      <c r="Z26" s="556" t="str">
        <f t="shared" si="0"/>
        <v>Добавить вид теплоносителя (параметры теплоносителя)</v>
      </c>
      <c r="AA26" s="556"/>
      <c r="AB26" s="556"/>
    </row>
    <row r="27" spans="1:28" ht="15" customHeight="1">
      <c r="A27" s="1315"/>
      <c r="B27" s="1315"/>
      <c r="C27" s="1315"/>
      <c r="D27" s="1315"/>
      <c r="E27" s="1315"/>
      <c r="F27" s="795"/>
      <c r="G27" s="795"/>
      <c r="H27" s="793"/>
      <c r="I27" s="1315"/>
      <c r="J27" s="795"/>
      <c r="K27" s="800"/>
      <c r="L27" s="506"/>
      <c r="M27" s="524" t="s">
        <v>10</v>
      </c>
      <c r="N27" s="532"/>
      <c r="O27" s="532"/>
      <c r="P27" s="532"/>
      <c r="Q27" s="532"/>
      <c r="R27" s="532"/>
      <c r="S27" s="532"/>
      <c r="T27" s="532"/>
      <c r="U27" s="531"/>
      <c r="V27" s="532"/>
      <c r="W27" s="632"/>
      <c r="Y27" s="556"/>
      <c r="Z27" s="556" t="str">
        <f t="shared" si="0"/>
        <v>Добавить группу потребителей</v>
      </c>
      <c r="AA27" s="556"/>
      <c r="AB27" s="556"/>
    </row>
    <row r="28" spans="1:28" ht="15" customHeight="1">
      <c r="A28" s="1315"/>
      <c r="B28" s="1315"/>
      <c r="C28" s="1315"/>
      <c r="D28" s="1315"/>
      <c r="E28" s="799"/>
      <c r="F28" s="795"/>
      <c r="G28" s="795"/>
      <c r="H28" s="795"/>
      <c r="I28" s="791"/>
      <c r="J28" s="788"/>
      <c r="K28" s="798"/>
      <c r="L28" s="506"/>
      <c r="M28" s="519" t="s">
        <v>11</v>
      </c>
      <c r="N28" s="532"/>
      <c r="O28" s="532"/>
      <c r="P28" s="532"/>
      <c r="Q28" s="532"/>
      <c r="R28" s="532"/>
      <c r="S28" s="532"/>
      <c r="T28" s="532"/>
      <c r="U28" s="531"/>
      <c r="V28" s="532"/>
      <c r="W28" s="632"/>
      <c r="Y28" s="556"/>
      <c r="Z28" s="556" t="str">
        <f t="shared" si="0"/>
        <v>Добавить схему подключения</v>
      </c>
      <c r="AA28" s="556"/>
      <c r="AB28" s="556"/>
    </row>
    <row r="29" spans="1:28" ht="15" customHeight="1">
      <c r="A29" s="1315"/>
      <c r="B29" s="1315"/>
      <c r="C29" s="1315"/>
      <c r="D29" s="799"/>
      <c r="E29" s="799"/>
      <c r="F29" s="795"/>
      <c r="G29" s="795"/>
      <c r="H29" s="795"/>
      <c r="I29" s="791"/>
      <c r="J29" s="788"/>
      <c r="K29" s="798"/>
      <c r="L29" s="506"/>
      <c r="M29" s="518" t="s">
        <v>16</v>
      </c>
      <c r="N29" s="532"/>
      <c r="O29" s="532"/>
      <c r="P29" s="532"/>
      <c r="Q29" s="532"/>
      <c r="R29" s="532"/>
      <c r="S29" s="532"/>
      <c r="T29" s="532"/>
      <c r="U29" s="531"/>
      <c r="V29" s="532"/>
      <c r="W29" s="632"/>
      <c r="Y29" s="556"/>
      <c r="Z29" s="556" t="str">
        <f t="shared" si="0"/>
        <v>Добавить источник тепловой энергии</v>
      </c>
      <c r="AA29" s="556"/>
      <c r="AB29" s="556"/>
    </row>
    <row r="30" spans="1:28" ht="15" customHeight="1">
      <c r="A30" s="1315"/>
      <c r="B30" s="1315"/>
      <c r="C30" s="799"/>
      <c r="D30" s="799"/>
      <c r="E30" s="799"/>
      <c r="F30" s="799"/>
      <c r="G30" s="804"/>
      <c r="H30" s="791"/>
      <c r="I30" s="802"/>
      <c r="J30" s="788"/>
      <c r="K30" s="803"/>
      <c r="L30" s="506"/>
      <c r="M30" s="517" t="s">
        <v>17</v>
      </c>
      <c r="N30" s="532"/>
      <c r="O30" s="532"/>
      <c r="P30" s="532"/>
      <c r="Q30" s="532"/>
      <c r="R30" s="532"/>
      <c r="S30" s="532"/>
      <c r="T30" s="532"/>
      <c r="U30" s="531"/>
      <c r="V30" s="532"/>
      <c r="W30" s="632"/>
      <c r="Y30" s="556"/>
      <c r="Z30" s="556" t="str">
        <f t="shared" si="0"/>
        <v>Добавить наименование системы теплоснабжения</v>
      </c>
      <c r="AA30" s="556"/>
      <c r="AB30" s="556"/>
    </row>
    <row r="31" spans="1:28" ht="15" customHeight="1">
      <c r="A31" s="1315"/>
      <c r="B31" s="799"/>
      <c r="C31" s="799"/>
      <c r="D31" s="799"/>
      <c r="E31" s="799"/>
      <c r="F31" s="799"/>
      <c r="G31" s="804"/>
      <c r="H31" s="791"/>
      <c r="I31" s="791"/>
      <c r="J31" s="788"/>
      <c r="K31" s="798"/>
      <c r="L31" s="506"/>
      <c r="M31" s="526" t="s">
        <v>18</v>
      </c>
      <c r="N31" s="532"/>
      <c r="O31" s="532"/>
      <c r="P31" s="532"/>
      <c r="Q31" s="532"/>
      <c r="R31" s="532"/>
      <c r="S31" s="532"/>
      <c r="T31" s="532"/>
      <c r="U31" s="531"/>
      <c r="V31" s="532"/>
      <c r="W31" s="632"/>
      <c r="Y31" s="556"/>
      <c r="Z31" s="556" t="str">
        <f t="shared" si="0"/>
        <v>Добавить территорию действия тарифа</v>
      </c>
      <c r="AA31" s="556"/>
      <c r="AB31" s="556"/>
    </row>
    <row r="32" spans="1:28" s="490" customFormat="1" ht="15" customHeight="1">
      <c r="A32" s="787"/>
      <c r="B32" s="787"/>
      <c r="C32" s="787"/>
      <c r="D32" s="787"/>
      <c r="E32" s="787"/>
      <c r="F32" s="787"/>
      <c r="G32" s="787"/>
      <c r="H32" s="787"/>
      <c r="I32" s="787"/>
      <c r="J32" s="787"/>
      <c r="K32" s="787"/>
      <c r="L32" s="461"/>
      <c r="M32" s="533" t="s">
        <v>307</v>
      </c>
      <c r="N32" s="532"/>
      <c r="O32" s="532"/>
      <c r="P32" s="532"/>
      <c r="Q32" s="532"/>
      <c r="R32" s="532"/>
      <c r="S32" s="532"/>
      <c r="T32" s="532"/>
      <c r="U32" s="531"/>
      <c r="V32" s="532"/>
      <c r="W32" s="632"/>
      <c r="X32" s="554"/>
      <c r="Y32" s="554"/>
      <c r="Z32" s="554"/>
      <c r="AA32" s="554"/>
      <c r="AB32" s="554"/>
    </row>
    <row r="33" spans="1:28" ht="11.25">
      <c r="A33" s="491"/>
      <c r="B33" s="491"/>
      <c r="C33" s="491"/>
      <c r="D33" s="491"/>
      <c r="E33" s="491"/>
      <c r="F33" s="491"/>
      <c r="G33" s="491"/>
      <c r="H33" s="491"/>
      <c r="I33" s="491"/>
      <c r="J33" s="491"/>
      <c r="K33" s="491"/>
      <c r="X33" s="491"/>
      <c r="Y33" s="491"/>
      <c r="Z33" s="491"/>
      <c r="AA33" s="491"/>
      <c r="AB33" s="491"/>
    </row>
    <row r="34" spans="1:28" ht="89.25" customHeight="1">
      <c r="L34" s="1">
        <v>1</v>
      </c>
      <c r="M34" s="1278" t="s">
        <v>721</v>
      </c>
      <c r="N34" s="1278"/>
      <c r="O34" s="1278"/>
      <c r="P34" s="1278"/>
      <c r="Q34" s="1278"/>
      <c r="R34" s="1278"/>
      <c r="S34" s="1278"/>
      <c r="T34" s="1278"/>
      <c r="U34" s="1278"/>
      <c r="V34" s="1278"/>
      <c r="W34" s="1278"/>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47"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47</v>
      </c>
    </row>
    <row r="2" spans="1:20" ht="22.5">
      <c r="F2" s="1279" t="s">
        <v>469</v>
      </c>
      <c r="G2" s="1280"/>
      <c r="H2" s="1281"/>
      <c r="I2" s="406"/>
    </row>
    <row r="3" spans="1:20" ht="3" customHeight="1"/>
    <row r="4" spans="1:20" s="182" customFormat="1" ht="11.25">
      <c r="A4" s="206"/>
      <c r="B4" s="206"/>
      <c r="C4" s="206"/>
      <c r="D4" s="206"/>
      <c r="F4" s="1237" t="s">
        <v>444</v>
      </c>
      <c r="G4" s="1237"/>
      <c r="H4" s="1237"/>
      <c r="I4" s="1282" t="s">
        <v>445</v>
      </c>
      <c r="J4" s="206"/>
      <c r="K4" s="206"/>
      <c r="L4" s="206"/>
      <c r="M4" s="206"/>
      <c r="N4" s="206"/>
      <c r="O4" s="206"/>
      <c r="P4" s="206"/>
      <c r="Q4" s="206"/>
      <c r="R4" s="206"/>
      <c r="S4" s="206"/>
      <c r="T4" s="206"/>
    </row>
    <row r="5" spans="1:20" s="182" customFormat="1" ht="11.25" customHeight="1">
      <c r="A5" s="206"/>
      <c r="B5" s="206"/>
      <c r="C5" s="206"/>
      <c r="D5" s="206"/>
      <c r="F5" s="299" t="s">
        <v>90</v>
      </c>
      <c r="G5" s="313" t="s">
        <v>447</v>
      </c>
      <c r="H5" s="298" t="s">
        <v>438</v>
      </c>
      <c r="I5" s="1282"/>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470</v>
      </c>
      <c r="H7" s="297" t="str">
        <f>IF(dateCh="","",dateCh)</f>
        <v>10.08.2020</v>
      </c>
      <c r="I7" s="188" t="s">
        <v>471</v>
      </c>
      <c r="J7" s="311"/>
      <c r="K7" s="206"/>
      <c r="L7" s="206"/>
      <c r="M7" s="206"/>
      <c r="N7" s="206"/>
      <c r="O7" s="206"/>
      <c r="P7" s="206"/>
      <c r="Q7" s="206"/>
      <c r="R7" s="206"/>
      <c r="S7" s="206"/>
      <c r="T7" s="206"/>
    </row>
    <row r="8" spans="1:20" s="182" customFormat="1" ht="45">
      <c r="A8" s="1283">
        <v>1</v>
      </c>
      <c r="B8" s="206"/>
      <c r="C8" s="206"/>
      <c r="D8" s="206"/>
      <c r="F8" s="312" t="str">
        <f>"2." &amp;mergeValue(A8)</f>
        <v>2.1</v>
      </c>
      <c r="G8" s="388" t="s">
        <v>472</v>
      </c>
      <c r="H8" s="297"/>
      <c r="I8" s="188" t="s">
        <v>567</v>
      </c>
      <c r="J8" s="311"/>
      <c r="K8" s="206"/>
      <c r="L8" s="206"/>
      <c r="M8" s="206"/>
      <c r="N8" s="206"/>
      <c r="O8" s="206"/>
      <c r="P8" s="206"/>
      <c r="Q8" s="206"/>
      <c r="R8" s="206"/>
      <c r="S8" s="206"/>
      <c r="T8" s="206"/>
    </row>
    <row r="9" spans="1:20" s="182" customFormat="1" ht="22.5">
      <c r="A9" s="1283"/>
      <c r="B9" s="206"/>
      <c r="C9" s="206"/>
      <c r="D9" s="206"/>
      <c r="F9" s="312" t="str">
        <f>"3." &amp;mergeValue(A9)</f>
        <v>3.1</v>
      </c>
      <c r="G9" s="388" t="s">
        <v>473</v>
      </c>
      <c r="H9" s="297"/>
      <c r="I9" s="188" t="s">
        <v>565</v>
      </c>
      <c r="J9" s="311"/>
      <c r="K9" s="206"/>
      <c r="L9" s="206"/>
      <c r="M9" s="206"/>
      <c r="N9" s="206"/>
      <c r="O9" s="206"/>
      <c r="P9" s="206"/>
      <c r="Q9" s="206"/>
      <c r="R9" s="206"/>
      <c r="S9" s="206"/>
      <c r="T9" s="206"/>
    </row>
    <row r="10" spans="1:20" s="182" customFormat="1" ht="22.5">
      <c r="A10" s="1283"/>
      <c r="B10" s="206"/>
      <c r="C10" s="206"/>
      <c r="D10" s="206"/>
      <c r="F10" s="312" t="str">
        <f>"4."&amp;mergeValue(A10)</f>
        <v>4.1</v>
      </c>
      <c r="G10" s="388" t="s">
        <v>474</v>
      </c>
      <c r="H10" s="298" t="s">
        <v>448</v>
      </c>
      <c r="I10" s="188"/>
      <c r="J10" s="311"/>
      <c r="K10" s="206"/>
      <c r="L10" s="206"/>
      <c r="M10" s="206"/>
      <c r="N10" s="206"/>
      <c r="O10" s="206"/>
      <c r="P10" s="206"/>
      <c r="Q10" s="206"/>
      <c r="R10" s="206"/>
      <c r="S10" s="206"/>
      <c r="T10" s="206"/>
    </row>
    <row r="11" spans="1:20" s="182" customFormat="1" ht="18.75">
      <c r="A11" s="1283"/>
      <c r="B11" s="1283">
        <v>1</v>
      </c>
      <c r="C11" s="320"/>
      <c r="D11" s="320"/>
      <c r="F11" s="312" t="str">
        <f>"4."&amp;mergeValue(A11) &amp;"."&amp;mergeValue(B11)</f>
        <v>4.1.1</v>
      </c>
      <c r="G11" s="304" t="s">
        <v>569</v>
      </c>
      <c r="H11" s="297" t="str">
        <f>IF(region_name="","",region_name)</f>
        <v>г.Санкт-Петербург</v>
      </c>
      <c r="I11" s="188" t="s">
        <v>477</v>
      </c>
      <c r="J11" s="311"/>
      <c r="K11" s="206"/>
      <c r="L11" s="206"/>
      <c r="M11" s="206"/>
      <c r="N11" s="206"/>
      <c r="O11" s="206"/>
      <c r="P11" s="206"/>
      <c r="Q11" s="206"/>
      <c r="R11" s="206"/>
      <c r="S11" s="206"/>
      <c r="T11" s="206"/>
    </row>
    <row r="12" spans="1:20" s="182" customFormat="1" ht="22.5">
      <c r="A12" s="1283"/>
      <c r="B12" s="1283"/>
      <c r="C12" s="1283">
        <v>1</v>
      </c>
      <c r="D12" s="320"/>
      <c r="F12" s="312" t="str">
        <f>"4."&amp;mergeValue(A12) &amp;"."&amp;mergeValue(B12)&amp;"."&amp;mergeValue(C12)</f>
        <v>4.1.1.1</v>
      </c>
      <c r="G12" s="317" t="s">
        <v>475</v>
      </c>
      <c r="H12" s="297"/>
      <c r="I12" s="188" t="s">
        <v>478</v>
      </c>
      <c r="J12" s="311"/>
      <c r="K12" s="206"/>
      <c r="L12" s="206"/>
      <c r="M12" s="206"/>
      <c r="N12" s="206"/>
      <c r="O12" s="206"/>
      <c r="P12" s="206"/>
      <c r="Q12" s="206"/>
      <c r="R12" s="206"/>
      <c r="S12" s="206"/>
      <c r="T12" s="206"/>
    </row>
    <row r="13" spans="1:20" s="182" customFormat="1" ht="39" customHeight="1">
      <c r="A13" s="1283"/>
      <c r="B13" s="1283"/>
      <c r="C13" s="1283"/>
      <c r="D13" s="320">
        <v>1</v>
      </c>
      <c r="F13" s="312" t="str">
        <f>"4."&amp;mergeValue(A13) &amp;"."&amp;mergeValue(B13)&amp;"."&amp;mergeValue(C13)&amp;"."&amp;mergeValue(D13)</f>
        <v>4.1.1.1.1</v>
      </c>
      <c r="G13" s="391" t="s">
        <v>476</v>
      </c>
      <c r="H13" s="297"/>
      <c r="I13" s="1284" t="s">
        <v>568</v>
      </c>
      <c r="J13" s="311"/>
      <c r="K13" s="206"/>
      <c r="L13" s="206"/>
      <c r="M13" s="206"/>
      <c r="N13" s="206"/>
      <c r="O13" s="206"/>
      <c r="P13" s="206"/>
      <c r="Q13" s="206"/>
      <c r="R13" s="206"/>
      <c r="S13" s="206"/>
      <c r="T13" s="206"/>
    </row>
    <row r="14" spans="1:20" s="182" customFormat="1" ht="18.75">
      <c r="A14" s="1283"/>
      <c r="B14" s="1283"/>
      <c r="C14" s="1283"/>
      <c r="D14" s="320"/>
      <c r="F14" s="314"/>
      <c r="G14" s="143" t="s">
        <v>4</v>
      </c>
      <c r="H14" s="319"/>
      <c r="I14" s="1284"/>
      <c r="J14" s="311"/>
      <c r="K14" s="206"/>
      <c r="L14" s="206"/>
      <c r="M14" s="206"/>
      <c r="N14" s="206"/>
      <c r="O14" s="206"/>
      <c r="P14" s="206"/>
      <c r="Q14" s="206"/>
      <c r="R14" s="206"/>
      <c r="S14" s="206"/>
      <c r="T14" s="206"/>
    </row>
    <row r="15" spans="1:20" s="182" customFormat="1" ht="18.75">
      <c r="A15" s="1283"/>
      <c r="B15" s="1283"/>
      <c r="C15" s="320"/>
      <c r="D15" s="320"/>
      <c r="F15" s="392"/>
      <c r="G15" s="187" t="s">
        <v>400</v>
      </c>
      <c r="H15" s="393"/>
      <c r="I15" s="394"/>
      <c r="J15" s="311"/>
      <c r="K15" s="206"/>
      <c r="L15" s="206"/>
      <c r="M15" s="206"/>
      <c r="N15" s="206"/>
      <c r="O15" s="206"/>
      <c r="P15" s="206"/>
      <c r="Q15" s="206"/>
      <c r="R15" s="206"/>
      <c r="S15" s="206"/>
      <c r="T15" s="206"/>
    </row>
    <row r="16" spans="1:20" s="182" customFormat="1" ht="18.75">
      <c r="A16" s="1283"/>
      <c r="B16" s="206"/>
      <c r="C16" s="206"/>
      <c r="D16" s="206"/>
      <c r="F16" s="314"/>
      <c r="G16" s="148" t="s">
        <v>482</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481</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8" t="s">
        <v>570</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17</vt:i4>
      </vt:variant>
      <vt:variant>
        <vt:lpstr>Именованные диапазоны</vt:lpstr>
      </vt:variant>
      <vt:variant>
        <vt:i4>791</vt:i4>
      </vt:variant>
    </vt:vector>
  </HeadingPairs>
  <TitlesOfParts>
    <vt:vector size="808"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Т-ТН</vt:lpstr>
      <vt:lpstr>Форма 4.10.3 | Т-ТН</vt:lpstr>
      <vt:lpstr>Форма 1.0.1 | Т-передача ТЭ</vt:lpstr>
      <vt:lpstr>Форма 4.10.3 | Т-передача ТЭ</vt:lpstr>
      <vt:lpstr>Форма 1.0.1 | Т-гор.вода</vt:lpstr>
      <vt:lpstr>Форма 4.10.4 | Т-гор.вода</vt:lpstr>
      <vt:lpstr>Форма 1.0.1 | Форма 4.10.1</vt:lpstr>
      <vt:lpstr>Форма 4.10.1</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add_CS_List05_7</vt:lpstr>
      <vt:lpstr>add_CS_List05_8</vt:lpstr>
      <vt:lpstr>add_CS_List05_9</vt:lpstr>
      <vt:lpstr>add_CT_1</vt:lpstr>
      <vt:lpstr>add_CT_10</vt:lpstr>
      <vt:lpstr>add_CT_2</vt:lpstr>
      <vt:lpstr>add_CT_3</vt:lpstr>
      <vt:lpstr>add_CT_3_i</vt:lpstr>
      <vt:lpstr>add_CT_7</vt:lpstr>
      <vt:lpstr>add_CT_8</vt:lpstr>
      <vt:lpstr>add_CT_9</vt:lpstr>
      <vt:lpstr>add_MO_1</vt:lpstr>
      <vt:lpstr>add_MO_10</vt:lpstr>
      <vt:lpstr>add_MO_2</vt:lpstr>
      <vt:lpstr>add_MO_3</vt:lpstr>
      <vt:lpstr>add_MO_3_i</vt:lpstr>
      <vt:lpstr>add_MO_7</vt:lpstr>
      <vt:lpstr>add_MO_8</vt:lpstr>
      <vt:lpstr>add_MO_9</vt:lpstr>
      <vt:lpstr>add_MO_List05_1</vt:lpstr>
      <vt:lpstr>add_MO_List05_10</vt:lpstr>
      <vt:lpstr>add_MO_List05_2</vt:lpstr>
      <vt:lpstr>add_MO_List05_3</vt:lpstr>
      <vt:lpstr>add_MO_List05_3_i</vt:lpstr>
      <vt:lpstr>add_MO_List05_7</vt:lpstr>
      <vt:lpstr>add_MO_List05_8</vt:lpstr>
      <vt:lpstr>add_MO_List05_9</vt:lpstr>
      <vt:lpstr>add_MR_List05_1</vt:lpstr>
      <vt:lpstr>add_MR_List05_10</vt:lpstr>
      <vt:lpstr>add_MR_List05_2</vt:lpstr>
      <vt:lpstr>add_MR_List05_3</vt:lpstr>
      <vt:lpstr>add_MR_List05_3_i</vt:lpstr>
      <vt:lpstr>add_MR_List05_7</vt:lpstr>
      <vt:lpstr>add_MR_List05_8</vt:lpstr>
      <vt:lpstr>add_MR_List05_9</vt:lpstr>
      <vt:lpstr>add_POST_5</vt:lpstr>
      <vt:lpstr>add_Rate_1</vt:lpstr>
      <vt:lpstr>add_Rate_10</vt:lpstr>
      <vt:lpstr>add_Rate_2</vt:lpstr>
      <vt:lpstr>add_Rate_3</vt:lpstr>
      <vt:lpstr>add_Rate_3_i</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add_TER_List05_7</vt:lpstr>
      <vt:lpstr>add_TER_List05_8</vt:lpstr>
      <vt:lpstr>add_TER_List05_9</vt:lpstr>
      <vt:lpstr>add_Warm_1</vt:lpstr>
      <vt:lpstr>add_Warm_10</vt:lpstr>
      <vt:lpstr>add_Warm_2</vt:lpstr>
      <vt:lpstr>add_Warm_3</vt:lpstr>
      <vt:lpstr>add_Warm_3_i</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Васильев Руслан Юрьевич</cp:lastModifiedBy>
  <cp:lastPrinted>2013-08-29T08:11:20Z</cp:lastPrinted>
  <dcterms:created xsi:type="dcterms:W3CDTF">2004-05-21T07:18:45Z</dcterms:created>
  <dcterms:modified xsi:type="dcterms:W3CDTF">2020-08-17T13:57:52Z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