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Территории!$D$16:$L$16</definedName>
    <definedName name="checkCell_List02">'Перечень тарифов'!$E$20:$W$36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потр'!$M$18:$AR$28</definedName>
    <definedName name="checkCell_List06_13_double_date">'Форма 4.10.2 | Т-ТЭ | потр'!$AS$18:$AS$28</definedName>
    <definedName name="checkCell_List06_13_unique_t">'Форма 4.10.2 | Т-ТЭ | потр'!$M$18:$M$28</definedName>
    <definedName name="checkCell_List06_13_unique_t1">'Форма 4.10.2 | Т-ТЭ | потр'!$AT$18:$AT$28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Т-ТН'!$M$18:$AR$28</definedName>
    <definedName name="checkCell_List06_4_double_date">'Форма 4.10.3 | Т-ТН'!$AS$18:$AS$28</definedName>
    <definedName name="checkCell_List06_4_unique_t">'Форма 4.10.3 | Т-ТН'!$M$18:$M$28</definedName>
    <definedName name="checkCell_List06_4_unique_t1">'Форма 4.10.3 | Т-ТН'!$AT$18:$AT$28</definedName>
    <definedName name="checkCell_List06_5">'Форма 4.10.4 | Т-гор.вода'!$M$18:$BL$29</definedName>
    <definedName name="checkCell_List06_5_double_date">'Форма 4.10.4 | Т-гор.вода'!$BM$18:$BM$29</definedName>
    <definedName name="checkCell_List06_5_unique_t">'Форма 4.10.4 | Т-гор.вода'!$M$18:$M$29</definedName>
    <definedName name="checkCell_List06_5_unique_t1">'Форма 4.10.4 | Т-гор.вода'!$BN$18:$BN$29</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4.9'!$F$7:$I$28</definedName>
    <definedName name="checkCells_List05_13">'Форма 1.0.1 | Т-ТЭ | потр'!$F$7:$I$14</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Т-ТН'!$F$7:$I$14</definedName>
    <definedName name="checkCells_List05_5">'Форма 1.0.1 | Т-гор.вода'!$F$7:$I$14</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4.10.1'!$D$14:$L$72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et_union_hor!$O$237:$AQ$242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et_union_hor!$O$103:$BK$108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et_union_hor!$AQ$237:$AQ$250</definedName>
    <definedName name="et_pIns_List06_2_Period">et_union_hor!$V$49:$V$62</definedName>
    <definedName name="et_pIns_List06_3_i_Period">et_union_hor!$V$219:$V$232</definedName>
    <definedName name="et_pIns_List06_3_Period">et_union_hor!$V$67:$V$80</definedName>
    <definedName name="et_pIns_List06_4_Period">et_union_hor!$AQ$85:$AQ$98</definedName>
    <definedName name="et_pIns_List06_5_Period">et_union_hor!$BK$103:$BK$119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4.10.5 | Т-подкл'!$N$18:$N$31</definedName>
    <definedName name="flagTS">'Форма 4.10.5 | Т-подкл'!$R$18:$R$31</definedName>
    <definedName name="flagTwoTariff">'Перечень тарифов'!$G$20:$G$36</definedName>
    <definedName name="flagUsedTer_List01">Территории!$P$11:$P$16</definedName>
    <definedName name="group_rates">'Перечень тарифов'!$E$20:$E$36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REESTR_MO_FILTER!$A$2:$D$17</definedName>
    <definedName name="List01_CheckC">Территории!$D$11:$L$16</definedName>
    <definedName name="List01_NameCol">Территории!$K$1:$M$1</definedName>
    <definedName name="List01_REESTR_MO">Территории!$H$11:$L$16</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потр'!$AQ$18:$AQ$28</definedName>
    <definedName name="List06_13_note">'Форма 4.10.2 | Т-ТЭ | потр'!$AR$18:$AR$28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Т-ТН'!$AQ$18:$AQ$28</definedName>
    <definedName name="List06_4_note">'Форма 4.10.3 | Т-ТН'!$AR$18:$AR$28</definedName>
    <definedName name="List06_4_Period">'Форма 4.10.3 | Т-ТН'!$O$18:$U$28</definedName>
    <definedName name="List06_5_DP">'Форма 4.10.4 | Т-гор.вода'!$11:$11</definedName>
    <definedName name="List06_5_MC">'Форма 4.10.4 | Т-гор.вода'!$O$18:$O$29</definedName>
    <definedName name="List06_5_MC2">'Форма 4.10.4 | Т-гор.вода'!$BK$18:$BK$29</definedName>
    <definedName name="List06_5_note">'Форма 4.10.4 | Т-гор.вода'!$BL$18:$BL$29</definedName>
    <definedName name="List06_5_Period">'Форма 4.10.4 | Т-гор.вода'!$O$18:$Z$29</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4.10.1'!$H$26:$I$72</definedName>
    <definedName name="List14_1_DPR">'Форма 4.10.1'!$K$24</definedName>
    <definedName name="List14_1_flagIPR">'Форма 4.10.1'!$J$15</definedName>
    <definedName name="List14_1_GroundMaterials_1">'Форма 4.10.1'!$K$15:$K$72</definedName>
    <definedName name="List14_1_hypIPR">'Форма 4.10.1'!$K$15</definedName>
    <definedName name="List14_1_method">'Форма 4.10.1'!$J$17:$J$22</definedName>
    <definedName name="List14_1_note">'Форма 4.10.1'!$L$14:$L$72</definedName>
    <definedName name="ListForms">modSheetMain!$A:$A</definedName>
    <definedName name="logical">TEHSHEET!$D$2:$D$3</definedName>
    <definedName name="mo_List01">Территории!$K$11:$K$16</definedName>
    <definedName name="MODesc">'Перечень тарифов'!$N$20:$N$36</definedName>
    <definedName name="MONTH">TEHSHEET!$E$2:$E$13</definedName>
    <definedName name="mr_List01">Территории!$H$11:$H$16</definedName>
    <definedName name="mrCopy_List01">Территории!$M$11:$M$16</definedName>
    <definedName name="mrmoCopy_List01">Территории!$R$11:$R$16</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Территории!$C$11:$C$16</definedName>
    <definedName name="pDel_List01_1">Территории!$F$11:$F$16</definedName>
    <definedName name="pDel_List01_2">Территории!$I$11:$I$16</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4.10.1'!$C$26:$C$40</definedName>
    <definedName name="pDel_List14_1_2_2">'Форма 4.10.1'!$G$26:$G$40</definedName>
    <definedName name="pDel_List14_1_3">'Форма 4.10.1'!$C$42:$C$56</definedName>
    <definedName name="pDel_List14_1_3_2">'Форма 4.10.1'!$G$42:$G$56</definedName>
    <definedName name="pDel_List14_1_4">'Форма 4.10.1'!$C$58:$C$65</definedName>
    <definedName name="pDel_List14_1_4_2">'Форма 4.10.1'!$G$58:$G$65</definedName>
    <definedName name="pDel_List14_1_5">'Форма 4.10.1'!$C$67:$C$72</definedName>
    <definedName name="pDel_List14_1_5_2">'Форма 4.10.1'!$G$67:$G$72</definedName>
    <definedName name="periodEnd">Титульный!$F$12</definedName>
    <definedName name="periodStart">Титульный!$F$11</definedName>
    <definedName name="pIns_Comm">Комментарии!$E$13</definedName>
    <definedName name="pIns_List01_0">Территории!$E$16</definedName>
    <definedName name="pIns_List02">'Перечень тарифов'!$E$36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потр'!$AQ$13:$AQ$28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Т-ТН'!$AQ$18:$AQ$28</definedName>
    <definedName name="pIns_List06_5_Period">'Форма 4.10.4 | Т-гор.вода'!$BK$14:$BK$29</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REESTR_ORG!$A$2:$J$178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тарифов'!$R$20:$R$36</definedName>
    <definedName name="TECH_ORG_ID">Титульный!$F$1</definedName>
    <definedName name="ter_List01">Территории!$E$11:$E$16</definedName>
    <definedName name="terCopy_List01">Территории!$Q$11:$Q$16</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44525"/>
</workbook>
</file>

<file path=xl/calcChain.xml><?xml version="1.0" encoding="utf-8"?>
<calcChain xmlns="http://schemas.openxmlformats.org/spreadsheetml/2006/main">
  <c r="A280" i="612" l="1"/>
  <c r="A281" i="612"/>
  <c r="A282" i="612"/>
  <c r="A277" i="612"/>
  <c r="A278" i="612"/>
  <c r="A279" i="612"/>
  <c r="A274" i="612"/>
  <c r="A275" i="612"/>
  <c r="A276" i="612"/>
  <c r="A271" i="612"/>
  <c r="A272" i="612"/>
  <c r="A273" i="612"/>
  <c r="A268" i="612"/>
  <c r="A269" i="612"/>
  <c r="A270" i="612"/>
  <c r="A265" i="612"/>
  <c r="A266" i="612"/>
  <c r="A267" i="612"/>
  <c r="A262" i="612"/>
  <c r="A263" i="612"/>
  <c r="A264" i="612"/>
  <c r="A259" i="612"/>
  <c r="A260" i="612"/>
  <c r="A261" i="612"/>
  <c r="A256" i="612"/>
  <c r="A257" i="612"/>
  <c r="A258" i="612"/>
  <c r="A253" i="612"/>
  <c r="A254" i="612"/>
  <c r="A255" i="612"/>
  <c r="A250" i="612"/>
  <c r="A251" i="612"/>
  <c r="A252" i="612"/>
  <c r="A247" i="612"/>
  <c r="A248" i="612"/>
  <c r="A249" i="612"/>
  <c r="A244" i="612"/>
  <c r="A245" i="612"/>
  <c r="A246" i="612"/>
  <c r="A241" i="612"/>
  <c r="A242" i="612"/>
  <c r="A243" i="612"/>
  <c r="A238" i="612"/>
  <c r="A239" i="612"/>
  <c r="A240" i="612"/>
  <c r="A235" i="612"/>
  <c r="A236" i="612"/>
  <c r="A237" i="612"/>
  <c r="A232" i="612"/>
  <c r="A233" i="612"/>
  <c r="A234" i="612"/>
  <c r="A229" i="612"/>
  <c r="A230" i="612"/>
  <c r="A231" i="612"/>
  <c r="A226" i="612"/>
  <c r="A227" i="612"/>
  <c r="A228" i="612"/>
  <c r="A223" i="612"/>
  <c r="A224" i="612"/>
  <c r="A225" i="612"/>
  <c r="A222"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L17" i="628" s="1"/>
  <c r="L18" i="628"/>
  <c r="O18" i="628"/>
  <c r="L19" i="628"/>
  <c r="O19" i="628"/>
  <c r="L20" i="628"/>
  <c r="L21" i="628"/>
  <c r="L23" i="628"/>
  <c r="BO24" i="628"/>
  <c r="BN23" i="628"/>
  <c r="L24" i="628"/>
  <c r="V24" i="628"/>
  <c r="AH24" i="628"/>
  <c r="AT24" i="628"/>
  <c r="BF24" i="628"/>
  <c r="BM24" i="628"/>
  <c r="BP25" i="628"/>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L18" i="627"/>
  <c r="O18" i="627"/>
  <c r="L19" i="627"/>
  <c r="O19" i="627"/>
  <c r="L20" i="627"/>
  <c r="L21" i="627"/>
  <c r="L23" i="627"/>
  <c r="AU24" i="627"/>
  <c r="AT23" i="627"/>
  <c r="L24" i="627"/>
  <c r="Q25" i="627"/>
  <c r="X25" i="627"/>
  <c r="AE25" i="627"/>
  <c r="AL25" i="627"/>
  <c r="AS24" i="627"/>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L18" i="642"/>
  <c r="O18" i="642"/>
  <c r="AU18" i="642"/>
  <c r="L19" i="642"/>
  <c r="O19" i="642"/>
  <c r="AU19" i="642"/>
  <c r="L20" i="642"/>
  <c r="AU20" i="642"/>
  <c r="L21" i="642"/>
  <c r="AU21" i="642"/>
  <c r="L22" i="642"/>
  <c r="AU22" i="642"/>
  <c r="L23" i="642"/>
  <c r="AU23" i="642"/>
  <c r="L24" i="642"/>
  <c r="Q25" i="642"/>
  <c r="X25" i="642"/>
  <c r="AE25" i="642"/>
  <c r="AL25" i="642"/>
  <c r="AS24" i="642"/>
  <c r="AU24" i="642"/>
  <c r="AU25" i="642"/>
  <c r="AU26" i="642"/>
  <c r="AU27" i="642"/>
  <c r="AU28" i="642"/>
  <c r="AL244" i="471"/>
  <c r="AE244" i="471"/>
  <c r="X244" i="471"/>
  <c r="BF119" i="471"/>
  <c r="BF109" i="471"/>
  <c r="AT119" i="471"/>
  <c r="AT109" i="471"/>
  <c r="AH119" i="471"/>
  <c r="AH109" i="471"/>
  <c r="AL92" i="471"/>
  <c r="AE92" i="471"/>
  <c r="X92" i="471"/>
  <c r="H26" i="649"/>
  <c r="H25" i="649"/>
  <c r="H23" i="649"/>
  <c r="H22" i="649"/>
  <c r="H20" i="649"/>
  <c r="H19" i="649"/>
  <c r="H18" i="649"/>
  <c r="H16" i="649"/>
  <c r="H15" i="649"/>
  <c r="H12" i="649"/>
  <c r="H11" i="649"/>
  <c r="H9" i="649"/>
  <c r="H8" i="649"/>
  <c r="H7" i="649"/>
  <c r="H27" i="645"/>
  <c r="H26" i="645"/>
  <c r="H23" i="645"/>
  <c r="H22" i="645"/>
  <c r="H25" i="645"/>
  <c r="H20" i="645"/>
  <c r="H19" i="645"/>
  <c r="H16" i="645"/>
  <c r="H15" i="645"/>
  <c r="H18" i="645"/>
  <c r="H13" i="645"/>
  <c r="H12" i="645"/>
  <c r="H9" i="645"/>
  <c r="H8" i="645"/>
  <c r="F71" i="647"/>
  <c r="E71" i="647"/>
  <c r="F64" i="647"/>
  <c r="E64" i="647"/>
  <c r="F52" i="647"/>
  <c r="E52" i="647"/>
  <c r="F36" i="647"/>
  <c r="E36" i="647"/>
  <c r="F21" i="647"/>
  <c r="E21" i="647"/>
  <c r="F69" i="647"/>
  <c r="E69" i="647"/>
  <c r="F62" i="647"/>
  <c r="E62" i="647"/>
  <c r="F47" i="647"/>
  <c r="E47" i="647"/>
  <c r="F31" i="647"/>
  <c r="E31" i="647"/>
  <c r="F19" i="647"/>
  <c r="E19" i="647"/>
  <c r="F67" i="647"/>
  <c r="E67" i="647"/>
  <c r="F58" i="647"/>
  <c r="E58" i="647"/>
  <c r="F42" i="647"/>
  <c r="E42" i="647"/>
  <c r="F26" i="647"/>
  <c r="E26" i="647"/>
  <c r="F17" i="647"/>
  <c r="E17" i="647"/>
  <c r="H12" i="637"/>
  <c r="H9" i="637"/>
  <c r="H8" i="637"/>
  <c r="H12" i="616"/>
  <c r="H9" i="616"/>
  <c r="H8" i="616"/>
  <c r="H13" i="643"/>
  <c r="H12" i="643"/>
  <c r="H9" i="643"/>
  <c r="H8" i="643"/>
  <c r="R15" i="601"/>
  <c r="H28" i="649" s="1"/>
  <c r="R14" i="601"/>
  <c r="H27" i="649" s="1"/>
  <c r="R13" i="601"/>
  <c r="R12" i="601"/>
  <c r="P12" i="601"/>
  <c r="F24" i="649"/>
  <c r="F23" i="649"/>
  <c r="F22" i="649"/>
  <c r="F21" i="649"/>
  <c r="F20" i="649"/>
  <c r="F19" i="649"/>
  <c r="F18" i="649"/>
  <c r="F10" i="649"/>
  <c r="F9" i="649"/>
  <c r="F8" i="649"/>
  <c r="F28" i="649"/>
  <c r="F27" i="649"/>
  <c r="F26" i="649"/>
  <c r="F25" i="649"/>
  <c r="F17" i="649"/>
  <c r="F16" i="649"/>
  <c r="F15" i="649"/>
  <c r="F14" i="649"/>
  <c r="F13" i="649"/>
  <c r="F12" i="649"/>
  <c r="F11" i="649"/>
  <c r="F28" i="645"/>
  <c r="F22" i="645"/>
  <c r="F24" i="645"/>
  <c r="F27" i="645"/>
  <c r="F25" i="645"/>
  <c r="F26" i="645"/>
  <c r="F23" i="645"/>
  <c r="F21" i="645"/>
  <c r="F15" i="645"/>
  <c r="F17" i="645"/>
  <c r="F20" i="645"/>
  <c r="F16" i="645"/>
  <c r="F18" i="645"/>
  <c r="F19" i="645"/>
  <c r="F14" i="645"/>
  <c r="F14" i="637"/>
  <c r="F14" i="616"/>
  <c r="F14" i="643"/>
  <c r="M15" i="601"/>
  <c r="M14" i="601"/>
  <c r="M13" i="601"/>
  <c r="M12" i="601"/>
  <c r="B2" i="525"/>
  <c r="B3" i="525"/>
  <c r="H14" i="616" l="1"/>
  <c r="H14" i="637"/>
  <c r="H21" i="649"/>
  <c r="H14" i="643"/>
  <c r="H13" i="616"/>
  <c r="H13" i="637"/>
  <c r="H14" i="645"/>
  <c r="H21" i="645"/>
  <c r="H28" i="645"/>
  <c r="H13" i="649"/>
  <c r="H14" i="649"/>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1" i="624"/>
  <c r="X24" i="624"/>
  <c r="L18" i="624"/>
  <c r="L24" i="624"/>
  <c r="L23" i="624"/>
  <c r="L22" i="624"/>
  <c r="L19" i="624"/>
  <c r="F8" i="647" l="1"/>
  <c r="E8" i="647"/>
  <c r="F7" i="647"/>
  <c r="E7" i="647"/>
  <c r="H11" i="645"/>
  <c r="H7" i="645"/>
  <c r="F10" i="645"/>
  <c r="F9" i="645"/>
  <c r="F12" i="645"/>
  <c r="F11" i="645"/>
  <c r="F8" i="645"/>
  <c r="F13" i="645"/>
  <c r="O9" i="632" l="1"/>
  <c r="M9" i="632"/>
  <c r="O8" i="632"/>
  <c r="M8" i="632"/>
  <c r="N9" i="633"/>
  <c r="M9" i="633"/>
  <c r="N8" i="633"/>
  <c r="M8" i="633"/>
  <c r="O9" i="630"/>
  <c r="M9" i="630"/>
  <c r="O8" i="630"/>
  <c r="M8" i="630"/>
  <c r="O9" i="629"/>
  <c r="M9" i="629"/>
  <c r="O8" i="629"/>
  <c r="M8" i="629"/>
  <c r="O9" i="631"/>
  <c r="M9" i="631"/>
  <c r="O8" i="631"/>
  <c r="M8" i="631"/>
  <c r="O11" i="640"/>
  <c r="M11" i="640"/>
  <c r="O10" i="640"/>
  <c r="M10" i="640"/>
  <c r="O11" i="626"/>
  <c r="M11" i="626"/>
  <c r="O10" i="626"/>
  <c r="M10" i="626"/>
  <c r="O9" i="625"/>
  <c r="M9" i="625"/>
  <c r="O8" i="625"/>
  <c r="M8" i="625"/>
  <c r="E3" i="437"/>
  <c r="E2" i="437"/>
  <c r="O18" i="632" l="1"/>
  <c r="P18" i="632" s="1"/>
  <c r="Q18" i="632" s="1"/>
  <c r="R18" i="632" s="1"/>
  <c r="S18" i="632" s="1"/>
  <c r="T18" i="632" s="1"/>
  <c r="V18" i="632" s="1"/>
  <c r="R24" i="632"/>
  <c r="Y23" i="632"/>
  <c r="L19" i="632"/>
  <c r="L23" i="632"/>
  <c r="L22" i="632"/>
  <c r="L21" i="632"/>
  <c r="L20" i="632"/>
  <c r="X18" i="632" l="1"/>
  <c r="M12" i="550"/>
  <c r="AU250" i="471" l="1"/>
  <c r="AU249" i="471"/>
  <c r="AU248" i="471"/>
  <c r="AU247" i="471"/>
  <c r="AU246" i="471"/>
  <c r="AU245" i="471"/>
  <c r="AU244" i="471"/>
  <c r="Q244" i="471"/>
  <c r="AU243" i="471"/>
  <c r="AU242" i="471"/>
  <c r="AU241" i="471"/>
  <c r="AU240" i="471"/>
  <c r="AU239" i="471"/>
  <c r="AU238" i="471"/>
  <c r="AU237" i="471"/>
  <c r="H11" i="643"/>
  <c r="H7" i="643"/>
  <c r="L238" i="471"/>
  <c r="L243" i="471"/>
  <c r="L237" i="471"/>
  <c r="L241" i="471"/>
  <c r="L240" i="471"/>
  <c r="AS243" i="471"/>
  <c r="L239" i="471"/>
  <c r="L242" i="471"/>
  <c r="F9" i="643"/>
  <c r="F8" i="643"/>
  <c r="F13" i="643"/>
  <c r="F11" i="643"/>
  <c r="F10" i="643"/>
  <c r="F12"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F13" i="641"/>
  <c r="F9" i="641"/>
  <c r="L24" i="640"/>
  <c r="L20" i="640"/>
  <c r="L21" i="640"/>
  <c r="L26" i="640"/>
  <c r="F10" i="641"/>
  <c r="X26" i="640"/>
  <c r="F8" i="641"/>
  <c r="L23" i="640"/>
  <c r="F12" i="641"/>
  <c r="F11" i="641"/>
  <c r="L22" i="640"/>
  <c r="L223" i="471"/>
  <c r="L220" i="471"/>
  <c r="L221" i="471"/>
  <c r="X225" i="471"/>
  <c r="L225" i="471"/>
  <c r="L224" i="471"/>
  <c r="L222" i="471"/>
  <c r="L219" i="471"/>
  <c r="V19" i="640" l="1"/>
  <c r="W19" i="640" s="1"/>
  <c r="AA197" i="471" l="1"/>
  <c r="AI196" i="471"/>
  <c r="R183" i="471"/>
  <c r="V119" i="471"/>
  <c r="BP110" i="471"/>
  <c r="BO109" i="471"/>
  <c r="V109" i="471"/>
  <c r="Q149" i="471"/>
  <c r="Z148" i="471"/>
  <c r="Q131" i="471"/>
  <c r="Z130" i="471"/>
  <c r="Q92" i="471"/>
  <c r="AU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6"/>
  <c r="F11" i="634"/>
  <c r="F10" i="636"/>
  <c r="F8" i="639"/>
  <c r="F9" i="639"/>
  <c r="F12" i="634"/>
  <c r="F8" i="636"/>
  <c r="F12" i="635"/>
  <c r="F10" i="635"/>
  <c r="F12" i="639"/>
  <c r="F11" i="635"/>
  <c r="F10" i="634"/>
  <c r="F9" i="634"/>
  <c r="F9" i="636"/>
  <c r="F11" i="636"/>
  <c r="F13" i="635"/>
  <c r="F10" i="638"/>
  <c r="F9" i="635"/>
  <c r="F12" i="638"/>
  <c r="F11" i="639"/>
  <c r="F9" i="638"/>
  <c r="F10" i="639"/>
  <c r="F8" i="638"/>
  <c r="F13" i="639"/>
  <c r="F13" i="634"/>
  <c r="F11" i="638"/>
  <c r="F8" i="634"/>
  <c r="F13" i="636"/>
  <c r="F13" i="638"/>
  <c r="F8" i="635"/>
  <c r="F8" i="637"/>
  <c r="F11" i="637"/>
  <c r="F13" i="637"/>
  <c r="F9" i="637"/>
  <c r="F10" i="637"/>
  <c r="F12" i="637"/>
  <c r="L53" i="471"/>
  <c r="L106" i="471"/>
  <c r="L119" i="471"/>
  <c r="L161" i="471"/>
  <c r="L87" i="471"/>
  <c r="BN108" i="471"/>
  <c r="L68" i="471"/>
  <c r="L36" i="471"/>
  <c r="X166" i="471"/>
  <c r="L125" i="471"/>
  <c r="Y182" i="471"/>
  <c r="L72" i="471"/>
  <c r="L129" i="471"/>
  <c r="L166" i="471"/>
  <c r="L145" i="471"/>
  <c r="L51" i="471"/>
  <c r="L147" i="471"/>
  <c r="L90" i="471"/>
  <c r="AT90" i="471"/>
  <c r="L88" i="471"/>
  <c r="L178" i="471"/>
  <c r="L127" i="471"/>
  <c r="L32" i="471"/>
  <c r="L34" i="471"/>
  <c r="L124" i="471"/>
  <c r="X130" i="471"/>
  <c r="L160" i="471"/>
  <c r="L180" i="471"/>
  <c r="L182" i="471"/>
  <c r="L52" i="471"/>
  <c r="L35" i="471"/>
  <c r="L103" i="471"/>
  <c r="L193" i="471"/>
  <c r="L108" i="471"/>
  <c r="L49" i="471"/>
  <c r="L195" i="471"/>
  <c r="L143" i="471"/>
  <c r="L37" i="471"/>
  <c r="L54" i="471"/>
  <c r="L104" i="471"/>
  <c r="L91" i="471"/>
  <c r="L105" i="471"/>
  <c r="Y165" i="471"/>
  <c r="L148" i="471"/>
  <c r="L86" i="471"/>
  <c r="X37" i="471"/>
  <c r="L33" i="471"/>
  <c r="L181" i="471"/>
  <c r="Y129" i="471"/>
  <c r="L109" i="471"/>
  <c r="L163" i="471"/>
  <c r="L179" i="471"/>
  <c r="X73" i="471"/>
  <c r="L142" i="471"/>
  <c r="L144" i="471"/>
  <c r="AS91" i="471"/>
  <c r="L192" i="471"/>
  <c r="L69" i="471"/>
  <c r="L73" i="471"/>
  <c r="L126" i="471"/>
  <c r="Y147" i="471"/>
  <c r="L196" i="471"/>
  <c r="L85" i="471"/>
  <c r="L162" i="471"/>
  <c r="X148" i="471"/>
  <c r="L31" i="471"/>
  <c r="L50" i="471"/>
  <c r="L130" i="471"/>
  <c r="L67" i="471"/>
  <c r="AH196" i="471"/>
  <c r="L55" i="471"/>
  <c r="L164" i="471"/>
  <c r="L194" i="471"/>
  <c r="L71" i="471"/>
  <c r="X55" i="471"/>
  <c r="L165" i="471"/>
  <c r="L70" i="471"/>
  <c r="BM119" i="471"/>
  <c r="BM10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19" i="625"/>
  <c r="L18" i="625"/>
  <c r="L21" i="625"/>
  <c r="X26" i="626"/>
  <c r="L25" i="626"/>
  <c r="L26" i="626"/>
  <c r="L20" i="625"/>
  <c r="L22" i="625"/>
  <c r="L24" i="625"/>
  <c r="L22" i="626"/>
  <c r="X24" i="625"/>
  <c r="L20" i="626"/>
  <c r="L21" i="626"/>
  <c r="L23"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L23" i="631"/>
  <c r="L20" i="630"/>
  <c r="L21" i="631"/>
  <c r="L21" i="630"/>
  <c r="L24" i="631"/>
  <c r="L19" i="631"/>
  <c r="L21" i="633"/>
  <c r="Y23" i="630"/>
  <c r="X24" i="631"/>
  <c r="Y23" i="631"/>
  <c r="L18" i="631"/>
  <c r="X24" i="630"/>
  <c r="L20" i="631"/>
  <c r="L18" i="630"/>
  <c r="L23" i="630"/>
  <c r="L22" i="633"/>
  <c r="AH23" i="633"/>
  <c r="L19" i="630"/>
  <c r="L22" i="631"/>
  <c r="L24" i="630"/>
  <c r="L19" i="633"/>
  <c r="L23" i="633"/>
  <c r="AG18" i="633" l="1"/>
  <c r="U17" i="631"/>
  <c r="Q25" i="629"/>
  <c r="Z24" i="629"/>
  <c r="O17" i="629"/>
  <c r="P17" i="629" s="1"/>
  <c r="Q17" i="629" s="1"/>
  <c r="R17" i="629" s="1"/>
  <c r="L20" i="629"/>
  <c r="L24" i="629"/>
  <c r="Y23" i="629"/>
  <c r="X24" i="629"/>
  <c r="L23" i="629"/>
  <c r="L21" i="629"/>
  <c r="L18" i="629"/>
  <c r="L19"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8" i="617"/>
  <c r="F12" i="617"/>
  <c r="F11" i="614"/>
  <c r="F9" i="618"/>
  <c r="F9" i="614"/>
  <c r="F10" i="618"/>
  <c r="F12" i="618"/>
  <c r="F10" i="614"/>
  <c r="F12" i="614"/>
  <c r="F13" i="614"/>
  <c r="F8" i="614"/>
  <c r="F8" i="618"/>
  <c r="F11" i="617"/>
  <c r="F13" i="617"/>
  <c r="F11" i="618"/>
  <c r="F13" i="618"/>
  <c r="F10" i="617"/>
  <c r="F11" i="616"/>
  <c r="F9" i="616"/>
  <c r="F8" i="616"/>
  <c r="F12" i="616"/>
  <c r="F13" i="616"/>
  <c r="F10" i="616"/>
  <c r="M296" i="471"/>
  <c r="F340" i="471"/>
  <c r="F336" i="471"/>
  <c r="F339" i="471"/>
  <c r="M306" i="471"/>
  <c r="F338" i="471"/>
  <c r="F337" i="471"/>
  <c r="F341" i="471"/>
  <c r="M301" i="471"/>
</calcChain>
</file>

<file path=xl/sharedStrings.xml><?xml version="1.0" encoding="utf-8"?>
<sst xmlns="http://schemas.openxmlformats.org/spreadsheetml/2006/main" count="4568" uniqueCount="1890">
  <si>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</si>
  <si>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</si>
  <si>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</si>
  <si>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</si>
  <si>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</si>
  <si>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</si>
  <si>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</si>
  <si>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</si>
  <si>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</si>
  <si>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</si>
  <si>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</si>
  <si>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</si>
  <si>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</si>
  <si>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</si>
  <si>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</si>
  <si>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</si>
  <si>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</si>
  <si>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</si>
  <si>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</si>
  <si>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</si>
  <si>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</si>
  <si>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</si>
  <si>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</si>
  <si>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</si>
  <si>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</si>
  <si>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</si>
  <si>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</si>
  <si>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</si>
  <si>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</si>
  <si>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</si>
  <si>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</si>
  <si>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</si>
  <si>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</si>
  <si>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</si>
  <si>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</si>
  <si>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</si>
  <si>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</si>
  <si>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</si>
  <si>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</si>
  <si>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</si>
  <si>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</si>
  <si>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</si>
  <si>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</si>
  <si>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</si>
  <si>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</si>
  <si>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</si>
  <si>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</si>
  <si>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</si>
  <si>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</si>
  <si>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</si>
  <si>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</si>
  <si>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</si>
  <si>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</si>
  <si>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</si>
  <si>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</si>
  <si>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</si>
  <si>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</si>
  <si>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</si>
  <si>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</si>
  <si>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</si>
  <si>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</si>
  <si>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</si>
  <si>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</si>
  <si>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</si>
  <si>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</si>
  <si>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</si>
  <si>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</si>
  <si>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</si>
  <si>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</si>
  <si>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</si>
  <si>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</si>
  <si>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</si>
  <si>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</si>
  <si>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</si>
  <si>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</si>
  <si>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</si>
  <si>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</si>
  <si>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</si>
  <si>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</si>
  <si>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</si>
  <si>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</si>
  <si>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</si>
  <si>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</si>
  <si>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</si>
  <si>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</si>
  <si>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</si>
  <si>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</si>
  <si>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</si>
  <si>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</si>
  <si>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</si>
  <si>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</si>
  <si>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</si>
  <si>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</si>
  <si>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</si>
  <si>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</si>
  <si>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</si>
  <si>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</si>
  <si>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</si>
  <si>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</si>
  <si>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</si>
  <si>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</si>
  <si>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</si>
  <si>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</si>
  <si>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</si>
  <si>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</si>
  <si>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</si>
  <si>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</si>
  <si>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</si>
  <si>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</si>
  <si>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</si>
  <si>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</si>
  <si>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</si>
  <si>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</si>
  <si>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</si>
  <si>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</si>
  <si>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</si>
  <si>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</si>
  <si>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</si>
  <si>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</si>
  <si>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</si>
  <si>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</si>
  <si>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</si>
  <si>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</si>
  <si>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</si>
  <si>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</si>
  <si>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</si>
  <si>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</si>
  <si>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</si>
  <si>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</si>
  <si>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</si>
  <si>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</si>
  <si>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</si>
  <si>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</si>
  <si>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</si>
  <si>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</si>
  <si>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</si>
  <si>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</si>
  <si>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</si>
  <si>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</si>
  <si>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</si>
  <si>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</si>
  <si>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</si>
  <si>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</si>
  <si>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</si>
  <si>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</si>
  <si>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</si>
  <si>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</si>
  <si>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</si>
  <si>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</si>
  <si>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</si>
  <si>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</si>
  <si>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</si>
  <si>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</si>
  <si>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</si>
  <si>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</si>
  <si>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</si>
  <si>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</si>
  <si>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</si>
  <si>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</si>
  <si>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</si>
  <si>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</si>
  <si>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</si>
  <si>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</si>
  <si>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</si>
  <si>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</si>
  <si>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</si>
  <si>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</si>
  <si>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</si>
  <si>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</si>
  <si>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</si>
  <si>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</si>
  <si>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</si>
  <si>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</si>
  <si>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</si>
  <si>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</si>
  <si>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</si>
  <si>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</si>
  <si>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</si>
  <si>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</si>
  <si>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</si>
  <si>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</si>
  <si>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</si>
  <si>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</si>
  <si>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</si>
  <si>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</si>
  <si>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</si>
  <si>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</si>
  <si>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</si>
  <si>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</si>
  <si>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</si>
  <si>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</si>
  <si>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</si>
  <si>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</si>
  <si>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</si>
  <si>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</si>
  <si>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</si>
  <si>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</si>
  <si>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</si>
  <si>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</si>
  <si>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</si>
  <si>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</si>
  <si>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</si>
  <si>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</si>
  <si>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</si>
  <si>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</si>
  <si>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</si>
  <si>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</si>
  <si>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</si>
  <si>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</si>
  <si>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</si>
  <si>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</si>
  <si>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</si>
  <si>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</si>
  <si>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</si>
  <si>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</si>
  <si>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</si>
  <si>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</si>
  <si>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</si>
  <si>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</si>
  <si>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</si>
  <si>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</si>
  <si>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</si>
  <si>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</si>
  <si>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</si>
  <si>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</si>
  <si>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</si>
  <si>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</si>
  <si>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</si>
  <si>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</si>
  <si>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</si>
  <si>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</si>
  <si>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</si>
  <si>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</si>
  <si>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</si>
  <si>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</si>
  <si>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</si>
  <si>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</si>
  <si>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</si>
  <si>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</si>
  <si>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</si>
  <si>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</si>
  <si>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</si>
  <si>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</si>
  <si>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</si>
  <si>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</si>
  <si>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</si>
  <si>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</si>
  <si>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</si>
  <si>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</si>
  <si>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</si>
  <si>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</si>
  <si>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</si>
  <si>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</si>
  <si>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</si>
  <si>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</si>
  <si>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</si>
  <si>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</si>
  <si>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</si>
  <si>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</si>
  <si>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</si>
  <si>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</si>
  <si>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</si>
  <si>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</si>
  <si>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</si>
  <si>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</si>
  <si>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</si>
  <si>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</si>
  <si>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</si>
  <si>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</si>
  <si>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</si>
  <si>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</si>
  <si>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</si>
  <si>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</si>
  <si>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</si>
  <si>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</si>
  <si>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</si>
  <si>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</si>
  <si>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</si>
  <si>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</si>
  <si>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</si>
  <si>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</si>
  <si>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</si>
  <si>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</si>
  <si>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</si>
  <si>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</si>
  <si>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</si>
  <si>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</si>
  <si>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</si>
  <si>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</si>
  <si>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</si>
  <si>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</si>
  <si>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</si>
  <si>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</si>
  <si>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</si>
  <si>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</si>
  <si>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</si>
  <si>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</si>
  <si>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</si>
  <si>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</si>
  <si>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</si>
  <si>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</si>
  <si>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</si>
  <si>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</si>
  <si>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</si>
  <si>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</si>
  <si>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</si>
  <si>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</si>
  <si>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</si>
  <si>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</si>
  <si>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</si>
  <si>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</si>
  <si>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</si>
  <si>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</si>
  <si>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</si>
  <si>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</si>
  <si>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</si>
  <si>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</si>
  <si>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</si>
  <si>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</si>
  <si>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</si>
  <si>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</si>
  <si>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</si>
  <si>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</si>
  <si>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</si>
  <si>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</si>
  <si>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</si>
  <si>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</si>
  <si>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</si>
  <si>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</si>
  <si>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</si>
  <si>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</si>
  <si>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</si>
  <si>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</si>
  <si>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</si>
  <si>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</si>
  <si>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</si>
  <si>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</si>
  <si>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</si>
  <si>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</si>
  <si>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</si>
  <si>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</si>
  <si>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</si>
  <si>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</si>
  <si>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</si>
  <si>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</si>
  <si>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</si>
  <si>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</si>
  <si>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</si>
  <si>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</si>
  <si>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</si>
  <si>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</si>
  <si>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</si>
  <si>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</si>
  <si>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</si>
  <si>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</si>
  <si>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</si>
  <si>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</si>
  <si>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</si>
  <si>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</si>
  <si>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</si>
  <si>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</si>
  <si>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</si>
  <si>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</si>
  <si>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</si>
  <si>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</si>
  <si>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</si>
  <si>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</si>
  <si>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</si>
  <si>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</si>
  <si>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</si>
  <si>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</si>
  <si>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</si>
  <si>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</si>
  <si>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</si>
  <si>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</si>
  <si>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</si>
  <si>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</si>
  <si>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</si>
  <si>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</si>
  <si>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</si>
  <si>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</si>
  <si>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</si>
  <si>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</si>
  <si>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</si>
  <si>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</si>
  <si>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</si>
  <si>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</si>
  <si>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</si>
  <si>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</si>
  <si>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</si>
  <si>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</si>
  <si>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</si>
  <si>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</si>
  <si>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</si>
  <si>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</si>
  <si>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</si>
  <si>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</si>
  <si>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</si>
  <si>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</si>
  <si>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</si>
  <si>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</si>
  <si>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</si>
  <si>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</si>
  <si>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</si>
  <si>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</si>
  <si>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</si>
  <si>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</si>
  <si>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</si>
  <si>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</si>
  <si>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</si>
  <si>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</si>
  <si>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</si>
  <si>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</si>
  <si>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</si>
  <si>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</si>
  <si>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</si>
  <si>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</si>
  <si>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</si>
  <si>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</si>
  <si>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</si>
  <si>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</si>
  <si>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</si>
  <si>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</si>
  <si>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</si>
  <si>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</si>
  <si>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</si>
  <si>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</si>
  <si>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</si>
  <si>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</si>
  <si>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</si>
  <si>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</si>
  <si>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</si>
  <si>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</si>
  <si>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</si>
  <si>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</si>
  <si>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</si>
  <si>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</si>
  <si>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</si>
  <si>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</si>
  <si>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</si>
  <si>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</si>
  <si>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</si>
  <si>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</si>
  <si>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</si>
  <si>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</si>
  <si>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</si>
  <si>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</si>
  <si>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</si>
  <si>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</si>
  <si>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</si>
  <si>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</si>
  <si>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</si>
  <si>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</si>
  <si>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</si>
  <si>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</si>
  <si>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</si>
  <si>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</si>
  <si>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</si>
  <si>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</si>
  <si>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</si>
  <si>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</si>
  <si>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</si>
  <si>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</si>
  <si>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</si>
  <si>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</si>
  <si>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</si>
  <si>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</si>
  <si>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</si>
  <si>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</si>
  <si>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</si>
  <si>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</si>
  <si>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</si>
  <si>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</si>
  <si>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</si>
  <si>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</si>
  <si>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</si>
  <si>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</si>
  <si>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</si>
  <si>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</si>
  <si>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</si>
  <si>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</si>
  <si>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</si>
  <si>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</si>
  <si>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</si>
  <si>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</si>
  <si>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</si>
  <si>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</si>
  <si>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</si>
  <si>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</si>
  <si>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</si>
  <si>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</si>
  <si>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</si>
  <si>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</si>
  <si>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</si>
  <si>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</si>
  <si>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</si>
  <si>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</si>
  <si>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</si>
  <si>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</si>
  <si>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</si>
  <si>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</si>
  <si>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</si>
  <si>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</si>
  <si>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</si>
  <si>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</si>
  <si>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</si>
  <si>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</si>
  <si>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</si>
  <si>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</si>
  <si>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</si>
  <si>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</si>
  <si>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</si>
  <si>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</si>
  <si>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</si>
  <si>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</si>
  <si>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</si>
  <si>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</si>
  <si>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</si>
  <si>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</si>
  <si>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</si>
  <si>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</si>
  <si>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</si>
  <si>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</si>
  <si>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</si>
  <si>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</si>
  <si>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</si>
  <si>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</si>
  <si>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</si>
  <si>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</si>
  <si>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</si>
  <si>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</si>
  <si>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</si>
  <si>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</si>
  <si>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</si>
  <si>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</si>
  <si>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</si>
  <si>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</si>
  <si>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</si>
  <si>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</si>
  <si>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</si>
  <si>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</si>
  <si>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</si>
  <si>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</si>
  <si>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</si>
  <si>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</si>
  <si>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</si>
  <si>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</si>
  <si>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</si>
  <si>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</si>
  <si>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</si>
  <si>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</si>
  <si>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</si>
  <si>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</si>
  <si>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</si>
  <si>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</si>
  <si>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</si>
  <si>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</si>
  <si>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</si>
  <si>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</si>
  <si>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</si>
  <si>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</si>
  <si>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</si>
  <si>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</si>
  <si>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</si>
  <si>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</si>
  <si>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</si>
  <si>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</si>
  <si>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</si>
  <si>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</si>
  <si>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</si>
  <si>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</si>
  <si>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</si>
  <si>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</si>
  <si>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</si>
  <si>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</si>
  <si>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</si>
  <si>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</si>
  <si>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</si>
  <si>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</si>
  <si>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</si>
  <si>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</si>
  <si>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</si>
  <si>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</si>
  <si>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</si>
  <si>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</si>
  <si>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</si>
  <si>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</si>
  <si>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</si>
  <si>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</si>
  <si>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</si>
  <si>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</si>
  <si>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</si>
  <si>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</si>
  <si>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</si>
  <si>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</si>
  <si>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</si>
  <si>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</si>
  <si>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</si>
  <si>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</si>
  <si>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</si>
  <si>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</si>
  <si>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</si>
  <si>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</si>
  <si>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</si>
  <si>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</si>
  <si>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</si>
  <si>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</si>
  <si>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</si>
  <si>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</si>
  <si>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</si>
  <si>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</si>
  <si>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</si>
  <si>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</si>
  <si>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</si>
  <si>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</si>
  <si>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</si>
  <si>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</si>
  <si>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</si>
  <si>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</si>
  <si>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</si>
  <si>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</si>
  <si>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</si>
  <si>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</si>
  <si>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</si>
  <si>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</si>
  <si>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</si>
  <si>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</si>
  <si>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</si>
  <si>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</si>
  <si>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</si>
  <si>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</si>
  <si>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</si>
  <si>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</si>
  <si>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</si>
  <si>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</si>
  <si>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</si>
  <si>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</si>
  <si>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</si>
  <si>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</si>
  <si>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</si>
  <si>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</si>
  <si>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</si>
  <si>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</si>
  <si>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</si>
  <si>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</si>
  <si>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</si>
  <si>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</si>
  <si>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</si>
  <si>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</si>
  <si>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</si>
  <si>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</si>
  <si>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</si>
  <si>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</si>
  <si>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</si>
  <si>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</si>
  <si>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</si>
  <si>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</si>
  <si>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</si>
  <si>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</si>
  <si>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</si>
  <si>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</si>
  <si>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</si>
  <si>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</si>
  <si>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</si>
  <si>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</si>
  <si>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</si>
  <si>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</si>
  <si>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</si>
  <si>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</si>
  <si>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</si>
  <si>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</si>
  <si>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</si>
  <si>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</si>
  <si>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</si>
  <si>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</si>
  <si>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</si>
  <si>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</si>
  <si>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</si>
  <si>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</si>
  <si>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</si>
  <si>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</si>
  <si>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</si>
  <si>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</si>
  <si>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</si>
  <si>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</si>
  <si>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</si>
  <si>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</si>
  <si>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</si>
  <si>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</si>
  <si>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</si>
  <si>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</si>
  <si>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</si>
  <si>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</si>
  <si>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</si>
  <si>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</si>
  <si>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</si>
  <si>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</si>
  <si>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</si>
  <si>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</si>
  <si>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</si>
  <si>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</si>
  <si>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</si>
  <si>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</si>
  <si>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</si>
  <si>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</si>
  <si>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</si>
  <si>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</si>
  <si>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</si>
  <si>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</si>
  <si>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</si>
  <si>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</si>
  <si>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</si>
  <si>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</si>
  <si>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</si>
  <si>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</si>
  <si>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</si>
  <si>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</si>
  <si>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</si>
  <si>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</si>
  <si>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</si>
  <si>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</si>
  <si>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</si>
  <si>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</si>
  <si>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</si>
  <si>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</si>
  <si>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</si>
  <si>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</si>
  <si>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</si>
  <si>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</si>
  <si>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</si>
  <si>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</si>
  <si>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</si>
  <si>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</si>
  <si>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</si>
  <si>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</si>
  <si>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</si>
  <si>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</si>
  <si>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</si>
  <si>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</si>
  <si>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</si>
  <si>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</si>
  <si>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</si>
  <si>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</si>
  <si>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</si>
  <si>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</si>
  <si>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</si>
  <si>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</si>
  <si>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</si>
  <si>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</si>
  <si>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</si>
  <si>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</si>
  <si>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</si>
  <si>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</si>
  <si>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</si>
  <si>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</si>
  <si>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</si>
  <si>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</si>
  <si>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</si>
  <si>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\\tekspb.ru\Center\экономическое управление\210117\Тариф\Тариф 2020\ОБЛАСТЬ 2020\9 ШАБЛОН о поданном тарифе\2.BKP.xlsb</t>
  </si>
  <si>
    <t>Резервная копия создана: \\tekspb.ru\Center\экономическое управление\210117\Тариф\Тариф 2020\ОБЛАСТЬ 2020\9 ШАБЛОН о поданном тарифе\2.BKP.xlsb</t>
  </si>
  <si>
    <t>Создание книги для установки обновлений...</t>
  </si>
  <si>
    <t>Файл обновления загружен: \\tekspb.ru\Center\экономическое управление\210117\Тариф\Тариф 2020\ОБЛАСТЬ 2020\9 ШАБЛОН о поданном тарифе\UPDATE.FAS.JKH.OPEN.INFO.REQUEST.WARM.TO.1.0.1.11.xls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</si>
  <si>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</si>
  <si>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</si>
  <si>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</si>
  <si>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</si>
  <si>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</si>
  <si>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</si>
  <si>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</si>
  <si>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</si>
  <si>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</si>
  <si>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</si>
  <si>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</si>
  <si>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</si>
  <si>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</si>
  <si>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</si>
  <si>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</si>
  <si>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</si>
  <si>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</si>
  <si>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</si>
  <si>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</si>
  <si>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</si>
  <si>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</si>
  <si>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</si>
  <si>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</si>
  <si>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</si>
  <si>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</si>
  <si>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</si>
  <si>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</si>
  <si>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</si>
  <si>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</si>
  <si>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</si>
  <si>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</si>
  <si>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</si>
  <si>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</si>
  <si>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</si>
  <si>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</si>
  <si>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</si>
  <si>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</si>
  <si>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</si>
  <si>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</si>
  <si>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</si>
  <si>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</si>
  <si>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</si>
  <si>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</si>
  <si>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</si>
  <si>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</si>
  <si>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</si>
  <si>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</si>
  <si>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</si>
  <si>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</si>
  <si>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</si>
  <si>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</si>
  <si>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</si>
  <si>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</si>
  <si>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</si>
  <si>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</si>
  <si>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</si>
  <si>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</si>
  <si>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</si>
  <si>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</si>
  <si>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</si>
  <si>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</si>
  <si>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</si>
  <si>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</si>
  <si>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</si>
  <si>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</si>
  <si>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</si>
  <si>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</si>
  <si>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</si>
  <si>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</si>
  <si>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</si>
  <si>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</si>
  <si>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</si>
  <si>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</si>
  <si>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</si>
  <si>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</si>
  <si>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</si>
  <si>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</si>
  <si>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</si>
  <si>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</si>
  <si>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</si>
  <si>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</si>
  <si>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</si>
  <si>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</si>
  <si>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</si>
  <si>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</si>
  <si>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</si>
  <si>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</si>
  <si>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</si>
  <si>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</si>
  <si>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</si>
  <si>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</si>
  <si>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</si>
  <si>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</si>
  <si>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</si>
  <si>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</si>
  <si>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</si>
  <si>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</si>
  <si>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</si>
  <si>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</si>
  <si>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</si>
  <si>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</si>
  <si>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</si>
  <si>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</si>
  <si>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</si>
  <si>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</si>
  <si>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</si>
  <si>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</si>
  <si>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</si>
  <si>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</si>
  <si>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</si>
  <si>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</si>
  <si>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</si>
  <si>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</si>
  <si>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</si>
  <si>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</si>
  <si>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</si>
  <si>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</si>
  <si>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</si>
  <si>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</si>
  <si>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</si>
  <si>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</si>
  <si>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</si>
  <si>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</si>
  <si>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</si>
  <si>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</si>
  <si>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</si>
  <si>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</si>
  <si>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</si>
  <si>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</si>
  <si>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</si>
  <si>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</si>
  <si>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</si>
  <si>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</si>
  <si>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</si>
  <si>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</si>
  <si>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</si>
  <si>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</si>
  <si>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</si>
  <si>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</si>
  <si>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</si>
  <si>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</si>
  <si>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</si>
  <si>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</si>
  <si>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</si>
  <si>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</si>
  <si>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</si>
  <si>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</si>
  <si>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</si>
  <si>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</si>
  <si>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</si>
  <si>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</si>
  <si>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</si>
  <si>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</si>
  <si>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</si>
  <si>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</si>
  <si>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</si>
  <si>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</si>
  <si>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</si>
  <si>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</si>
  <si>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</si>
  <si>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</si>
  <si>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</si>
  <si>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</si>
  <si>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</si>
  <si>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</si>
  <si>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</si>
  <si>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</si>
  <si>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</si>
  <si>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</si>
  <si>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</si>
  <si>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</si>
  <si>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</si>
  <si>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</si>
  <si>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</si>
  <si>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</si>
  <si>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</si>
  <si>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</si>
  <si>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</si>
  <si>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</si>
  <si>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</si>
  <si>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</si>
  <si>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</si>
  <si>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</si>
  <si>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</si>
  <si>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</si>
  <si>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</si>
  <si>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</si>
  <si>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</si>
  <si>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</si>
  <si>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</si>
  <si>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</si>
  <si>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</si>
  <si>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</si>
  <si>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</si>
  <si>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</si>
  <si>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</si>
  <si>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</si>
  <si>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</si>
  <si>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</si>
  <si>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</si>
  <si>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</si>
  <si>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</si>
  <si>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</si>
  <si>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</si>
  <si>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</si>
  <si>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</si>
  <si>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</si>
  <si>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</si>
  <si>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</si>
  <si>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</si>
  <si>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</si>
  <si>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</si>
  <si>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</si>
  <si>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</si>
  <si>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</si>
  <si>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</si>
  <si>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</si>
  <si>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</si>
  <si>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</si>
  <si>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</si>
  <si>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</si>
  <si>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</si>
  <si>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</si>
  <si>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</si>
  <si>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</si>
  <si>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</si>
  <si>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</si>
  <si>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</si>
  <si>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</si>
  <si>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</si>
  <si>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</si>
  <si>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</si>
  <si>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</si>
  <si>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</si>
  <si>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</si>
  <si>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</si>
  <si>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</si>
  <si>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</si>
  <si>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</si>
  <si>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</si>
  <si>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</si>
  <si>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</si>
  <si>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</si>
  <si>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</si>
  <si>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</si>
  <si>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</si>
  <si>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</si>
  <si>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</si>
  <si>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</si>
  <si>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</si>
  <si>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</si>
  <si>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</si>
  <si>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</si>
  <si>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</si>
  <si>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</si>
  <si>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</si>
  <si>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</si>
  <si>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</si>
  <si>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</si>
  <si>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</si>
  <si>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</si>
  <si>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</si>
  <si>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</si>
  <si>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</si>
  <si>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</si>
  <si>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</si>
  <si>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</si>
  <si>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</si>
  <si>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</si>
  <si>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</si>
  <si>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</si>
  <si>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</si>
  <si>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</si>
  <si>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</si>
  <si>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</si>
  <si>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</si>
  <si>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</si>
  <si>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</si>
  <si>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</si>
  <si>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</si>
  <si>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</si>
  <si>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</si>
  <si>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</si>
  <si>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</si>
  <si>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</si>
  <si>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</si>
  <si>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</si>
  <si>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</si>
  <si>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</si>
  <si>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</si>
  <si>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</si>
  <si>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</si>
  <si>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</si>
  <si>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</si>
  <si>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</si>
  <si>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</si>
  <si>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</si>
  <si>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</si>
  <si>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</si>
  <si>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</si>
  <si>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</si>
  <si>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</si>
  <si>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</si>
  <si>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</si>
  <si>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</si>
  <si>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</si>
  <si>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</si>
  <si>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</si>
  <si>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</si>
  <si>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</si>
  <si>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</si>
  <si>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</si>
  <si>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</si>
  <si>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</si>
  <si>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</si>
  <si>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</si>
  <si>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</si>
  <si>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</si>
  <si>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</si>
  <si>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</si>
  <si>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</si>
  <si>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</si>
  <si>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</si>
  <si>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</si>
  <si>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</si>
  <si>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</si>
  <si>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</si>
  <si>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</si>
  <si>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</si>
  <si>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</si>
  <si>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</si>
  <si>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</si>
  <si>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</si>
  <si>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</si>
  <si>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</si>
  <si>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</si>
  <si>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</si>
  <si>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</si>
  <si>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</si>
  <si>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</si>
  <si>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</si>
  <si>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</si>
  <si>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</si>
  <si>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</si>
  <si>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</si>
  <si>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</si>
  <si>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</si>
  <si>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</si>
  <si>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</si>
  <si>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</si>
  <si>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</si>
  <si>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</si>
  <si>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</si>
  <si>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</si>
  <si>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</si>
  <si>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</si>
  <si>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</si>
  <si>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</si>
  <si>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</si>
  <si>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</si>
  <si>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</si>
  <si>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</si>
  <si>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</si>
  <si>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</si>
  <si>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</si>
  <si>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</si>
  <si>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</si>
  <si>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</si>
  <si>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</si>
  <si>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</si>
  <si>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</si>
  <si>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</si>
  <si>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</si>
  <si>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</si>
  <si>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</si>
  <si>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</si>
  <si>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</si>
  <si>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</si>
  <si>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</si>
  <si>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</si>
  <si>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</si>
  <si>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</si>
  <si>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</si>
  <si>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</si>
  <si>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</si>
  <si>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</si>
  <si>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</si>
  <si>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</si>
  <si>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</si>
  <si>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</si>
  <si>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</si>
  <si>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</si>
  <si>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</si>
  <si>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</si>
  <si>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</si>
  <si>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</si>
  <si>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</si>
  <si>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</si>
  <si>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</si>
  <si>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</si>
  <si>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</si>
  <si>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</si>
  <si>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</si>
  <si>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</si>
  <si>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</si>
  <si>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</si>
  <si>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</si>
  <si>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</si>
  <si>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</si>
  <si>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</si>
  <si>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</si>
  <si>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</si>
  <si>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</si>
  <si>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</si>
  <si>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</si>
  <si>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</si>
  <si>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</si>
  <si>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</si>
  <si>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</si>
  <si>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</si>
  <si>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</si>
  <si>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</si>
  <si>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</si>
  <si>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</si>
  <si>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</si>
  <si>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</si>
  <si>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</si>
  <si>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</si>
  <si>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</si>
  <si>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</si>
  <si>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</si>
  <si>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</si>
  <si>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</si>
  <si>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</si>
  <si>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</si>
  <si>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</si>
  <si>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</si>
  <si>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</si>
  <si>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</si>
  <si>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</si>
  <si>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</si>
  <si>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</si>
  <si>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</si>
  <si>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</si>
  <si>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</si>
  <si>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</si>
  <si>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</si>
  <si>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</si>
  <si>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</si>
  <si>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</si>
  <si>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</si>
  <si>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</si>
  <si>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</si>
  <si>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01.01.2024</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</si>
  <si>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</si>
  <si>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</si>
  <si>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</si>
  <si>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</si>
  <si>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</si>
  <si>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</si>
  <si>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</si>
  <si>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</si>
  <si>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</si>
  <si>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</si>
  <si>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</si>
  <si>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</si>
  <si>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</si>
  <si>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</si>
  <si>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</si>
  <si>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</si>
  <si>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</si>
  <si>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</si>
  <si>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</si>
  <si>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</si>
  <si>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</si>
  <si>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</si>
  <si>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</si>
  <si>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</si>
  <si>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</si>
  <si>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</si>
  <si>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</si>
  <si>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</si>
  <si>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</si>
  <si>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</si>
  <si>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</si>
  <si>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</si>
  <si>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</si>
  <si>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</si>
  <si>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</si>
  <si>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</si>
  <si>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</si>
  <si>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</si>
  <si>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</si>
  <si>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</si>
  <si>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</si>
  <si>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</si>
  <si>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</si>
  <si>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</si>
  <si>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</si>
  <si>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</si>
  <si>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</si>
  <si>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</si>
  <si>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</si>
  <si>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</si>
  <si>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</si>
  <si>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</si>
  <si>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</si>
  <si>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</si>
  <si>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</si>
  <si>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</si>
  <si>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</si>
  <si>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</si>
  <si>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</si>
  <si>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</si>
  <si>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</si>
  <si>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</si>
  <si>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</si>
  <si>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</si>
  <si>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</si>
  <si>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</si>
  <si>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</si>
  <si>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</si>
  <si>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</si>
  <si>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</si>
  <si>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</si>
  <si>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</si>
  <si>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</si>
  <si>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</si>
  <si>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</si>
  <si>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</si>
  <si>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</si>
  <si>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</si>
  <si>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</si>
  <si>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</si>
  <si>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</si>
  <si>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</si>
  <si>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</si>
  <si>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</si>
  <si>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</si>
  <si>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</si>
  <si>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</si>
  <si>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</si>
  <si>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</si>
  <si>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ГБОУ СПО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</si>
  <si>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</si>
  <si>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</si>
  <si>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</si>
  <si>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</si>
  <si>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</si>
  <si>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</si>
  <si>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</si>
  <si>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</si>
  <si>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</si>
  <si>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</si>
  <si>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</si>
  <si>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</si>
  <si>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</si>
  <si>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</si>
  <si>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</si>
  <si>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</si>
  <si>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</si>
  <si>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</si>
  <si>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</si>
  <si>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</si>
  <si>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</si>
  <si>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</si>
  <si>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</si>
  <si>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</si>
  <si>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</si>
  <si>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</si>
  <si>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</si>
  <si>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</si>
  <si>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</si>
  <si>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</si>
  <si>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</si>
  <si>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</si>
  <si>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</si>
  <si>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</si>
  <si>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</si>
  <si>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</si>
  <si>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</si>
  <si>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</si>
  <si>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</si>
  <si>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</si>
  <si>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</si>
  <si>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</si>
  <si>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</si>
  <si>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</si>
  <si>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</si>
  <si>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</si>
  <si>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</si>
  <si>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</si>
  <si>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</si>
  <si>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</si>
  <si>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</si>
  <si>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26319703</t>
  </si>
  <si>
    <t>ЗАО "СЗИПК"</t>
  </si>
  <si>
    <t>7819020549</t>
  </si>
  <si>
    <t>09-04-1999 00:00:00</t>
  </si>
  <si>
    <t>26373268</t>
  </si>
  <si>
    <t>ЗАО "Сосновоагропромтехника"</t>
  </si>
  <si>
    <t>4712002559</t>
  </si>
  <si>
    <t>471201001</t>
  </si>
  <si>
    <t>26373242</t>
  </si>
  <si>
    <t>ЗАО "Термо-Лайн"</t>
  </si>
  <si>
    <t>4704052517</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</si>
  <si>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</si>
  <si>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</si>
  <si>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</si>
  <si>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</si>
  <si>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</si>
  <si>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</si>
  <si>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</si>
  <si>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</si>
  <si>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</si>
  <si>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</si>
  <si>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</si>
  <si>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</si>
  <si>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</si>
  <si>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</si>
  <si>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</si>
  <si>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</si>
  <si>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</si>
  <si>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</si>
  <si>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</si>
  <si>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</si>
  <si>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</si>
  <si>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</si>
  <si>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</si>
  <si>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</si>
  <si>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</si>
  <si>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</si>
  <si>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</si>
  <si>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</si>
  <si>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</si>
  <si>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</si>
  <si>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</si>
  <si>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</si>
  <si>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</si>
  <si>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</si>
  <si>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</si>
  <si>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</si>
  <si>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</si>
  <si>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</si>
  <si>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</si>
  <si>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</si>
  <si>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</si>
  <si>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</si>
  <si>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</si>
  <si>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</si>
  <si>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</si>
  <si>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</si>
  <si>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</si>
  <si>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</si>
  <si>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</si>
  <si>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</si>
  <si>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</si>
  <si>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</si>
  <si>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</si>
  <si>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</si>
  <si>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</si>
  <si>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</si>
  <si>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470601001</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</si>
  <si>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</si>
  <si>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</si>
  <si>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</si>
  <si>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</si>
  <si>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</si>
  <si>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</si>
  <si>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</si>
  <si>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</si>
  <si>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</si>
  <si>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</si>
  <si>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</si>
  <si>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</si>
  <si>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</si>
  <si>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</si>
  <si>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</si>
  <si>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</si>
  <si>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</si>
  <si>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</si>
  <si>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</si>
  <si>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</si>
  <si>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</si>
  <si>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</si>
  <si>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</si>
  <si>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</si>
  <si>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</si>
  <si>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</si>
  <si>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</si>
  <si>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</si>
  <si>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</si>
  <si>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</si>
  <si>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</si>
  <si>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</si>
  <si>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</si>
  <si>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</si>
  <si>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</si>
  <si>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</si>
  <si>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</si>
  <si>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</si>
  <si>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</si>
  <si>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</si>
  <si>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</si>
  <si>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</si>
  <si>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</si>
  <si>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</si>
  <si>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</si>
  <si>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</si>
  <si>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</si>
  <si>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</si>
  <si>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</si>
  <si>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</si>
  <si>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</si>
  <si>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</si>
  <si>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</si>
  <si>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</si>
  <si>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</si>
  <si>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</si>
  <si>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</si>
  <si>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</si>
  <si>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</si>
  <si>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</si>
  <si>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</si>
  <si>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</si>
  <si>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</si>
  <si>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</si>
  <si>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</si>
  <si>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</si>
  <si>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</si>
  <si>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</si>
  <si>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</si>
  <si>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</si>
  <si>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</si>
  <si>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</si>
  <si>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</si>
  <si>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</si>
  <si>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</si>
  <si>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</si>
  <si>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</si>
  <si>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</si>
  <si>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</si>
  <si>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</si>
  <si>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</si>
  <si>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</si>
  <si>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</si>
  <si>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</si>
  <si>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</si>
  <si>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</si>
  <si>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</si>
  <si>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</si>
  <si>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</si>
  <si>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</si>
  <si>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</si>
  <si>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</si>
  <si>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</si>
  <si>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</si>
  <si>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</si>
  <si>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</si>
  <si>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</si>
  <si>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</si>
  <si>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</si>
  <si>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</si>
  <si>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</si>
  <si>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</si>
  <si>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</si>
  <si>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</si>
  <si>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</si>
  <si>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</si>
  <si>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</si>
  <si>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</si>
  <si>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</si>
  <si>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</si>
  <si>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</si>
  <si>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</si>
  <si>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</si>
  <si>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</si>
  <si>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</si>
  <si>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</si>
  <si>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</si>
  <si>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</si>
  <si>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</si>
  <si>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</si>
  <si>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</si>
  <si>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</si>
  <si>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</si>
  <si>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</si>
  <si>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</si>
  <si>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</si>
  <si>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</si>
  <si>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</si>
  <si>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</si>
  <si>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</si>
  <si>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</si>
  <si>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</si>
  <si>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</si>
  <si>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</si>
  <si>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</si>
  <si>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</si>
  <si>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</si>
  <si>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</si>
  <si>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</si>
  <si>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</si>
  <si>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</si>
  <si>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</si>
  <si>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</si>
  <si>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</si>
  <si>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</si>
  <si>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</si>
  <si>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</si>
  <si>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</si>
  <si>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</si>
  <si>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</si>
  <si>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</si>
  <si>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</si>
  <si>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</si>
  <si>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</si>
  <si>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</si>
  <si>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</si>
  <si>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</si>
  <si>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</si>
  <si>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</si>
  <si>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</si>
  <si>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</si>
  <si>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</si>
  <si>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</si>
  <si>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</si>
  <si>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</si>
  <si>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</si>
  <si>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</si>
  <si>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</si>
  <si>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</si>
  <si>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</si>
  <si>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</si>
  <si>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</si>
  <si>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</si>
  <si>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</si>
  <si>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</si>
  <si>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</si>
  <si>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</si>
  <si>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</si>
  <si>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</si>
  <si>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</si>
  <si>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</si>
  <si>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</si>
  <si>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</si>
  <si>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</si>
  <si>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</si>
  <si>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</si>
  <si>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</si>
  <si>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</si>
  <si>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</si>
  <si>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</si>
  <si>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</si>
  <si>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</si>
  <si>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</si>
  <si>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</si>
  <si>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</si>
  <si>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</si>
  <si>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</si>
  <si>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</si>
  <si>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</si>
  <si>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</si>
  <si>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</si>
  <si>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</si>
  <si>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</si>
  <si>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</si>
  <si>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</si>
  <si>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</si>
  <si>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</si>
  <si>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</si>
  <si>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</si>
  <si>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</si>
  <si>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</si>
  <si>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</si>
  <si>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</si>
  <si>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</si>
  <si>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</si>
  <si>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</si>
  <si>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</si>
  <si>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</si>
  <si>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</si>
  <si>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</si>
  <si>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</si>
  <si>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</si>
  <si>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</si>
  <si>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</si>
  <si>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</si>
  <si>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</si>
  <si>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</si>
  <si>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</si>
  <si>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</si>
  <si>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</si>
  <si>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</si>
  <si>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</si>
  <si>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27266270</t>
  </si>
  <si>
    <t>ООО "Петербургтеплоэнерго"</t>
  </si>
  <si>
    <t>7838024362</t>
  </si>
  <si>
    <t>783801001</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</si>
  <si>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</si>
  <si>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</si>
  <si>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</si>
  <si>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</si>
  <si>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</si>
  <si>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</si>
  <si>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</si>
  <si>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</si>
  <si>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</si>
  <si>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</si>
  <si>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</si>
  <si>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</si>
  <si>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</si>
  <si>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</si>
  <si>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</si>
  <si>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</si>
  <si>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</si>
  <si>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</si>
  <si>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</si>
  <si>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</si>
  <si>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</si>
  <si>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</si>
  <si>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</si>
  <si>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</si>
  <si>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</si>
  <si>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</si>
  <si>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</si>
  <si>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</si>
  <si>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</si>
  <si>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</si>
  <si>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</si>
  <si>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</si>
  <si>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</si>
  <si>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</si>
  <si>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</si>
  <si>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</si>
  <si>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</si>
  <si>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</si>
  <si>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</si>
  <si>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</si>
  <si>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</si>
  <si>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</si>
  <si>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</si>
  <si>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</si>
  <si>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</si>
  <si>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</si>
  <si>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</si>
  <si>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</si>
  <si>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</si>
  <si>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</si>
  <si>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</si>
  <si>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</si>
  <si>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</si>
  <si>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</si>
  <si>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</si>
  <si>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</si>
  <si>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</si>
  <si>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</si>
  <si>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</si>
  <si>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</si>
  <si>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</si>
  <si>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</si>
  <si>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</si>
  <si>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</si>
  <si>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</si>
  <si>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</si>
  <si>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</si>
  <si>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</si>
  <si>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</si>
  <si>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</si>
  <si>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</si>
  <si>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</si>
  <si>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</si>
  <si>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</si>
  <si>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</si>
  <si>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</si>
  <si>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</si>
  <si>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</si>
  <si>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</si>
  <si>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</si>
  <si>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</si>
  <si>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</si>
  <si>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</si>
  <si>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</si>
  <si>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</si>
  <si>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</si>
  <si>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</si>
  <si>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</si>
  <si>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</si>
  <si>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</si>
  <si>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</si>
  <si>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</si>
  <si>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</si>
  <si>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</si>
  <si>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</si>
  <si>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</si>
  <si>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</si>
  <si>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</si>
  <si>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</si>
  <si>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</si>
  <si>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</si>
  <si>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</si>
  <si>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</si>
  <si>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</si>
  <si>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</si>
  <si>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</si>
  <si>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783901001</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</si>
  <si>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</si>
  <si>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</si>
  <si>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</si>
  <si>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</si>
  <si>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</si>
  <si>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</si>
  <si>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</si>
  <si>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</si>
  <si>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</si>
  <si>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</si>
  <si>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</si>
  <si>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</si>
  <si>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</si>
  <si>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</si>
  <si>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</si>
  <si>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</si>
  <si>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</si>
  <si>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</si>
  <si>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</si>
  <si>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</si>
  <si>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</si>
  <si>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</si>
  <si>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</si>
  <si>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</si>
  <si>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</si>
  <si>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</si>
  <si>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</si>
  <si>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</si>
  <si>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</si>
  <si>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</si>
  <si>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</si>
  <si>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</si>
  <si>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</si>
  <si>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26524249</t>
  </si>
  <si>
    <t>ПАО "Павловский завод"</t>
  </si>
  <si>
    <t>4706002529</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</si>
  <si>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</si>
  <si>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</si>
  <si>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</si>
  <si>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</si>
  <si>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</si>
  <si>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</si>
  <si>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</si>
  <si>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</si>
  <si>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</si>
  <si>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</si>
  <si>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</si>
  <si>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</si>
  <si>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</si>
  <si>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</si>
  <si>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</si>
  <si>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</si>
  <si>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</si>
  <si>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</si>
  <si>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</si>
  <si>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</si>
  <si>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26319697</t>
  </si>
  <si>
    <t>ФГУП "НИТИ им. А.П. Александрова"</t>
  </si>
  <si>
    <t>4714000067</t>
  </si>
  <si>
    <t>472650001</t>
  </si>
  <si>
    <t>22-03-1994 00:00:00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</si>
  <si>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</si>
  <si>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</si>
  <si>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</si>
  <si>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</si>
  <si>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</si>
  <si>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</si>
  <si>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</si>
  <si>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</si>
  <si>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</si>
  <si>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</si>
  <si>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</si>
  <si>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</si>
  <si>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</si>
  <si>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</si>
  <si>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</si>
  <si>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</si>
  <si>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</si>
  <si>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</si>
  <si>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</si>
  <si>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</si>
  <si>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</si>
  <si>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</si>
  <si>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</si>
  <si>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29.04.2019</t>
  </si>
  <si>
    <t>01-13/16683</t>
  </si>
  <si>
    <t>Санкт-Петербург, Малая Морская ул., д. 12, лит. А</t>
  </si>
  <si>
    <t>Фёдоров Игорь Геннадьевич</t>
  </si>
  <si>
    <t>Фокин Дмитрий Олегович</t>
  </si>
  <si>
    <t>ведущий экономист</t>
  </si>
  <si>
    <t>494-87-03 доб. 2268</t>
  </si>
  <si>
    <t>FokinDO@gptek.spb.ru</t>
  </si>
  <si>
    <t>О</t>
  </si>
  <si>
    <t>Всеволожский муниципальный район, Заневское (41612155);
Всеволожский муниципальный район, Муринское (41612428);</t>
  </si>
  <si>
    <t>Гатчинский муниципальный район, Большеколпанское (41618408);
Гатчинский муниципальный район, Вырицкое (41618154);
Гатчинский муниципальный район, Пудомягское (41618404);</t>
  </si>
  <si>
    <t>Тосненский муниципальный район, Тельмановское (41648443);</t>
  </si>
  <si>
    <t>Ломоносовский муниципальный район, Виллозское (41630157);</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</si>
  <si>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</si>
  <si>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Тарифы  на тепловую энергию, поставляемую потребителям (кроме населения)</t>
  </si>
  <si>
    <t>Тарифы на горячую воду, поставляемую потребителям (кроме населения)</t>
  </si>
  <si>
    <t>2.2</t>
  </si>
  <si>
    <t>4.2</t>
  </si>
  <si>
    <t>5.2</t>
  </si>
  <si>
    <t>6.2</t>
  </si>
  <si>
    <t>7.2</t>
  </si>
  <si>
    <t>2.3</t>
  </si>
  <si>
    <t>4.3</t>
  </si>
  <si>
    <t>5.3</t>
  </si>
  <si>
    <t>6.3</t>
  </si>
  <si>
    <t>7.3</t>
  </si>
  <si>
    <t>31.12.2020</t>
  </si>
  <si>
    <t>01.01.2021</t>
  </si>
  <si>
    <t>31.12.2021</t>
  </si>
  <si>
    <t>01.01.2022</t>
  </si>
  <si>
    <t>31.12.2022</t>
  </si>
  <si>
    <t>01.01.2023</t>
  </si>
  <si>
    <t>31.12.2023</t>
  </si>
  <si>
    <t xml:space="preserve">Копия инвестиционной программы по Всеволожскому МР на 2019-2023гг. </t>
  </si>
  <si>
    <t>https://portal.eias.ru/Portal/DownloadPage.aspx?type=12&amp;guid=8b2df4ee-4186-4f8a-84e5-518a38997f10</t>
  </si>
  <si>
    <t>https://portal.eias.ru/Portal/DownloadPage.aspx?type=12&amp;guid=453b9d09-b6f0-4815-8d9c-bde0c538d6d8</t>
  </si>
  <si>
    <t>Долгосрочные параметры регулирования по зонам тарифного регулирования ГУП "ТЭК СПб" отдельным документом ЛенРТК не устанавливаются. Утвержденные долгосрочные параметры регулирования направляются ЛенРТК в адрес ГУП "ТЭК СПб" по средстовм различных шаблонов при установлении тарифов на очередной период регулирования.</t>
  </si>
  <si>
    <t>07.05.2019 19:54:45</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</si>
</sst>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41" formatCode="_-* #,##0\ _р_._-;\-* #,##0\ _р_._-;_-* &quot;-&quot;\ _р_._-;_-@_-"/>
    <numFmt numFmtId="43" formatCode="_-* #,##0.00\ _р_._-;\-* #,##0.00\ _р_._-;_-* &quot;-&quot;??\ _р_.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 numFmtId="174" formatCode="_-* #,##0.00_р_._-;\-* #,##0.00_р_._-;_-* &quot;-&quot;??_р_._-;_-@_-"/>
    <numFmt numFmtId="175" formatCode="_(&quot;$&quot;* #,##0.00_);_(&quot;$&quot;* \(#,##0.00\);_(&quot;$&quot;* &quot;-&quot;??_);_(@_)"/>
    <numFmt numFmtId="176" formatCode="#,##0.00&quot;р.&quot;;\-#,##0.00&quot;р.&quot;"/>
    <numFmt numFmtId="177" formatCode="_-* #,##0&quot;р.&quot;_-;\-* #,##0&quot;р.&quot;_-;_-* &quot;-&quot;&quot;р.&quot;_-;_-@_-"/>
    <numFmt numFmtId="178" formatCode="_-* #,##0_р_._-;\-* #,##0_р_._-;_-* &quot;-&quot;_р_._-;_-@_-"/>
    <numFmt numFmtId="179" formatCode="_-* #,##0.00&quot;р.&quot;_-;\-* #,##0.00&quot;р.&quot;_-;_-* &quot;-&quot;??&quot;р.&quot;_-;_-@_-"/>
    <numFmt numFmtId="180" formatCode="0.0"/>
    <numFmt numFmtId="181" formatCode="0.0%"/>
    <numFmt numFmtId="182" formatCode="0.0%_);\(0.0%\)"/>
    <numFmt numFmtId="183" formatCode="#,##0_);[Red]\(#,##0\)"/>
    <numFmt numFmtId="184" formatCode="#.##0\.00"/>
    <numFmt numFmtId="185" formatCode="#\.00"/>
    <numFmt numFmtId="186" formatCode="#\."/>
    <numFmt numFmtId="187" formatCode="General_)"/>
    <numFmt numFmtId="188" formatCode="_-* #,##0&quot;đ.&quot;_-;\-* #,##0&quot;đ.&quot;_-;_-* &quot;-&quot;&quot;đ.&quot;_-;_-@_-"/>
    <numFmt numFmtId="189" formatCode="_-* #,##0.00&quot;đ.&quot;_-;\-* #,##0.00&quot;đ.&quot;_-;_-* &quot;-&quot;??&quot;đ.&quot;_-;_-@_-"/>
    <numFmt numFmtId="190" formatCode="_-* #,##0_-;\-* #,##0_-;_-* &quot;-&quot;_-;_-@_-"/>
    <numFmt numFmtId="191" formatCode="_-* #,##0.00_-;\-* #,##0.00_-;_-* &quot;-&quot;??_-;_-@_-"/>
    <numFmt numFmtId="192" formatCode="\$#,##0\ ;\(\$#,##0\)"/>
    <numFmt numFmtId="193" formatCode="#,##0_);[Blue]\(#,##0\)"/>
    <numFmt numFmtId="194" formatCode="_-* #,##0_đ_._-;\-* #,##0_đ_._-;_-* &quot;-&quot;_đ_._-;_-@_-"/>
    <numFmt numFmtId="195" formatCode="_-* #,##0\ _d_._-;\-* #,##0\ _d_._-;_-* &quot;-&quot;\ _d_._-;_-@_-"/>
    <numFmt numFmtId="196" formatCode="_-* #,##0.00_đ_._-;\-* #,##0.00_đ_._-;_-* &quot;-&quot;??_đ_._-;_-@_-"/>
    <numFmt numFmtId="197" formatCode="_-* #,##0.00\ _d_._-;\-* #,##0.00\ _d_._-;_-* &quot;-&quot;??\ _d_._-;_-@_-"/>
    <numFmt numFmtId="198" formatCode="_(* #,##0_);_(* \(#,##0\);_(* &quot;-&quot;??_);_(@_)"/>
    <numFmt numFmtId="199" formatCode="_(* #,##0.000_);_(* \(#,##0.000\);_(* &quot;-&quot;???_);_(@_)"/>
    <numFmt numFmtId="200" formatCode="_(* #,##0.00_);_(* \(#,##0.00\);_(* &quot;-&quot;??_);_(@_)"/>
    <numFmt numFmtId="201" formatCode="0.000"/>
    <numFmt numFmtId="202" formatCode="#,##0.00_ ;\-#,##0.00\ "/>
    <numFmt numFmtId="203" formatCode="#,##0;\(#,##0\)"/>
    <numFmt numFmtId="204" formatCode="_-* #,##0.00\ _$_-;\-* #,##0.00\ _$_-;_-* &quot;-&quot;??\ _$_-;_-@_-"/>
    <numFmt numFmtId="205" formatCode="_(* #,##0_);_(* \(#,##0\);_(* &quot;-&quot;_);_(@_)"/>
    <numFmt numFmtId="206" formatCode="#,##0.000[$р.-419];\-#,##0.000[$р.-419]"/>
    <numFmt numFmtId="207" formatCode="_-* #,##0.0\ _$_-;\-* #,##0.0\ _$_-;_-* &quot;-&quot;??\ _$_-;_-@_-"/>
    <numFmt numFmtId="208" formatCode="#,##0.0_);\(#,##0.0\)"/>
    <numFmt numFmtId="209" formatCode="#,##0_ ;[Red]\-#,##0\ "/>
    <numFmt numFmtId="210" formatCode="#,##0__\ \ \ \ "/>
    <numFmt numFmtId="211" formatCode="_-&quot;£&quot;* #,##0_-;\-&quot;£&quot;* #,##0_-;_-&quot;£&quot;* &quot;-&quot;_-;_-@_-"/>
    <numFmt numFmtId="212" formatCode="_-&quot;£&quot;* #,##0.00_-;\-&quot;£&quot;* #,##0.00_-;_-&quot;£&quot;* &quot;-&quot;??_-;_-@_-"/>
    <numFmt numFmtId="213" formatCode="#,##0.00&quot;т.р.&quot;;\-#,##0.00&quot;т.р.&quot;"/>
    <numFmt numFmtId="214" formatCode="#,##0.0;[Red]#,##0.0"/>
    <numFmt numFmtId="215" formatCode="\(#,##0.0\)"/>
    <numFmt numFmtId="216" formatCode="#,##0\ &quot;?.&quot;;\-#,##0\ &quot;?.&quot;"/>
    <numFmt numFmtId="217" formatCode="#,##0______;;&quot;------------      &quot;"/>
    <numFmt numFmtId="218" formatCode="#,##0.000_ ;\-#,##0.000\ "/>
    <numFmt numFmtId="219" formatCode="#,##0.00_ ;[Red]\-#,##0.00\ "/>
    <numFmt numFmtId="220" formatCode="\$#\.00"/>
    <numFmt numFmtId="221" formatCode="_-* #,##0\ _$_-;\-* #,##0\ _$_-;_-* &quot;-&quot;\ _$_-;_-@_-"/>
    <numFmt numFmtId="222" formatCode="#,##0.00_);[Red]\(#,##0.00\);\-_)"/>
    <numFmt numFmtId="223" formatCode="_-* #,##0\ _P_t_s_-;\-* #,##0\ _P_t_s_-;_-* &quot;-&quot;\ _P_t_s_-;_-@_-"/>
    <numFmt numFmtId="224" formatCode="_-* #,##0.00\ _P_t_s_-;\-* #,##0.00\ _P_t_s_-;_-* &quot;-&quot;??\ _P_t_s_-;_-@_-"/>
    <numFmt numFmtId="225" formatCode="_-&quot;?&quot;* #,##0_-;\-&quot;?&quot;* #,##0_-;_-&quot;?&quot;* &quot;-&quot;_-;_-@_-"/>
    <numFmt numFmtId="226" formatCode="_-&quot;?&quot;* #,##0.00_-;\-&quot;?&quot;* #,##0.00_-;_-&quot;?&quot;* &quot;-&quot;??_-;_-@_-"/>
    <numFmt numFmtId="227" formatCode="_-* #,##0\ &quot;Pts&quot;_-;\-* #,##0\ &quot;Pts&quot;_-;_-* &quot;-&quot;\ &quot;Pts&quot;_-;_-@_-"/>
    <numFmt numFmtId="228" formatCode="_-* #,##0.00\ &quot;Pts&quot;_-;\-* #,##0.00\ &quot;Pts&quot;_-;_-* &quot;-&quot;??\ &quot;Pts&quot;_-;_-@_-"/>
    <numFmt numFmtId="229" formatCode="_(&quot;р.&quot;* #,##0.00_);_(&quot;р.&quot;* \(#,##0.00\);_(&quot;р.&quot;* &quot;-&quot;??_);_(@_)"/>
    <numFmt numFmtId="230" formatCode="0.000000"/>
    <numFmt numFmtId="231" formatCode="%#\.00"/>
  </numFmts>
  <fonts count="245">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sz val="10"/>
      <name val="Arial"/>
      <family val="2"/>
      <charset val="204"/>
    </font>
    <font>
      <sz val="10"/>
      <name val="Arial Cyr"/>
    </font>
    <font>
      <u/>
      <sz val="9"/>
      <name val="Tahoma"/>
      <family val="2"/>
      <charset val="204"/>
    </font>
    <font>
      <b/>
      <sz val="10"/>
      <color indexed="62"/>
      <name val="Tahoma"/>
      <family val="2"/>
      <charset val="204"/>
    </font>
    <font>
      <sz val="13"/>
      <name val="Tahoma"/>
      <family val="2"/>
      <charset val="204"/>
    </font>
    <font>
      <sz val="10"/>
      <color theme="1"/>
      <name val="Arial Cyr"/>
      <family val="2"/>
      <charset val="204"/>
    </font>
    <font>
      <b/>
      <u/>
      <sz val="9"/>
      <color rgb="FF0000FF"/>
      <name val="Tahoma"/>
      <family val="2"/>
      <charset val="204"/>
    </font>
    <font>
      <b/>
      <sz val="12"/>
      <name val="Arial"/>
      <family val="2"/>
      <charset val="204"/>
    </font>
    <font>
      <b/>
      <i/>
      <sz val="10"/>
      <name val="Arial"/>
      <family val="2"/>
      <charset val="204"/>
    </font>
    <font>
      <sz val="8"/>
      <color indexed="12"/>
      <name val="Arial"/>
      <family val="2"/>
      <charset val="204"/>
    </font>
    <font>
      <sz val="10"/>
      <name val="Arial Cyr"/>
      <family val="2"/>
      <charset val="204"/>
    </font>
    <font>
      <sz val="1"/>
      <color indexed="8"/>
      <name val="Courier"/>
      <family val="1"/>
      <charset val="204"/>
    </font>
    <font>
      <b/>
      <sz val="1"/>
      <color indexed="8"/>
      <name val="Courier"/>
      <family val="1"/>
      <charset val="204"/>
    </font>
    <font>
      <sz val="11"/>
      <color indexed="8"/>
      <name val="Calibri"/>
      <family val="2"/>
    </font>
    <font>
      <sz val="10"/>
      <name val="PragmaticaCTT"/>
    </font>
    <font>
      <sz val="11"/>
      <color indexed="9"/>
      <name val="Calibri"/>
      <family val="2"/>
      <charset val="204"/>
    </font>
    <font>
      <sz val="11"/>
      <color indexed="9"/>
      <name val="Calibri"/>
      <family val="2"/>
    </font>
    <font>
      <u/>
      <sz val="10"/>
      <color indexed="12"/>
      <name val="Courier"/>
      <family val="3"/>
    </font>
    <font>
      <sz val="11"/>
      <color indexed="20"/>
      <name val="Calibri"/>
      <family val="2"/>
      <charset val="204"/>
    </font>
    <font>
      <sz val="10"/>
      <name val="Courier"/>
      <family val="1"/>
      <charset val="204"/>
    </font>
    <font>
      <b/>
      <sz val="10"/>
      <color indexed="8"/>
      <name val="Arial"/>
      <family val="2"/>
    </font>
    <font>
      <b/>
      <sz val="11"/>
      <color indexed="52"/>
      <name val="Calibri"/>
      <family val="2"/>
      <charset val="204"/>
    </font>
    <font>
      <b/>
      <sz val="11"/>
      <color indexed="9"/>
      <name val="Calibri"/>
      <family val="2"/>
      <charset val="204"/>
    </font>
    <font>
      <sz val="10"/>
      <color indexed="24"/>
      <name val="Arial"/>
      <family val="2"/>
      <charset val="204"/>
    </font>
    <font>
      <b/>
      <sz val="10"/>
      <color indexed="12"/>
      <name val="Arial Cyr"/>
      <family val="2"/>
      <charset val="204"/>
    </font>
    <font>
      <u/>
      <sz val="8"/>
      <color indexed="12"/>
      <name val="Arial Cyr"/>
      <charset val="204"/>
    </font>
    <font>
      <sz val="10"/>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1"/>
      <color indexed="17"/>
      <name val="Calibri"/>
      <family val="2"/>
      <charset val="204"/>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8"/>
      <name val="Arial Cyr"/>
      <charset val="204"/>
    </font>
    <font>
      <sz val="12"/>
      <name val="Times New Roman CYR"/>
      <charset val="204"/>
    </font>
    <font>
      <sz val="10"/>
      <name val="Courier"/>
      <family val="3"/>
    </font>
    <font>
      <u/>
      <sz val="10"/>
      <color indexed="36"/>
      <name val="Courier"/>
      <family val="3"/>
    </font>
    <font>
      <sz val="11"/>
      <color indexed="52"/>
      <name val="Calibri"/>
      <family val="2"/>
      <charset val="204"/>
    </font>
    <font>
      <sz val="11"/>
      <color indexed="60"/>
      <name val="Calibri"/>
      <family val="2"/>
      <charset val="204"/>
    </font>
    <font>
      <b/>
      <sz val="11"/>
      <color indexed="63"/>
      <name val="Calibri"/>
      <family val="2"/>
      <charset val="204"/>
    </font>
    <font>
      <sz val="8"/>
      <name val="Helv"/>
    </font>
    <font>
      <sz val="10"/>
      <color indexed="8"/>
      <name val="Arial"/>
      <family val="2"/>
    </font>
    <font>
      <sz val="10"/>
      <color indexed="39"/>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8"/>
      <color indexed="56"/>
      <name val="Cambria"/>
      <family val="2"/>
      <charset val="204"/>
    </font>
    <font>
      <b/>
      <i/>
      <sz val="10"/>
      <color indexed="9"/>
      <name val="Arial"/>
      <family val="2"/>
      <charset val="204"/>
    </font>
    <font>
      <sz val="11"/>
      <color indexed="10"/>
      <name val="Calibri"/>
      <family val="2"/>
      <charset val="204"/>
    </font>
    <font>
      <sz val="11"/>
      <color indexed="62"/>
      <name val="Calibri"/>
      <family val="2"/>
    </font>
    <font>
      <b/>
      <u/>
      <sz val="11"/>
      <color indexed="12"/>
      <name val="Arial"/>
      <family val="2"/>
      <charset val="204"/>
    </font>
    <font>
      <sz val="14"/>
      <name val="Arial Cyr"/>
      <family val="2"/>
      <charset val="204"/>
    </font>
    <font>
      <b/>
      <sz val="14"/>
      <name val="Arial Cyr"/>
      <family val="2"/>
      <charset val="204"/>
    </font>
    <font>
      <b/>
      <sz val="14"/>
      <name val="Arial"/>
      <family val="2"/>
      <charset val="204"/>
    </font>
    <font>
      <b/>
      <sz val="10"/>
      <name val="Arial Cyr"/>
      <charset val="204"/>
    </font>
    <font>
      <sz val="10"/>
      <name val="Times New Roman CYR"/>
      <charset val="204"/>
    </font>
    <font>
      <sz val="8"/>
      <name val="Arial"/>
      <family val="2"/>
    </font>
    <font>
      <sz val="11"/>
      <name val="Times New Roman CYR"/>
      <family val="1"/>
      <charset val="204"/>
    </font>
    <font>
      <u/>
      <sz val="9"/>
      <color theme="10"/>
      <name val="Tahoma"/>
      <family val="2"/>
      <charset val="204"/>
    </font>
    <font>
      <sz val="9"/>
      <color theme="1"/>
      <name val="Tahoma"/>
      <family val="2"/>
      <charset val="204"/>
    </font>
    <font>
      <sz val="11"/>
      <name val="?l?r ?o?S?V?b?N"/>
      <family val="3"/>
    </font>
    <font>
      <sz val="10"/>
      <name val="’†?S?V?b?N‘М"/>
      <family val="3"/>
      <charset val="128"/>
    </font>
    <font>
      <sz val="9"/>
      <color indexed="56"/>
      <name val="Frutiger 45 Light"/>
      <family val="2"/>
    </font>
    <font>
      <sz val="10"/>
      <name val="Times New Roman"/>
      <family val="1"/>
    </font>
    <font>
      <sz val="10"/>
      <color indexed="57"/>
      <name val="Wingdings"/>
      <charset val="2"/>
    </font>
    <font>
      <sz val="12"/>
      <name val="Tms Rmn"/>
      <charset val="204"/>
    </font>
    <font>
      <sz val="7"/>
      <name val="Palatino"/>
      <family val="1"/>
    </font>
    <font>
      <sz val="10"/>
      <name val="Arial"/>
      <family val="2"/>
    </font>
    <font>
      <sz val="9"/>
      <name val="Futura UBS Bk"/>
      <family val="2"/>
    </font>
    <font>
      <sz val="6"/>
      <color indexed="16"/>
      <name val="Palatino"/>
      <family val="1"/>
    </font>
    <font>
      <sz val="8"/>
      <color indexed="13"/>
      <name val="Arial"/>
      <family val="2"/>
    </font>
    <font>
      <b/>
      <i/>
      <sz val="11"/>
      <color indexed="12"/>
      <name val="Arial Cyr"/>
      <family val="2"/>
      <charset val="204"/>
    </font>
    <font>
      <sz val="8"/>
      <color indexed="12"/>
      <name val="Palatino"/>
      <family val="1"/>
    </font>
    <font>
      <sz val="12"/>
      <name val="Gill Sans"/>
    </font>
    <font>
      <i/>
      <sz val="10"/>
      <name val="PragmaticaC"/>
      <charset val="204"/>
    </font>
    <font>
      <sz val="14"/>
      <name val="NewtonC"/>
      <charset val="204"/>
    </font>
    <font>
      <sz val="10"/>
      <name val="Palatino"/>
      <family val="1"/>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9.5"/>
      <color indexed="23"/>
      <name val="Helvetica-Black"/>
    </font>
    <font>
      <sz val="8"/>
      <name val="Arial Cyr"/>
      <family val="2"/>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name val="Helvetica-Black"/>
    </font>
    <font>
      <sz val="11"/>
      <color indexed="8"/>
      <name val="Helvetica-Black"/>
    </font>
    <font>
      <b/>
      <sz val="8"/>
      <name val="Palatino"/>
      <family val="1"/>
    </font>
    <font>
      <u/>
      <sz val="8"/>
      <color indexed="8"/>
      <name val="Arial"/>
      <family val="2"/>
    </font>
    <font>
      <b/>
      <i/>
      <sz val="8"/>
      <name val="Helv"/>
    </font>
    <font>
      <b/>
      <sz val="8"/>
      <name val="Arial Cyr"/>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sz val="10"/>
      <color indexed="9"/>
      <name val="Arial Cyr"/>
      <family val="2"/>
      <charset val="204"/>
    </font>
    <font>
      <sz val="12"/>
      <name val="Arial Cyr"/>
      <family val="2"/>
      <charset val="204"/>
    </font>
    <font>
      <b/>
      <i/>
      <sz val="10"/>
      <color indexed="10"/>
      <name val="Arial Cyr"/>
      <family val="2"/>
      <charset val="204"/>
    </font>
    <font>
      <b/>
      <sz val="11"/>
      <name val="Arial Cyr"/>
      <family val="2"/>
      <charset val="204"/>
    </font>
    <font>
      <b/>
      <i/>
      <sz val="14"/>
      <color indexed="57"/>
      <name val="Arial Cyr"/>
      <family val="2"/>
      <charset val="204"/>
    </font>
    <font>
      <sz val="10"/>
      <color indexed="8"/>
      <name val="Times New Roman Cyr"/>
      <family val="1"/>
      <charset val="204"/>
    </font>
    <font>
      <u/>
      <sz val="10"/>
      <color indexed="12"/>
      <name val="Times New Roman Cyr"/>
      <charset val="204"/>
    </font>
    <font>
      <sz val="10"/>
      <color indexed="64"/>
      <name val="Arial"/>
      <family val="2"/>
      <charset val="204"/>
    </font>
    <font>
      <sz val="10"/>
      <color indexed="8"/>
      <name val="Arial Cyr"/>
      <family val="2"/>
      <charset val="204"/>
    </font>
    <font>
      <sz val="12"/>
      <name val="Arial Narrow"/>
      <family val="2"/>
      <charset val="204"/>
    </font>
    <font>
      <sz val="11"/>
      <color indexed="8"/>
      <name val="Times New Roman"/>
      <family val="2"/>
      <charset val="204"/>
    </font>
    <font>
      <sz val="11"/>
      <color theme="1"/>
      <name val="Times New Roman"/>
      <family val="2"/>
      <charset val="204"/>
    </font>
    <font>
      <sz val="10"/>
      <color indexed="16"/>
      <name val="Arial Cyr"/>
      <charset val="204"/>
    </font>
    <font>
      <sz val="12"/>
      <name val="Gill Sans"/>
      <charset val="204"/>
    </font>
    <font>
      <u/>
      <sz val="10"/>
      <color indexed="12"/>
      <name val="Arial Cyr"/>
      <family val="2"/>
      <charset val="204"/>
    </font>
    <font>
      <u/>
      <sz val="10"/>
      <color theme="10"/>
      <name val="Times New Roman"/>
      <family val="2"/>
      <charset val="204"/>
    </font>
    <font>
      <u/>
      <sz val="11"/>
      <color indexed="12"/>
      <name val="Calibri"/>
      <family val="2"/>
      <charset val="204"/>
    </font>
    <font>
      <b/>
      <sz val="14"/>
      <name val="Franklin Gothic Medium"/>
      <family val="2"/>
    </font>
    <font>
      <b/>
      <sz val="9"/>
      <name val="Tahoma"/>
      <family val="2"/>
    </font>
    <font>
      <b/>
      <i/>
      <sz val="10"/>
      <color indexed="60"/>
      <name val="Arial Cyr"/>
      <family val="2"/>
      <charset val="204"/>
    </font>
    <font>
      <b/>
      <sz val="14"/>
      <name val="Verdana"/>
      <family val="2"/>
      <charset val="204"/>
    </font>
    <font>
      <sz val="12"/>
      <color theme="1"/>
      <name val="Times New Roman"/>
      <family val="2"/>
      <charset val="204"/>
    </font>
    <font>
      <sz val="11"/>
      <color rgb="FF000000"/>
      <name val="Calibri"/>
      <family val="2"/>
      <charset val="204"/>
    </font>
    <font>
      <i/>
      <sz val="8"/>
      <name val="Arial"/>
      <family val="2"/>
      <charset val="204"/>
    </font>
    <font>
      <sz val="9"/>
      <name val="Tahoma"/>
      <family val="2"/>
    </font>
    <font>
      <u/>
      <sz val="9.35"/>
      <color theme="10"/>
      <name val="Calibri"/>
      <family val="2"/>
      <charset val="204"/>
    </font>
    <font>
      <u/>
      <sz val="7"/>
      <color theme="10"/>
      <name val="Arial Cyr"/>
      <charset val="204"/>
    </font>
  </fonts>
  <fills count="99">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fgColor indexed="42"/>
      </patternFill>
    </fill>
    <fill>
      <patternFill patternType="lightUp">
        <fgColor indexed="22"/>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55"/>
      </patternFill>
    </fill>
    <fill>
      <patternFill patternType="solid">
        <fgColor indexed="27"/>
        <bgColor indexed="64"/>
      </patternFill>
    </fill>
    <fill>
      <patternFill patternType="solid">
        <fgColor indexed="26"/>
        <bgColor indexed="26"/>
      </patternFill>
    </fill>
    <fill>
      <patternFill patternType="solid">
        <fgColor indexed="33"/>
        <bgColor indexed="33"/>
      </patternFill>
    </fill>
    <fill>
      <patternFill patternType="solid">
        <fgColor indexed="22"/>
        <bgColor indexed="8"/>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6"/>
        <bgColor indexed="64"/>
      </patternFill>
    </fill>
    <fill>
      <patternFill patternType="solid">
        <fgColor indexed="65"/>
        <bgColor indexed="8"/>
      </patternFill>
    </fill>
    <fill>
      <patternFill patternType="solid">
        <fgColor indexed="18"/>
        <bgColor indexed="64"/>
      </patternFill>
    </fill>
    <fill>
      <patternFill patternType="solid">
        <fgColor indexed="43"/>
        <bgColor indexed="8"/>
      </patternFill>
    </fill>
    <fill>
      <patternFill patternType="solid">
        <fgColor indexed="47"/>
        <bgColor indexed="64"/>
      </patternFill>
    </fill>
    <fill>
      <patternFill patternType="lightGray">
        <fgColor indexed="22"/>
      </patternFill>
    </fill>
    <fill>
      <patternFill patternType="solid">
        <fgColor indexed="32"/>
        <bgColor indexed="64"/>
      </patternFill>
    </fill>
    <fill>
      <patternFill patternType="solid">
        <fgColor indexed="16"/>
        <bgColor indexed="64"/>
      </patternFill>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23"/>
        <bgColor indexed="24"/>
      </patternFill>
    </fill>
    <fill>
      <patternFill patternType="lightUp">
        <fgColor indexed="55"/>
      </patternFill>
    </fill>
    <fill>
      <patternFill patternType="lightUp">
        <fgColor theme="0" tint="-0.24994659260841701"/>
        <bgColor indexed="65"/>
      </patternFill>
    </fill>
  </fills>
  <borders count="75">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ck">
        <color indexed="23"/>
      </left>
      <right style="thick">
        <color indexed="23"/>
      </right>
      <top style="thick">
        <color indexed="23"/>
      </top>
      <bottom style="thin">
        <color indexed="23"/>
      </bottom>
      <diagonal/>
    </border>
    <border>
      <left style="medium">
        <color indexed="64"/>
      </left>
      <right style="thin">
        <color indexed="64"/>
      </right>
      <top style="thin">
        <color indexed="64"/>
      </top>
      <bottom style="thin">
        <color indexed="64"/>
      </bottom>
      <diagonal/>
    </border>
    <border>
      <left style="thin">
        <color indexed="22"/>
      </left>
      <right style="thin">
        <color indexed="22"/>
      </right>
      <top style="thin">
        <color indexed="22"/>
      </top>
      <bottom style="double">
        <color indexed="55"/>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bottom style="dotted">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s>
  <cellStyleXfs count="4578">
    <xf numFmtId="49" fontId="0" fillId="0" borderId="0" applyBorder="0">
      <alignment vertical="top"/>
    </xf>
    <xf numFmtId="0" fontId="4" fillId="0" borderId="0"/>
    <xf numFmtId="170"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8" fontId="5" fillId="0" borderId="0" applyFont="0" applyFill="0" applyBorder="0" applyAlignment="0" applyProtection="0"/>
    <xf numFmtId="172" fontId="7" fillId="2" borderId="0">
      <protection locked="0"/>
    </xf>
    <xf numFmtId="0" fontId="16" fillId="0" borderId="0" applyFill="0" applyBorder="0" applyProtection="0">
      <alignment vertical="center"/>
    </xf>
    <xf numFmtId="169" fontId="7" fillId="2" borderId="0">
      <protection locked="0"/>
    </xf>
    <xf numFmtId="173"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2" fillId="0" borderId="0"/>
    <xf numFmtId="0" fontId="40" fillId="0" borderId="0"/>
    <xf numFmtId="0" fontId="4" fillId="0" borderId="0"/>
    <xf numFmtId="0" fontId="112" fillId="45" borderId="1" applyNumberFormat="0" applyAlignment="0"/>
    <xf numFmtId="0" fontId="19" fillId="0" borderId="1" applyNumberFormat="0" applyAlignment="0">
      <protection locked="0"/>
    </xf>
    <xf numFmtId="41" fontId="8" fillId="0" borderId="0" applyFont="0" applyFill="0" applyBorder="0" applyAlignment="0" applyProtection="0"/>
    <xf numFmtId="0" fontId="111" fillId="0" borderId="0" applyNumberFormat="0" applyFill="0" applyBorder="0" applyAlignment="0" applyProtection="0">
      <alignment vertical="top"/>
      <protection locked="0"/>
    </xf>
    <xf numFmtId="0" fontId="19" fillId="3" borderId="1" applyNumberFormat="0" applyAlignment="0"/>
    <xf numFmtId="0" fontId="113" fillId="7" borderId="47" applyNumberFormat="0">
      <alignment horizontal="center" vertical="center"/>
    </xf>
    <xf numFmtId="0" fontId="113" fillId="7" borderId="47" applyNumberFormat="0">
      <alignment horizontal="center" vertical="center"/>
    </xf>
    <xf numFmtId="0" fontId="11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75" fontId="109" fillId="0" borderId="0" applyFont="0" applyFill="0" applyBorder="0" applyAlignment="0" applyProtection="0"/>
    <xf numFmtId="0" fontId="3" fillId="0" borderId="0"/>
    <xf numFmtId="0" fontId="114" fillId="0" borderId="0"/>
    <xf numFmtId="0" fontId="38" fillId="6" borderId="0" applyNumberFormat="0" applyBorder="0" applyAlignment="0">
      <alignment horizontal="left" vertical="center"/>
    </xf>
    <xf numFmtId="0" fontId="3" fillId="0" borderId="0"/>
    <xf numFmtId="0" fontId="3" fillId="0" borderId="0"/>
    <xf numFmtId="0" fontId="3" fillId="0" borderId="0"/>
    <xf numFmtId="49" fontId="7" fillId="6" borderId="0" applyBorder="0">
      <alignment vertical="top"/>
    </xf>
    <xf numFmtId="9" fontId="3" fillId="0" borderId="0" applyFont="0" applyFill="0" applyBorder="0" applyAlignment="0" applyProtection="0"/>
    <xf numFmtId="49" fontId="115" fillId="46" borderId="48" applyBorder="0" applyProtection="0">
      <alignment horizontal="left" vertical="center"/>
    </xf>
    <xf numFmtId="174" fontId="3" fillId="0" borderId="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7"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83" fontId="31" fillId="0" borderId="0">
      <alignment vertical="top"/>
    </xf>
    <xf numFmtId="183" fontId="31" fillId="0" borderId="0">
      <alignment vertical="top"/>
    </xf>
    <xf numFmtId="0" fontId="40" fillId="0" borderId="0"/>
    <xf numFmtId="0" fontId="40" fillId="0" borderId="0"/>
    <xf numFmtId="0" fontId="40" fillId="0" borderId="0"/>
    <xf numFmtId="183" fontId="31" fillId="0" borderId="0">
      <alignment vertical="top"/>
    </xf>
    <xf numFmtId="0" fontId="40" fillId="0" borderId="0"/>
    <xf numFmtId="0" fontId="4" fillId="0" borderId="0"/>
    <xf numFmtId="0" fontId="4" fillId="0" borderId="0"/>
    <xf numFmtId="0" fontId="40" fillId="0" borderId="0"/>
    <xf numFmtId="0" fontId="4" fillId="0" borderId="0"/>
    <xf numFmtId="0" fontId="40" fillId="0" borderId="0"/>
    <xf numFmtId="0" fontId="40" fillId="0" borderId="0"/>
    <xf numFmtId="183" fontId="31" fillId="0" borderId="0">
      <alignment vertical="top"/>
    </xf>
    <xf numFmtId="183" fontId="31" fillId="0" borderId="0">
      <alignment vertical="top"/>
    </xf>
    <xf numFmtId="0" fontId="119" fillId="0" borderId="0"/>
    <xf numFmtId="0" fontId="4" fillId="0" borderId="0"/>
    <xf numFmtId="181" fontId="118" fillId="8" borderId="0">
      <alignment vertical="top"/>
    </xf>
    <xf numFmtId="182" fontId="118" fillId="14" borderId="0">
      <alignment vertical="top"/>
    </xf>
    <xf numFmtId="181" fontId="118" fillId="0" borderId="0">
      <alignment vertical="top"/>
    </xf>
    <xf numFmtId="181" fontId="31" fillId="0" borderId="0">
      <alignment vertical="top"/>
    </xf>
    <xf numFmtId="0" fontId="88" fillId="0" borderId="0" applyNumberFormat="0" applyFill="0" applyBorder="0" applyAlignment="0" applyProtection="0"/>
    <xf numFmtId="0" fontId="4" fillId="0" borderId="0"/>
    <xf numFmtId="0" fontId="88" fillId="0" borderId="0" applyNumberFormat="0" applyFill="0" applyBorder="0" applyAlignment="0" applyProtection="0"/>
    <xf numFmtId="0" fontId="4" fillId="0" borderId="0"/>
    <xf numFmtId="0" fontId="88" fillId="0" borderId="0" applyNumberFormat="0" applyFill="0" applyBorder="0" applyAlignment="0" applyProtection="0"/>
    <xf numFmtId="0" fontId="40" fillId="0" borderId="0"/>
    <xf numFmtId="0" fontId="1"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1" fillId="0" borderId="0"/>
    <xf numFmtId="0" fontId="4" fillId="0" borderId="0"/>
    <xf numFmtId="0" fontId="40" fillId="0" borderId="0"/>
    <xf numFmtId="0" fontId="4" fillId="0" borderId="0"/>
    <xf numFmtId="0" fontId="4" fillId="0" borderId="0"/>
    <xf numFmtId="0" fontId="40" fillId="0" borderId="0"/>
    <xf numFmtId="0" fontId="120" fillId="0" borderId="52">
      <protection locked="0"/>
    </xf>
    <xf numFmtId="185" fontId="120" fillId="0" borderId="0">
      <protection locked="0"/>
    </xf>
    <xf numFmtId="179" fontId="120" fillId="0" borderId="0">
      <protection locked="0"/>
    </xf>
    <xf numFmtId="0" fontId="121" fillId="0" borderId="0">
      <protection locked="0"/>
    </xf>
    <xf numFmtId="0" fontId="121" fillId="0" borderId="0">
      <protection locked="0"/>
    </xf>
    <xf numFmtId="186" fontId="120" fillId="0" borderId="52">
      <protection locked="0"/>
    </xf>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40" fillId="0" borderId="0"/>
    <xf numFmtId="0" fontId="88" fillId="0" borderId="0" applyNumberFormat="0" applyFill="0" applyBorder="0" applyAlignment="0" applyProtection="0"/>
    <xf numFmtId="0" fontId="40" fillId="0" borderId="0"/>
    <xf numFmtId="0" fontId="4"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179" fontId="120" fillId="0" borderId="0">
      <protection locked="0"/>
    </xf>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40"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179" fontId="120" fillId="0" borderId="0">
      <protection locked="0"/>
    </xf>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40" fillId="0" borderId="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184" fontId="120" fillId="0" borderId="0">
      <protection locked="0"/>
    </xf>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183" fontId="31" fillId="0" borderId="0">
      <alignment vertical="top"/>
    </xf>
    <xf numFmtId="0" fontId="22" fillId="5" borderId="0" applyNumberFormat="0" applyBorder="0" applyAlignment="0" applyProtection="0"/>
    <xf numFmtId="0" fontId="22" fillId="5" borderId="0" applyNumberFormat="0" applyBorder="0" applyAlignment="0" applyProtection="0"/>
    <xf numFmtId="0" fontId="122" fillId="53"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22" fillId="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22" fillId="54"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22" fillId="53"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122" fillId="3"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22" fillId="59"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122" fillId="3"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22" fillId="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4" fontId="123" fillId="0" borderId="4">
      <alignment horizontal="right" vertical="top"/>
    </xf>
    <xf numFmtId="0" fontId="124" fillId="60" borderId="0" applyNumberFormat="0" applyBorder="0" applyAlignment="0" applyProtection="0"/>
    <xf numFmtId="0" fontId="124" fillId="56" borderId="0" applyNumberFormat="0" applyBorder="0" applyAlignment="0" applyProtection="0"/>
    <xf numFmtId="0" fontId="124" fillId="57"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0" fontId="125" fillId="62"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5"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5" fillId="59"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5" fillId="3"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5"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5" fillId="5"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4" fontId="123" fillId="0" borderId="4">
      <alignment horizontal="right" vertical="top"/>
    </xf>
    <xf numFmtId="0" fontId="124" fillId="64"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7" borderId="0" applyNumberFormat="0" applyBorder="0" applyAlignment="0" applyProtection="0"/>
    <xf numFmtId="0" fontId="126" fillId="0" borderId="0" applyNumberFormat="0" applyFill="0" applyBorder="0" applyAlignment="0" applyProtection="0">
      <alignment vertical="top"/>
      <protection locked="0"/>
    </xf>
    <xf numFmtId="187" fontId="119" fillId="0" borderId="53">
      <protection locked="0"/>
    </xf>
    <xf numFmtId="188" fontId="3" fillId="0" borderId="0" applyFont="0" applyFill="0" applyBorder="0" applyAlignment="0" applyProtection="0"/>
    <xf numFmtId="189" fontId="3" fillId="0" borderId="0" applyFont="0" applyFill="0" applyBorder="0" applyAlignment="0" applyProtection="0"/>
    <xf numFmtId="0" fontId="127" fillId="49" borderId="0" applyNumberFormat="0" applyBorder="0" applyAlignment="0" applyProtection="0"/>
    <xf numFmtId="0" fontId="128" fillId="68" borderId="0"/>
    <xf numFmtId="0" fontId="129" fillId="68" borderId="0"/>
    <xf numFmtId="0" fontId="130" fillId="3" borderId="1" applyNumberFormat="0" applyAlignment="0" applyProtection="0"/>
    <xf numFmtId="0" fontId="131" fillId="69" borderId="54" applyNumberFormat="0" applyAlignment="0" applyProtection="0"/>
    <xf numFmtId="3" fontId="132" fillId="0" borderId="0" applyFont="0" applyFill="0" applyBorder="0" applyAlignment="0" applyProtection="0"/>
    <xf numFmtId="187" fontId="133" fillId="70" borderId="53"/>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92" fontId="132" fillId="0" borderId="0" applyFont="0" applyFill="0" applyBorder="0" applyAlignment="0" applyProtection="0"/>
    <xf numFmtId="0" fontId="128" fillId="71" borderId="0"/>
    <xf numFmtId="0" fontId="129" fillId="72" borderId="0"/>
    <xf numFmtId="0" fontId="132" fillId="0" borderId="0" applyFont="0" applyFill="0" applyBorder="0" applyAlignment="0" applyProtection="0"/>
    <xf numFmtId="14" fontId="11" fillId="0" borderId="0">
      <alignment vertical="top"/>
    </xf>
    <xf numFmtId="183" fontId="134" fillId="0" borderId="0">
      <alignment vertical="top"/>
    </xf>
    <xf numFmtId="170" fontId="135" fillId="0" borderId="0" applyFont="0" applyFill="0" applyBorder="0" applyAlignment="0" applyProtection="0"/>
    <xf numFmtId="0" fontId="136" fillId="0" borderId="0" applyNumberFormat="0" applyFill="0" applyBorder="0" applyAlignment="0" applyProtection="0"/>
    <xf numFmtId="180" fontId="137" fillId="0" borderId="0" applyFill="0" applyBorder="0" applyAlignment="0" applyProtection="0"/>
    <xf numFmtId="180" fontId="31" fillId="0" borderId="0" applyFill="0" applyBorder="0" applyAlignment="0" applyProtection="0"/>
    <xf numFmtId="180" fontId="138" fillId="0" borderId="0" applyFill="0" applyBorder="0" applyAlignment="0" applyProtection="0"/>
    <xf numFmtId="180" fontId="139" fillId="0" borderId="0" applyFill="0" applyBorder="0" applyAlignment="0" applyProtection="0"/>
    <xf numFmtId="180" fontId="140" fillId="0" borderId="0" applyFill="0" applyBorder="0" applyAlignment="0" applyProtection="0"/>
    <xf numFmtId="180" fontId="141" fillId="0" borderId="0" applyFill="0" applyBorder="0" applyAlignment="0" applyProtection="0"/>
    <xf numFmtId="180" fontId="142" fillId="0" borderId="0" applyFill="0" applyBorder="0" applyAlignment="0" applyProtection="0"/>
    <xf numFmtId="2" fontId="132" fillId="0" borderId="0" applyFont="0" applyFill="0" applyBorder="0" applyAlignment="0" applyProtection="0"/>
    <xf numFmtId="0" fontId="143" fillId="50" borderId="0" applyNumberFormat="0" applyBorder="0" applyAlignment="0" applyProtection="0"/>
    <xf numFmtId="0" fontId="144" fillId="0" borderId="0">
      <alignment vertical="top"/>
    </xf>
    <xf numFmtId="0" fontId="145" fillId="0" borderId="55"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0" applyNumberFormat="0" applyFill="0" applyBorder="0" applyAlignment="0" applyProtection="0"/>
    <xf numFmtId="183" fontId="148" fillId="0" borderId="0">
      <alignment vertical="top"/>
    </xf>
    <xf numFmtId="0" fontId="149" fillId="0" borderId="0">
      <alignment vertical="center" wrapText="1"/>
    </xf>
    <xf numFmtId="187" fontId="150" fillId="0" borderId="0"/>
    <xf numFmtId="0" fontId="151" fillId="0" borderId="0" applyNumberFormat="0" applyFill="0" applyBorder="0" applyAlignment="0" applyProtection="0">
      <alignment vertical="top"/>
      <protection locked="0"/>
    </xf>
    <xf numFmtId="0" fontId="14" fillId="5" borderId="1" applyNumberFormat="0" applyAlignment="0" applyProtection="0"/>
    <xf numFmtId="183" fontId="118" fillId="0" borderId="0">
      <alignment vertical="top"/>
    </xf>
    <xf numFmtId="183" fontId="118" fillId="14" borderId="0">
      <alignment vertical="top"/>
    </xf>
    <xf numFmtId="193" fontId="118" fillId="8" borderId="0">
      <alignment vertical="top"/>
    </xf>
    <xf numFmtId="0" fontId="152" fillId="0" borderId="58" applyNumberFormat="0" applyFill="0" applyAlignment="0" applyProtection="0"/>
    <xf numFmtId="0" fontId="153" fillId="59" borderId="0" applyNumberFormat="0" applyBorder="0" applyAlignment="0" applyProtection="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0"/>
    <xf numFmtId="0" fontId="4" fillId="0" borderId="0"/>
    <xf numFmtId="0" fontId="7" fillId="54" borderId="5" applyNumberFormat="0" applyFont="0" applyAlignment="0" applyProtection="0"/>
    <xf numFmtId="194" fontId="3"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0" fontId="154" fillId="3" borderId="59" applyNumberFormat="0" applyAlignment="0" applyProtection="0"/>
    <xf numFmtId="0" fontId="155" fillId="0" borderId="0" applyNumberFormat="0">
      <alignment horizontal="left"/>
    </xf>
    <xf numFmtId="198" fontId="117" fillId="73" borderId="4">
      <alignment horizontal="center" vertical="center" wrapText="1"/>
      <protection locked="0"/>
    </xf>
    <xf numFmtId="0" fontId="109" fillId="0" borderId="0">
      <alignment vertical="center"/>
    </xf>
    <xf numFmtId="4" fontId="156" fillId="2" borderId="59" applyNumberFormat="0" applyProtection="0">
      <alignment vertical="center"/>
    </xf>
    <xf numFmtId="4" fontId="157" fillId="2" borderId="59" applyNumberFormat="0" applyProtection="0">
      <alignment vertical="center"/>
    </xf>
    <xf numFmtId="4" fontId="156" fillId="2" borderId="59" applyNumberFormat="0" applyProtection="0">
      <alignment horizontal="left" vertical="center" indent="1"/>
    </xf>
    <xf numFmtId="4" fontId="156" fillId="2" borderId="59" applyNumberFormat="0" applyProtection="0">
      <alignment horizontal="left" vertical="center" indent="1"/>
    </xf>
    <xf numFmtId="0" fontId="109" fillId="47" borderId="59" applyNumberFormat="0" applyProtection="0">
      <alignment horizontal="left" vertical="center" indent="1"/>
    </xf>
    <xf numFmtId="4" fontId="156" fillId="74" borderId="59" applyNumberFormat="0" applyProtection="0">
      <alignment horizontal="right" vertical="center"/>
    </xf>
    <xf numFmtId="4" fontId="156" fillId="10" borderId="59" applyNumberFormat="0" applyProtection="0">
      <alignment horizontal="right" vertical="center"/>
    </xf>
    <xf numFmtId="4" fontId="156" fillId="75" borderId="59" applyNumberFormat="0" applyProtection="0">
      <alignment horizontal="right" vertical="center"/>
    </xf>
    <xf numFmtId="4" fontId="156" fillId="76" borderId="59" applyNumberFormat="0" applyProtection="0">
      <alignment horizontal="right" vertical="center"/>
    </xf>
    <xf numFmtId="4" fontId="156" fillId="77" borderId="59" applyNumberFormat="0" applyProtection="0">
      <alignment horizontal="right" vertical="center"/>
    </xf>
    <xf numFmtId="4" fontId="156" fillId="78" borderId="59" applyNumberFormat="0" applyProtection="0">
      <alignment horizontal="right" vertical="center"/>
    </xf>
    <xf numFmtId="4" fontId="156" fillId="79" borderId="59" applyNumberFormat="0" applyProtection="0">
      <alignment horizontal="right" vertical="center"/>
    </xf>
    <xf numFmtId="4" fontId="156" fillId="80" borderId="59" applyNumberFormat="0" applyProtection="0">
      <alignment horizontal="right" vertical="center"/>
    </xf>
    <xf numFmtId="4" fontId="156" fillId="6" borderId="59" applyNumberFormat="0" applyProtection="0">
      <alignment horizontal="right" vertical="center"/>
    </xf>
    <xf numFmtId="4" fontId="129" fillId="81" borderId="59" applyNumberFormat="0" applyProtection="0">
      <alignment horizontal="left" vertical="center" indent="1"/>
    </xf>
    <xf numFmtId="4" fontId="156" fillId="82" borderId="60" applyNumberFormat="0" applyProtection="0">
      <alignment horizontal="left" vertical="center" indent="1"/>
    </xf>
    <xf numFmtId="4" fontId="158" fillId="83" borderId="0" applyNumberFormat="0" applyProtection="0">
      <alignment horizontal="left" vertical="center" indent="1"/>
    </xf>
    <xf numFmtId="0" fontId="109" fillId="47" borderId="59" applyNumberFormat="0" applyProtection="0">
      <alignment horizontal="left" vertical="center" indent="1"/>
    </xf>
    <xf numFmtId="4" fontId="159" fillId="82" borderId="59" applyNumberFormat="0" applyProtection="0">
      <alignment horizontal="left" vertical="center" indent="1"/>
    </xf>
    <xf numFmtId="4" fontId="159" fillId="84" borderId="59" applyNumberFormat="0" applyProtection="0">
      <alignment horizontal="left" vertical="center" indent="1"/>
    </xf>
    <xf numFmtId="0" fontId="109" fillId="84" borderId="59" applyNumberFormat="0" applyProtection="0">
      <alignment horizontal="left" vertical="center" indent="1"/>
    </xf>
    <xf numFmtId="0" fontId="109" fillId="84" borderId="59" applyNumberFormat="0" applyProtection="0">
      <alignment horizontal="left" vertical="center" indent="1"/>
    </xf>
    <xf numFmtId="0" fontId="109" fillId="4" borderId="59" applyNumberFormat="0" applyProtection="0">
      <alignment horizontal="left" vertical="center" indent="1"/>
    </xf>
    <xf numFmtId="0" fontId="109" fillId="4" borderId="59" applyNumberFormat="0" applyProtection="0">
      <alignment horizontal="left" vertical="center" indent="1"/>
    </xf>
    <xf numFmtId="0" fontId="109" fillId="14" borderId="59" applyNumberFormat="0" applyProtection="0">
      <alignment horizontal="left" vertical="center" indent="1"/>
    </xf>
    <xf numFmtId="0" fontId="109" fillId="14" borderId="59" applyNumberFormat="0" applyProtection="0">
      <alignment horizontal="left" vertical="center" indent="1"/>
    </xf>
    <xf numFmtId="0" fontId="109" fillId="47" borderId="59" applyNumberFormat="0" applyProtection="0">
      <alignment horizontal="left" vertical="center" indent="1"/>
    </xf>
    <xf numFmtId="0" fontId="109" fillId="47" borderId="59" applyNumberFormat="0" applyProtection="0">
      <alignment horizontal="left" vertical="center" indent="1"/>
    </xf>
    <xf numFmtId="0" fontId="3" fillId="0" borderId="0"/>
    <xf numFmtId="4" fontId="156" fillId="85" borderId="59" applyNumberFormat="0" applyProtection="0">
      <alignment vertical="center"/>
    </xf>
    <xf numFmtId="4" fontId="157" fillId="85" borderId="59" applyNumberFormat="0" applyProtection="0">
      <alignment vertical="center"/>
    </xf>
    <xf numFmtId="4" fontId="156" fillId="85" borderId="59" applyNumberFormat="0" applyProtection="0">
      <alignment horizontal="left" vertical="center" indent="1"/>
    </xf>
    <xf numFmtId="4" fontId="156" fillId="85" borderId="59" applyNumberFormat="0" applyProtection="0">
      <alignment horizontal="left" vertical="center" indent="1"/>
    </xf>
    <xf numFmtId="4" fontId="156" fillId="82" borderId="59" applyNumberFormat="0" applyProtection="0">
      <alignment horizontal="right" vertical="center"/>
    </xf>
    <xf numFmtId="4" fontId="157" fillId="82" borderId="59" applyNumberFormat="0" applyProtection="0">
      <alignment horizontal="right" vertical="center"/>
    </xf>
    <xf numFmtId="0" fontId="109" fillId="47" borderId="59" applyNumberFormat="0" applyProtection="0">
      <alignment horizontal="left" vertical="center" indent="1"/>
    </xf>
    <xf numFmtId="0" fontId="109" fillId="47" borderId="59" applyNumberFormat="0" applyProtection="0">
      <alignment horizontal="left" vertical="center" indent="1"/>
    </xf>
    <xf numFmtId="0" fontId="160" fillId="0" borderId="0"/>
    <xf numFmtId="4" fontId="161" fillId="82" borderId="59" applyNumberFormat="0" applyProtection="0">
      <alignment horizontal="right" vertical="center"/>
    </xf>
    <xf numFmtId="199" fontId="109" fillId="86" borderId="4">
      <alignment vertical="center"/>
    </xf>
    <xf numFmtId="0" fontId="4" fillId="0" borderId="0"/>
    <xf numFmtId="183" fontId="162" fillId="87" borderId="0">
      <alignment horizontal="right" vertical="top"/>
    </xf>
    <xf numFmtId="0" fontId="163" fillId="0" borderId="0" applyNumberFormat="0" applyFill="0" applyBorder="0" applyAlignment="0" applyProtection="0"/>
    <xf numFmtId="0" fontId="47" fillId="0" borderId="61" applyNumberFormat="0" applyFill="0" applyAlignment="0" applyProtection="0"/>
    <xf numFmtId="198" fontId="164" fillId="75" borderId="50">
      <alignment horizontal="center" vertical="center"/>
    </xf>
    <xf numFmtId="0" fontId="165" fillId="0" borderId="0" applyNumberFormat="0" applyFill="0" applyBorder="0" applyAlignment="0" applyProtection="0"/>
    <xf numFmtId="198" fontId="109" fillId="88" borderId="4" applyNumberFormat="0" applyFill="0" applyBorder="0" applyProtection="0">
      <alignment vertical="center"/>
      <protection locked="0"/>
    </xf>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187" fontId="119" fillId="0" borderId="53">
      <protection locked="0"/>
    </xf>
    <xf numFmtId="0" fontId="166"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67"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9" fontId="3" fillId="0" borderId="0" applyFont="0" applyFill="0" applyBorder="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68" fillId="0" borderId="0"/>
    <xf numFmtId="0" fontId="116" fillId="0" borderId="0" applyNumberFormat="0" applyFill="0" applyBorder="0" applyAlignment="0" applyProtection="0"/>
    <xf numFmtId="0" fontId="3" fillId="54" borderId="5" applyNumberFormat="0" applyFont="0" applyAlignment="0" applyProtection="0"/>
    <xf numFmtId="187" fontId="133" fillId="70" borderId="53"/>
    <xf numFmtId="49" fontId="169" fillId="0" borderId="0" applyBorder="0">
      <alignment vertical="center"/>
    </xf>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3" fontId="133" fillId="0" borderId="4" applyBorder="0">
      <alignment vertical="center"/>
    </xf>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8" fillId="0" borderId="52" applyNumberFormat="0" applyFill="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116" fillId="0" borderId="0">
      <alignment horizontal="center" vertical="top" wrapText="1"/>
    </xf>
    <xf numFmtId="0" fontId="170" fillId="0" borderId="0">
      <alignment horizontal="centerContinuous" vertical="center" wrapText="1"/>
    </xf>
    <xf numFmtId="169" fontId="171" fillId="8" borderId="4">
      <alignment wrapText="1"/>
    </xf>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22" fillId="0" borderId="0"/>
    <xf numFmtId="0" fontId="172"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3" fillId="0" borderId="0"/>
    <xf numFmtId="0" fontId="3" fillId="0" borderId="0"/>
    <xf numFmtId="0" fontId="22" fillId="0" borderId="0"/>
    <xf numFmtId="0" fontId="1" fillId="0" borderId="0"/>
    <xf numFmtId="0" fontId="172" fillId="0" borderId="0"/>
    <xf numFmtId="49" fontId="7" fillId="0" borderId="0" applyBorder="0">
      <alignment vertical="top"/>
    </xf>
    <xf numFmtId="49" fontId="7" fillId="0" borderId="0" applyBorder="0">
      <alignment vertical="top"/>
    </xf>
    <xf numFmtId="49" fontId="7" fillId="0" borderId="0" applyBorder="0">
      <alignment vertical="top"/>
    </xf>
    <xf numFmtId="0" fontId="149" fillId="0" borderId="0">
      <alignment vertical="center" wrapText="1"/>
    </xf>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180" fontId="174" fillId="2" borderId="62" applyNumberFormat="0" applyBorder="0" applyAlignment="0">
      <alignment vertical="center"/>
      <protection locked="0"/>
    </xf>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9" fontId="1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19" fillId="0" borderId="0"/>
    <xf numFmtId="183" fontId="31" fillId="0" borderId="0">
      <alignment vertical="top"/>
    </xf>
    <xf numFmtId="180" fontId="8" fillId="0" borderId="0" applyFill="0" applyBorder="0" applyAlignment="0" applyProtection="0"/>
    <xf numFmtId="180" fontId="8" fillId="0" borderId="0" applyFill="0" applyBorder="0" applyAlignment="0" applyProtection="0"/>
    <xf numFmtId="180" fontId="8" fillId="0" borderId="0" applyFill="0" applyBorder="0" applyAlignment="0" applyProtection="0"/>
    <xf numFmtId="180" fontId="8" fillId="0" borderId="0" applyFill="0" applyBorder="0" applyAlignment="0" applyProtection="0"/>
    <xf numFmtId="180" fontId="8" fillId="0" borderId="0" applyFill="0" applyBorder="0" applyAlignment="0" applyProtection="0"/>
    <xf numFmtId="180" fontId="8" fillId="0" borderId="0" applyFill="0" applyBorder="0" applyAlignment="0" applyProtection="0"/>
    <xf numFmtId="180" fontId="8" fillId="0" borderId="0" applyFill="0" applyBorder="0" applyAlignment="0" applyProtection="0"/>
    <xf numFmtId="180" fontId="8" fillId="0" borderId="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1" fontId="3" fillId="0" borderId="0" applyFont="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178" fontId="172" fillId="0" borderId="0" applyFont="0" applyFill="0" applyBorder="0" applyAlignment="0" applyProtection="0"/>
    <xf numFmtId="174" fontId="172" fillId="0" borderId="0" applyFont="0" applyFill="0" applyBorder="0" applyAlignment="0" applyProtection="0"/>
    <xf numFmtId="174" fontId="22" fillId="0" borderId="0" applyFont="0" applyFill="0" applyBorder="0" applyAlignment="0" applyProtection="0"/>
    <xf numFmtId="4" fontId="7" fillId="8" borderId="0" applyBorder="0">
      <alignment horizontal="right"/>
    </xf>
    <xf numFmtId="4" fontId="7" fillId="8" borderId="0" applyBorder="0">
      <alignment horizontal="right"/>
    </xf>
    <xf numFmtId="4" fontId="7" fillId="8" borderId="0" applyBorder="0">
      <alignment horizontal="right"/>
    </xf>
    <xf numFmtId="4" fontId="7" fillId="89" borderId="63" applyBorder="0">
      <alignment horizontal="right"/>
    </xf>
    <xf numFmtId="4" fontId="7" fillId="8" borderId="4" applyFont="0" applyBorder="0">
      <alignment horizontal="right"/>
    </xf>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172" fontId="3" fillId="0" borderId="4" applyFont="0" applyFill="0" applyBorder="0" applyProtection="0">
      <alignment horizontal="center" vertical="center"/>
    </xf>
    <xf numFmtId="179" fontId="120" fillId="0" borderId="0">
      <protection locked="0"/>
    </xf>
    <xf numFmtId="0" fontId="119" fillId="0" borderId="4" applyBorder="0">
      <alignment horizontal="center" vertical="center" wrapText="1"/>
    </xf>
    <xf numFmtId="9" fontId="1" fillId="0" borderId="0" applyFont="0" applyFill="0" applyBorder="0" applyAlignment="0" applyProtection="0"/>
    <xf numFmtId="0" fontId="175" fillId="0" borderId="0" applyNumberFormat="0" applyFill="0" applyBorder="0" applyAlignment="0" applyProtection="0">
      <alignment vertical="top"/>
      <protection locked="0"/>
    </xf>
    <xf numFmtId="0" fontId="176" fillId="0" borderId="0"/>
    <xf numFmtId="0" fontId="72" fillId="0" borderId="0"/>
    <xf numFmtId="0" fontId="3"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09" fillId="0" borderId="0"/>
    <xf numFmtId="40" fontId="177" fillId="0" borderId="0" applyFont="0" applyFill="0" applyBorder="0" applyAlignment="0" applyProtection="0"/>
    <xf numFmtId="0" fontId="178" fillId="0" borderId="0"/>
    <xf numFmtId="0" fontId="40" fillId="0" borderId="0"/>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203" fontId="109" fillId="2" borderId="65">
      <alignment wrapText="1"/>
      <protection locked="0"/>
    </xf>
    <xf numFmtId="0" fontId="4" fillId="0" borderId="0"/>
    <xf numFmtId="0" fontId="110" fillId="0" borderId="0"/>
    <xf numFmtId="0" fontId="4" fillId="0" borderId="0"/>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40" fillId="0" borderId="0"/>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40" fillId="0" borderId="0"/>
    <xf numFmtId="0" fontId="3" fillId="0" borderId="0"/>
    <xf numFmtId="0" fontId="3" fillId="0" borderId="0"/>
    <xf numFmtId="0" fontId="3" fillId="0" borderId="0"/>
    <xf numFmtId="0" fontId="3" fillId="0" borderId="0"/>
    <xf numFmtId="204" fontId="3" fillId="0" borderId="0" applyFont="0" applyFill="0" applyBorder="0" applyAlignment="0" applyProtection="0"/>
    <xf numFmtId="0" fontId="5" fillId="90" borderId="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110" fillId="0" borderId="0"/>
    <xf numFmtId="10" fontId="179" fillId="0" borderId="0" applyNumberFormat="0" applyFill="0" applyBorder="0" applyAlignment="0"/>
    <xf numFmtId="0" fontId="180" fillId="0" borderId="0"/>
    <xf numFmtId="0" fontId="181" fillId="0" borderId="4">
      <alignment horizontal="left" vertical="center"/>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xf numFmtId="200" fontId="10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179" fontId="3" fillId="0" borderId="0" applyFont="0" applyFill="0" applyBorder="0" applyAlignment="0" applyProtection="0"/>
    <xf numFmtId="0" fontId="16"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16" fillId="0" borderId="66" applyNumberFormat="0" applyFont="0" applyFill="0" applyAlignment="0" applyProtection="0"/>
    <xf numFmtId="0" fontId="182" fillId="0" borderId="0" applyNumberFormat="0" applyFill="0" applyBorder="0" applyAlignment="0" applyProtection="0"/>
    <xf numFmtId="183" fontId="134" fillId="0" borderId="0">
      <alignment vertical="top"/>
    </xf>
    <xf numFmtId="37" fontId="109" fillId="0" borderId="0"/>
    <xf numFmtId="0" fontId="128" fillId="0" borderId="0">
      <alignment vertical="center"/>
    </xf>
    <xf numFmtId="0" fontId="183" fillId="0" borderId="0" applyFill="0" applyBorder="0" applyProtection="0">
      <alignment horizontal="left"/>
    </xf>
    <xf numFmtId="181" fontId="184" fillId="8" borderId="4" applyNumberFormat="0" applyFont="0" applyBorder="0" applyAlignment="0" applyProtection="0"/>
    <xf numFmtId="0" fontId="16" fillId="0" borderId="0" applyFont="0" applyFill="0" applyBorder="0" applyAlignment="0" applyProtection="0">
      <alignment horizontal="right"/>
    </xf>
    <xf numFmtId="208" fontId="185" fillId="8" borderId="0" applyNumberFormat="0" applyFont="0" applyAlignment="0"/>
    <xf numFmtId="0" fontId="186" fillId="0" borderId="0" applyProtection="0">
      <alignment horizontal="right"/>
    </xf>
    <xf numFmtId="2" fontId="187" fillId="91" borderId="0" applyAlignment="0">
      <alignment horizontal="right"/>
      <protection locked="0"/>
    </xf>
    <xf numFmtId="183" fontId="148" fillId="0" borderId="0">
      <alignment vertical="top"/>
    </xf>
    <xf numFmtId="0" fontId="109" fillId="0" borderId="0"/>
    <xf numFmtId="209" fontId="188" fillId="0" borderId="4">
      <alignment horizontal="center" vertical="center" wrapText="1"/>
    </xf>
    <xf numFmtId="0" fontId="189" fillId="0" borderId="0" applyFill="0" applyBorder="0" applyProtection="0">
      <alignment vertical="center"/>
    </xf>
    <xf numFmtId="0" fontId="189" fillId="0" borderId="0" applyFill="0" applyBorder="0" applyProtection="0">
      <alignment vertical="center"/>
    </xf>
    <xf numFmtId="0" fontId="189" fillId="0" borderId="0" applyFill="0" applyBorder="0" applyProtection="0">
      <alignment vertical="center"/>
    </xf>
    <xf numFmtId="0" fontId="189" fillId="0" borderId="0" applyFill="0" applyBorder="0" applyProtection="0">
      <alignment vertical="center"/>
    </xf>
    <xf numFmtId="183" fontId="118" fillId="14" borderId="0">
      <alignment vertical="top"/>
    </xf>
    <xf numFmtId="183" fontId="118" fillId="0" borderId="0">
      <alignment vertical="top"/>
    </xf>
    <xf numFmtId="38" fontId="118" fillId="0" borderId="0">
      <alignment vertical="top"/>
    </xf>
    <xf numFmtId="190" fontId="190" fillId="0" borderId="0" applyFont="0" applyFill="0" applyBorder="0" applyAlignment="0" applyProtection="0"/>
    <xf numFmtId="191" fontId="190" fillId="0" borderId="0" applyFont="0" applyFill="0" applyBorder="0" applyAlignment="0" applyProtection="0"/>
    <xf numFmtId="210" fontId="191" fillId="0" borderId="4">
      <alignment horizontal="right"/>
      <protection locked="0"/>
    </xf>
    <xf numFmtId="211" fontId="190" fillId="0" borderId="0" applyFont="0" applyFill="0" applyBorder="0" applyAlignment="0" applyProtection="0"/>
    <xf numFmtId="212" fontId="190" fillId="0" borderId="0" applyFont="0" applyFill="0" applyBorder="0" applyAlignment="0" applyProtection="0"/>
    <xf numFmtId="0" fontId="16" fillId="0" borderId="0" applyFont="0" applyFill="0" applyBorder="0" applyAlignment="0" applyProtection="0">
      <alignment horizontal="right"/>
    </xf>
    <xf numFmtId="0" fontId="16" fillId="0" borderId="0" applyFill="0" applyBorder="0" applyProtection="0">
      <alignment vertical="center"/>
    </xf>
    <xf numFmtId="0" fontId="16" fillId="0" borderId="0" applyFont="0" applyFill="0" applyBorder="0" applyAlignment="0" applyProtection="0">
      <alignment horizontal="right"/>
    </xf>
    <xf numFmtId="3" fontId="3" fillId="0" borderId="67" applyFont="0" applyBorder="0">
      <alignment horizontal="center" vertical="center"/>
    </xf>
    <xf numFmtId="0" fontId="5" fillId="0" borderId="68"/>
    <xf numFmtId="213" fontId="3" fillId="0" borderId="0"/>
    <xf numFmtId="0" fontId="8" fillId="0" borderId="0" applyNumberFormat="0" applyFill="0" applyBorder="0" applyAlignment="0" applyProtection="0"/>
    <xf numFmtId="0" fontId="3" fillId="0" borderId="0"/>
    <xf numFmtId="0" fontId="3" fillId="0" borderId="0"/>
    <xf numFmtId="0" fontId="3" fillId="0" borderId="0"/>
    <xf numFmtId="0" fontId="192" fillId="0" borderId="0">
      <alignment horizontal="right"/>
    </xf>
    <xf numFmtId="0" fontId="3" fillId="0" borderId="0"/>
    <xf numFmtId="0" fontId="193" fillId="0" borderId="0"/>
    <xf numFmtId="0" fontId="109" fillId="0" borderId="0"/>
    <xf numFmtId="214" fontId="3" fillId="0" borderId="0" applyFont="0" applyAlignment="0">
      <alignment horizontal="center"/>
    </xf>
    <xf numFmtId="0" fontId="184" fillId="0" borderId="0"/>
    <xf numFmtId="215" fontId="184" fillId="0" borderId="0" applyFont="0" applyFill="0" applyBorder="0" applyAlignment="0" applyProtection="0"/>
    <xf numFmtId="216" fontId="184" fillId="0" borderId="0" applyFont="0" applyFill="0" applyBorder="0" applyAlignment="0" applyProtection="0"/>
    <xf numFmtId="1" fontId="194" fillId="0" borderId="0" applyProtection="0">
      <alignment horizontal="right" vertical="center"/>
    </xf>
    <xf numFmtId="49" fontId="195" fillId="0" borderId="51" applyFill="0" applyProtection="0">
      <alignment vertical="center"/>
    </xf>
    <xf numFmtId="37" fontId="196" fillId="2" borderId="62"/>
    <xf numFmtId="37" fontId="196" fillId="2" borderId="62"/>
    <xf numFmtId="217" fontId="197" fillId="0" borderId="69" applyBorder="0">
      <alignment horizontal="right"/>
      <protection locked="0"/>
    </xf>
    <xf numFmtId="49" fontId="198" fillId="0" borderId="4" applyNumberFormat="0">
      <alignment horizontal="left" vertical="center"/>
    </xf>
    <xf numFmtId="0" fontId="199" fillId="0" borderId="70">
      <alignment vertical="center"/>
    </xf>
    <xf numFmtId="0" fontId="200" fillId="0" borderId="0">
      <alignment horizontal="left" vertical="center" wrapText="1"/>
    </xf>
    <xf numFmtId="0" fontId="109" fillId="0" borderId="0"/>
    <xf numFmtId="0" fontId="201" fillId="0" borderId="0" applyBorder="0" applyProtection="0">
      <alignment vertical="center"/>
    </xf>
    <xf numFmtId="0" fontId="201" fillId="0" borderId="51" applyBorder="0" applyProtection="0">
      <alignment horizontal="right" vertical="center"/>
    </xf>
    <xf numFmtId="0" fontId="202" fillId="92" borderId="0" applyBorder="0" applyProtection="0">
      <alignment horizontal="centerContinuous" vertical="center"/>
    </xf>
    <xf numFmtId="0" fontId="202" fillId="93" borderId="51" applyBorder="0" applyProtection="0">
      <alignment horizontal="centerContinuous" vertical="center"/>
    </xf>
    <xf numFmtId="0" fontId="203" fillId="0" borderId="0"/>
    <xf numFmtId="183" fontId="162" fillId="87" borderId="0">
      <alignment horizontal="right" vertical="top"/>
    </xf>
    <xf numFmtId="0" fontId="193" fillId="0" borderId="0"/>
    <xf numFmtId="0" fontId="204" fillId="0" borderId="0" applyFill="0" applyBorder="0" applyProtection="0">
      <alignment horizontal="left"/>
    </xf>
    <xf numFmtId="0" fontId="183" fillId="0" borderId="64" applyFill="0" applyBorder="0" applyProtection="0">
      <alignment horizontal="left" vertical="top"/>
    </xf>
    <xf numFmtId="0" fontId="205" fillId="0" borderId="0">
      <alignment horizontal="centerContinuous"/>
    </xf>
    <xf numFmtId="0" fontId="206" fillId="0" borderId="64" applyFill="0" applyBorder="0" applyProtection="0"/>
    <xf numFmtId="0" fontId="206" fillId="0" borderId="0"/>
    <xf numFmtId="0" fontId="207" fillId="0" borderId="0" applyFill="0" applyBorder="0" applyProtection="0"/>
    <xf numFmtId="0" fontId="208" fillId="0" borderId="0"/>
    <xf numFmtId="0" fontId="209" fillId="0" borderId="66" applyFill="0" applyBorder="0" applyProtection="0">
      <alignment vertical="center"/>
    </xf>
    <xf numFmtId="0" fontId="210" fillId="0" borderId="0">
      <alignment horizontal="fill"/>
    </xf>
    <xf numFmtId="0" fontId="184" fillId="0" borderId="0"/>
    <xf numFmtId="0" fontId="211" fillId="0" borderId="51" applyBorder="0" applyProtection="0">
      <alignment horizontal="right"/>
    </xf>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3" fontId="212" fillId="0" borderId="0">
      <alignment horizontal="center" vertical="center" textRotation="90" wrapText="1"/>
    </xf>
    <xf numFmtId="218" fontId="119" fillId="0" borderId="4">
      <alignment vertical="top" wrapText="1"/>
    </xf>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219" fontId="213" fillId="0" borderId="4">
      <alignment vertical="top" wrapText="1"/>
    </xf>
    <xf numFmtId="4" fontId="214" fillId="0" borderId="4">
      <alignment horizontal="left" vertical="center"/>
    </xf>
    <xf numFmtId="4" fontId="214" fillId="0" borderId="4"/>
    <xf numFmtId="4" fontId="214" fillId="94" borderId="4"/>
    <xf numFmtId="4" fontId="214" fillId="95" borderId="4"/>
    <xf numFmtId="4" fontId="215" fillId="9" borderId="4"/>
    <xf numFmtId="4" fontId="216" fillId="14" borderId="4"/>
    <xf numFmtId="4" fontId="217" fillId="0" borderId="4">
      <alignment horizontal="center" wrapText="1"/>
    </xf>
    <xf numFmtId="219" fontId="214" fillId="0" borderId="4"/>
    <xf numFmtId="219" fontId="213" fillId="0" borderId="4">
      <alignment horizontal="center" vertical="center" wrapText="1"/>
    </xf>
    <xf numFmtId="0" fontId="8" fillId="0" borderId="0" applyNumberFormat="0" applyFill="0" applyBorder="0" applyAlignment="0" applyProtection="0"/>
    <xf numFmtId="179" fontId="22" fillId="0" borderId="0" applyFont="0" applyFill="0" applyBorder="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8" fillId="0" borderId="52" applyNumberFormat="0" applyFill="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3" fillId="0" borderId="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176" fontId="218" fillId="0" borderId="0"/>
    <xf numFmtId="49" fontId="212" fillId="0" borderId="4">
      <alignment horizontal="right" vertical="top" wrapText="1"/>
    </xf>
    <xf numFmtId="180" fontId="219" fillId="0" borderId="0">
      <alignment horizontal="right" vertical="top" wrapText="1"/>
    </xf>
    <xf numFmtId="0" fontId="10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173" fillId="0" borderId="0"/>
    <xf numFmtId="0" fontId="22" fillId="0" borderId="0"/>
    <xf numFmtId="0" fontId="3" fillId="0" borderId="0"/>
    <xf numFmtId="1" fontId="220" fillId="0" borderId="4">
      <alignment horizontal="left" vertical="center"/>
    </xf>
    <xf numFmtId="219" fontId="221" fillId="0" borderId="4">
      <alignment vertical="top"/>
    </xf>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49" fontId="215" fillId="0" borderId="65">
      <alignment horizontal="left" vertical="center"/>
    </xf>
    <xf numFmtId="9" fontId="3" fillId="0" borderId="0" applyFont="0" applyFill="0" applyBorder="0" applyAlignment="0" applyProtection="0"/>
    <xf numFmtId="9" fontId="3" fillId="0" borderId="0" applyFont="0" applyFill="0" applyBorder="0" applyAlignment="0" applyProtection="0"/>
    <xf numFmtId="201" fontId="222" fillId="0" borderId="4"/>
    <xf numFmtId="0" fontId="3" fillId="0" borderId="4" applyNumberFormat="0" applyFont="0" applyFill="0" applyAlignment="0" applyProtection="0"/>
    <xf numFmtId="3" fontId="223" fillId="96" borderId="65">
      <alignment horizontal="justify" vertical="center"/>
    </xf>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183" fontId="31" fillId="0" borderId="0">
      <alignment vertical="top"/>
    </xf>
    <xf numFmtId="0" fontId="119" fillId="0" borderId="0"/>
    <xf numFmtId="49" fontId="13" fillId="97" borderId="48" applyBorder="0" applyProtection="0">
      <alignment horizontal="left" vertical="center"/>
    </xf>
    <xf numFmtId="49" fontId="219" fillId="0" borderId="0"/>
    <xf numFmtId="49" fontId="168" fillId="0" borderId="0">
      <alignment vertical="top"/>
    </xf>
    <xf numFmtId="180" fontId="8" fillId="0" borderId="0" applyFill="0" applyBorder="0" applyAlignment="0" applyProtection="0"/>
    <xf numFmtId="49" fontId="8" fillId="0" borderId="0">
      <alignment horizontal="center"/>
    </xf>
    <xf numFmtId="2" fontId="8" fillId="0" borderId="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43" fontId="109" fillId="0" borderId="0" applyFont="0" applyFill="0" applyBorder="0" applyAlignment="0" applyProtection="0"/>
    <xf numFmtId="174" fontId="3" fillId="0" borderId="0" applyFont="0" applyFill="0" applyBorder="0" applyAlignment="0" applyProtection="0"/>
    <xf numFmtId="220" fontId="109" fillId="0" borderId="0" applyFont="0" applyFill="0" applyBorder="0" applyAlignment="0" applyProtection="0"/>
    <xf numFmtId="221" fontId="3" fillId="0" borderId="0" applyFont="0" applyFill="0" applyBorder="0" applyAlignment="0" applyProtection="0"/>
    <xf numFmtId="202" fontId="119" fillId="0" borderId="65">
      <alignment vertical="top" wrapText="1"/>
    </xf>
    <xf numFmtId="3" fontId="3" fillId="0" borderId="0" applyFont="0" applyBorder="0">
      <alignment horizontal="center"/>
    </xf>
    <xf numFmtId="49" fontId="213" fillId="0" borderId="4">
      <alignment horizontal="center" vertical="center" wrapText="1"/>
    </xf>
    <xf numFmtId="49" fontId="200" fillId="0" borderId="4" applyNumberFormat="0" applyFill="0" applyAlignment="0" applyProtection="0"/>
    <xf numFmtId="169" fontId="3" fillId="0" borderId="0"/>
    <xf numFmtId="0" fontId="109" fillId="0" borderId="0"/>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0" fontId="40" fillId="0" borderId="0"/>
    <xf numFmtId="170" fontId="40" fillId="0" borderId="0"/>
    <xf numFmtId="170" fontId="40" fillId="0" borderId="0"/>
    <xf numFmtId="170" fontId="40" fillId="0" borderId="0"/>
    <xf numFmtId="170" fontId="4" fillId="0" borderId="0"/>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0" fontId="4" fillId="0" borderId="0"/>
    <xf numFmtId="170" fontId="4" fillId="0" borderId="0"/>
    <xf numFmtId="170" fontId="40" fillId="0" borderId="0"/>
    <xf numFmtId="170" fontId="40" fillId="0" borderId="0"/>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0" fontId="40" fillId="0" borderId="0"/>
    <xf numFmtId="170" fontId="40" fillId="0" borderId="0"/>
    <xf numFmtId="170" fontId="40" fillId="0" borderId="0"/>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0" fontId="40" fillId="0" borderId="0"/>
    <xf numFmtId="170" fontId="4" fillId="0" borderId="0"/>
    <xf numFmtId="170" fontId="4" fillId="0" borderId="0"/>
    <xf numFmtId="170" fontId="40" fillId="0" borderId="0"/>
    <xf numFmtId="170" fontId="4" fillId="0" borderId="0"/>
    <xf numFmtId="17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40" fillId="0" borderId="0"/>
    <xf numFmtId="204" fontId="3" fillId="0" borderId="0" applyFont="0" applyFill="0" applyBorder="0" applyAlignment="0" applyProtection="0"/>
    <xf numFmtId="0" fontId="124" fillId="60" borderId="0" applyNumberFormat="0" applyBorder="0" applyAlignment="0" applyProtection="0"/>
    <xf numFmtId="0" fontId="124" fillId="56" borderId="0" applyNumberFormat="0" applyBorder="0" applyAlignment="0" applyProtection="0"/>
    <xf numFmtId="0" fontId="124" fillId="57"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38" fontId="134" fillId="0" borderId="0">
      <alignment vertical="top"/>
    </xf>
    <xf numFmtId="38" fontId="148" fillId="0" borderId="0">
      <alignment vertical="top"/>
    </xf>
    <xf numFmtId="38" fontId="118" fillId="14" borderId="0">
      <alignment vertical="top"/>
    </xf>
    <xf numFmtId="38" fontId="118" fillId="0" borderId="0">
      <alignment vertical="top"/>
    </xf>
    <xf numFmtId="183" fontId="118" fillId="0" borderId="0">
      <alignment vertical="top"/>
    </xf>
    <xf numFmtId="3" fontId="3" fillId="0" borderId="67" applyFont="0" applyBorder="0">
      <alignment horizontal="center" vertical="center"/>
    </xf>
    <xf numFmtId="213"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3" fillId="0" borderId="0"/>
    <xf numFmtId="0" fontId="3" fillId="0" borderId="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14" fontId="3" fillId="0" borderId="0" applyFont="0" applyAlignment="0">
      <alignment horizontal="center"/>
    </xf>
    <xf numFmtId="0" fontId="3" fillId="0" borderId="0"/>
    <xf numFmtId="0" fontId="3" fillId="0" borderId="0"/>
    <xf numFmtId="0" fontId="3" fillId="0" borderId="0"/>
    <xf numFmtId="0" fontId="3" fillId="0" borderId="0"/>
    <xf numFmtId="0" fontId="3" fillId="0" borderId="0"/>
    <xf numFmtId="38" fontId="162" fillId="87" borderId="0">
      <alignment horizontal="right" vertical="top"/>
    </xf>
    <xf numFmtId="0" fontId="124" fillId="64"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7" borderId="0" applyNumberFormat="0" applyBorder="0" applyAlignment="0" applyProtection="0"/>
    <xf numFmtId="0" fontId="14" fillId="5" borderId="1" applyNumberFormat="0" applyAlignment="0" applyProtection="0"/>
    <xf numFmtId="0" fontId="154" fillId="3" borderId="59" applyNumberFormat="0" applyAlignment="0" applyProtection="0"/>
    <xf numFmtId="0" fontId="130" fillId="3" borderId="1" applyNumberFormat="0" applyAlignment="0" applyProtection="0"/>
    <xf numFmtId="0" fontId="224" fillId="0" borderId="0" applyNumberFormat="0" applyFill="0" applyBorder="0" applyAlignment="0" applyProtection="0">
      <alignment vertical="top"/>
      <protection locked="0"/>
    </xf>
    <xf numFmtId="179" fontId="22" fillId="0" borderId="0" applyFont="0" applyFill="0" applyBorder="0" applyAlignment="0" applyProtection="0"/>
    <xf numFmtId="179" fontId="22" fillId="0" borderId="0" applyFont="0" applyFill="0" applyBorder="0" applyAlignment="0" applyProtection="0"/>
    <xf numFmtId="0" fontId="145" fillId="0" borderId="55"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0" applyNumberFormat="0" applyFill="0" applyBorder="0" applyAlignment="0" applyProtection="0"/>
    <xf numFmtId="0" fontId="47" fillId="0" borderId="61" applyNumberFormat="0" applyFill="0" applyAlignment="0" applyProtection="0"/>
    <xf numFmtId="0" fontId="131" fillId="69" borderId="54" applyNumberFormat="0" applyAlignment="0" applyProtection="0"/>
    <xf numFmtId="0" fontId="3" fillId="0" borderId="0">
      <alignment wrapText="1"/>
    </xf>
    <xf numFmtId="170" fontId="116" fillId="0" borderId="0">
      <alignment horizontal="center" vertical="top"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163" fillId="0" borderId="0" applyNumberFormat="0" applyFill="0" applyBorder="0" applyAlignment="0" applyProtection="0"/>
    <xf numFmtId="0" fontId="153" fillId="59" borderId="0" applyNumberFormat="0" applyBorder="0" applyAlignment="0" applyProtection="0"/>
    <xf numFmtId="0" fontId="22" fillId="0" borderId="0"/>
    <xf numFmtId="0" fontId="225" fillId="0" borderId="0"/>
    <xf numFmtId="0" fontId="22" fillId="0" borderId="0"/>
    <xf numFmtId="0" fontId="22" fillId="0" borderId="0"/>
    <xf numFmtId="0" fontId="226" fillId="0" borderId="0"/>
    <xf numFmtId="0" fontId="22" fillId="0" borderId="0"/>
    <xf numFmtId="0" fontId="227" fillId="0" borderId="0"/>
    <xf numFmtId="0" fontId="228" fillId="0" borderId="0"/>
    <xf numFmtId="0" fontId="3" fillId="0" borderId="0"/>
    <xf numFmtId="0" fontId="228" fillId="0" borderId="0"/>
    <xf numFmtId="0" fontId="228" fillId="0" borderId="0"/>
    <xf numFmtId="0" fontId="228" fillId="0" borderId="0"/>
    <xf numFmtId="0" fontId="1" fillId="0" borderId="0"/>
    <xf numFmtId="0" fontId="172" fillId="0" borderId="0"/>
    <xf numFmtId="0" fontId="3" fillId="0" borderId="0"/>
    <xf numFmtId="0" fontId="3" fillId="0" borderId="0"/>
    <xf numFmtId="0" fontId="3" fillId="0" borderId="0"/>
    <xf numFmtId="0" fontId="3" fillId="0" borderId="0"/>
    <xf numFmtId="0" fontId="3" fillId="0" borderId="0"/>
    <xf numFmtId="0" fontId="3" fillId="0" borderId="0"/>
    <xf numFmtId="0" fontId="229" fillId="0" borderId="0"/>
    <xf numFmtId="0" fontId="229" fillId="0" borderId="0"/>
    <xf numFmtId="0" fontId="229" fillId="0" borderId="0"/>
    <xf numFmtId="0" fontId="3" fillId="0" borderId="0"/>
    <xf numFmtId="0" fontId="3" fillId="0" borderId="0"/>
    <xf numFmtId="0" fontId="2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127" fillId="49" borderId="0" applyNumberFormat="0" applyBorder="0" applyAlignment="0" applyProtection="0"/>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136" fillId="0" borderId="0" applyNumberFormat="0" applyFill="0" applyBorder="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0" fontId="109" fillId="54" borderId="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228" fillId="0" borderId="0" applyFont="0" applyFill="0" applyBorder="0" applyAlignment="0" applyProtection="0"/>
    <xf numFmtId="9" fontId="3" fillId="0" borderId="0" applyFont="0" applyFill="0" applyBorder="0" applyAlignment="0" applyProtection="0"/>
    <xf numFmtId="0" fontId="3" fillId="0" borderId="4" applyNumberFormat="0" applyFont="0" applyFill="0" applyAlignment="0" applyProtection="0"/>
    <xf numFmtId="0" fontId="152" fillId="0" borderId="58" applyNumberFormat="0" applyFill="0" applyAlignment="0" applyProtection="0"/>
    <xf numFmtId="38" fontId="31" fillId="0" borderId="0">
      <alignment vertical="top"/>
    </xf>
    <xf numFmtId="49" fontId="115" fillId="98" borderId="48" applyBorder="0" applyProtection="0">
      <alignment horizontal="left" vertical="center"/>
    </xf>
    <xf numFmtId="0" fontId="165" fillId="0" borderId="0" applyNumberFormat="0" applyFill="0" applyBorder="0" applyAlignment="0" applyProtection="0"/>
    <xf numFmtId="174" fontId="17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43" fontId="109"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220" fontId="109"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200" fontId="3"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43" fillId="50" borderId="0" applyNumberFormat="0" applyBorder="0" applyAlignment="0" applyProtection="0"/>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3" fontId="3" fillId="0" borderId="0" applyFont="0" applyBorder="0">
      <alignment horizontal="center"/>
    </xf>
    <xf numFmtId="0" fontId="109" fillId="0" borderId="0"/>
    <xf numFmtId="170" fontId="109" fillId="0" borderId="0"/>
    <xf numFmtId="215" fontId="109" fillId="0" borderId="0" applyFont="0" applyFill="0" applyBorder="0" applyAlignment="0" applyProtection="0"/>
    <xf numFmtId="170" fontId="3" fillId="0" borderId="0"/>
    <xf numFmtId="216" fontId="109" fillId="0" borderId="0" applyFont="0" applyFill="0" applyBorder="0" applyAlignment="0" applyProtection="0"/>
    <xf numFmtId="169" fontId="3" fillId="0" borderId="0"/>
    <xf numFmtId="0" fontId="4" fillId="0" borderId="0"/>
    <xf numFmtId="0" fontId="3"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 fillId="0" borderId="0"/>
    <xf numFmtId="0" fontId="4" fillId="0" borderId="0"/>
    <xf numFmtId="0" fontId="40" fillId="0" borderId="0"/>
    <xf numFmtId="0" fontId="40" fillId="0" borderId="0"/>
    <xf numFmtId="0" fontId="40" fillId="0" borderId="0"/>
    <xf numFmtId="0" fontId="40"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183" fontId="31" fillId="0" borderId="0">
      <alignment vertical="top"/>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203" fontId="109" fillId="2" borderId="65">
      <alignment wrapText="1"/>
      <protection locked="0"/>
    </xf>
    <xf numFmtId="0" fontId="4" fillId="0" borderId="0"/>
    <xf numFmtId="0" fontId="40" fillId="0" borderId="0"/>
    <xf numFmtId="0" fontId="4" fillId="0" borderId="0"/>
    <xf numFmtId="0" fontId="40" fillId="0" borderId="0"/>
    <xf numFmtId="170" fontId="4" fillId="0" borderId="0"/>
    <xf numFmtId="0" fontId="3" fillId="0" borderId="0"/>
    <xf numFmtId="170" fontId="40" fillId="0" borderId="0"/>
    <xf numFmtId="170" fontId="40" fillId="0" borderId="0"/>
    <xf numFmtId="170" fontId="4" fillId="0" borderId="0"/>
    <xf numFmtId="170" fontId="4" fillId="0" borderId="0"/>
    <xf numFmtId="170" fontId="40" fillId="0" borderId="0"/>
    <xf numFmtId="170" fontId="40" fillId="0" borderId="0"/>
    <xf numFmtId="0" fontId="4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170" fontId="40" fillId="0" borderId="0"/>
    <xf numFmtId="170" fontId="40" fillId="0" borderId="0"/>
    <xf numFmtId="170" fontId="40" fillId="0" borderId="0"/>
    <xf numFmtId="170" fontId="40" fillId="0" borderId="0"/>
    <xf numFmtId="0" fontId="40" fillId="0" borderId="0"/>
    <xf numFmtId="170" fontId="3" fillId="0" borderId="0"/>
    <xf numFmtId="170" fontId="3" fillId="0" borderId="0"/>
    <xf numFmtId="0" fontId="40" fillId="0" borderId="0"/>
    <xf numFmtId="170" fontId="3" fillId="0" borderId="0"/>
    <xf numFmtId="170" fontId="3" fillId="0" borderId="0"/>
    <xf numFmtId="0" fontId="4" fillId="0" borderId="0"/>
    <xf numFmtId="170" fontId="40" fillId="0" borderId="0"/>
    <xf numFmtId="170" fontId="4" fillId="0" borderId="0"/>
    <xf numFmtId="170" fontId="40" fillId="0" borderId="0"/>
    <xf numFmtId="170" fontId="4"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0" fontId="40" fillId="0" borderId="0"/>
    <xf numFmtId="0" fontId="4" fillId="0" borderId="0"/>
    <xf numFmtId="0" fontId="4" fillId="0" borderId="0"/>
    <xf numFmtId="0" fontId="40" fillId="0" borderId="0"/>
    <xf numFmtId="170" fontId="40" fillId="0" borderId="0"/>
    <xf numFmtId="0" fontId="3" fillId="0" borderId="0"/>
    <xf numFmtId="0" fontId="3" fillId="0" borderId="0"/>
    <xf numFmtId="0" fontId="40" fillId="0" borderId="0"/>
    <xf numFmtId="0" fontId="3" fillId="0" borderId="0"/>
    <xf numFmtId="0" fontId="3" fillId="0" borderId="0"/>
    <xf numFmtId="0" fontId="110" fillId="0" borderId="0"/>
    <xf numFmtId="170" fontId="3" fillId="0" borderId="0"/>
    <xf numFmtId="170" fontId="3" fillId="0" borderId="0"/>
    <xf numFmtId="0" fontId="40" fillId="0" borderId="0"/>
    <xf numFmtId="0" fontId="40" fillId="0" borderId="0"/>
    <xf numFmtId="170" fontId="40" fillId="0" borderId="0"/>
    <xf numFmtId="170" fontId="40" fillId="0" borderId="0"/>
    <xf numFmtId="170" fontId="40" fillId="0" borderId="0"/>
    <xf numFmtId="170" fontId="4" fillId="0" borderId="0"/>
    <xf numFmtId="170" fontId="4" fillId="0" borderId="0"/>
    <xf numFmtId="0" fontId="3" fillId="0" borderId="0"/>
    <xf numFmtId="0" fontId="3" fillId="0" borderId="0"/>
    <xf numFmtId="0" fontId="3" fillId="0" borderId="0"/>
    <xf numFmtId="0" fontId="40" fillId="0" borderId="0"/>
    <xf numFmtId="0" fontId="40" fillId="0" borderId="0"/>
    <xf numFmtId="170" fontId="40" fillId="0" borderId="0"/>
    <xf numFmtId="0" fontId="3" fillId="0" borderId="0"/>
    <xf numFmtId="0" fontId="3" fillId="0" borderId="0"/>
    <xf numFmtId="0"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 fillId="0" borderId="0"/>
    <xf numFmtId="170" fontId="40" fillId="0" borderId="0"/>
    <xf numFmtId="170" fontId="40" fillId="0" borderId="0"/>
    <xf numFmtId="170" fontId="4" fillId="0" borderId="0"/>
    <xf numFmtId="170" fontId="4" fillId="0" borderId="0"/>
    <xf numFmtId="0" fontId="40"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183"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 fillId="0" borderId="0"/>
    <xf numFmtId="170" fontId="40" fillId="0" borderId="0"/>
    <xf numFmtId="170" fontId="40" fillId="0" borderId="0"/>
    <xf numFmtId="170" fontId="40" fillId="0" borderId="0"/>
    <xf numFmtId="170" fontId="40" fillId="0" borderId="0"/>
    <xf numFmtId="0" fontId="3"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183" fontId="31" fillId="0" borderId="0">
      <alignment vertical="top"/>
    </xf>
    <xf numFmtId="0" fontId="3" fillId="0" borderId="0"/>
    <xf numFmtId="170" fontId="40" fillId="0" borderId="0"/>
    <xf numFmtId="170" fontId="40" fillId="0" borderId="0"/>
    <xf numFmtId="0" fontId="40" fillId="0" borderId="0"/>
    <xf numFmtId="170" fontId="4" fillId="0" borderId="0"/>
    <xf numFmtId="0" fontId="4" fillId="0" borderId="0"/>
    <xf numFmtId="0" fontId="4" fillId="0" borderId="0"/>
    <xf numFmtId="0" fontId="4" fillId="0" borderId="0"/>
    <xf numFmtId="0" fontId="3" fillId="0" borderId="0"/>
    <xf numFmtId="0" fontId="3" fillId="0" borderId="0"/>
    <xf numFmtId="170" fontId="40" fillId="0" borderId="0"/>
    <xf numFmtId="0" fontId="40" fillId="0" borderId="0"/>
    <xf numFmtId="0" fontId="4" fillId="0" borderId="0"/>
    <xf numFmtId="0" fontId="40" fillId="0" borderId="0"/>
    <xf numFmtId="0" fontId="4" fillId="0" borderId="0"/>
    <xf numFmtId="0" fontId="40" fillId="0" borderId="0"/>
    <xf numFmtId="0" fontId="3" fillId="0" borderId="0"/>
    <xf numFmtId="0" fontId="40" fillId="0" borderId="0"/>
    <xf numFmtId="0" fontId="40" fillId="0" borderId="0"/>
    <xf numFmtId="170" fontId="40" fillId="0" borderId="0"/>
    <xf numFmtId="170" fontId="40" fillId="0" borderId="0"/>
    <xf numFmtId="0" fontId="4" fillId="0" borderId="0"/>
    <xf numFmtId="0" fontId="4" fillId="0" borderId="0"/>
    <xf numFmtId="0" fontId="4" fillId="0" borderId="0"/>
    <xf numFmtId="0" fontId="40" fillId="0" borderId="0"/>
    <xf numFmtId="0" fontId="40" fillId="0" borderId="0"/>
    <xf numFmtId="0" fontId="3" fillId="0" borderId="0"/>
    <xf numFmtId="0" fontId="3" fillId="0" borderId="0"/>
    <xf numFmtId="0" fontId="40" fillId="0" borderId="0"/>
    <xf numFmtId="0" fontId="40" fillId="0" borderId="0"/>
    <xf numFmtId="170" fontId="40" fillId="0" borderId="0"/>
    <xf numFmtId="0" fontId="4" fillId="0" borderId="0"/>
    <xf numFmtId="0" fontId="40" fillId="0" borderId="0"/>
    <xf numFmtId="0" fontId="40" fillId="0" borderId="0"/>
    <xf numFmtId="0" fontId="4" fillId="0" borderId="0"/>
    <xf numFmtId="0"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183"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3" fontId="31" fillId="0" borderId="0">
      <alignment vertical="top"/>
    </xf>
    <xf numFmtId="183" fontId="31" fillId="0" borderId="0">
      <alignment vertical="top"/>
    </xf>
    <xf numFmtId="0" fontId="3" fillId="0" borderId="0"/>
    <xf numFmtId="0" fontId="4" fillId="0" borderId="0"/>
    <xf numFmtId="0" fontId="40" fillId="0" borderId="0"/>
    <xf numFmtId="0" fontId="4" fillId="0" borderId="0"/>
    <xf numFmtId="170" fontId="40" fillId="0" borderId="0"/>
    <xf numFmtId="0" fontId="3" fillId="0" borderId="0"/>
    <xf numFmtId="0" fontId="3" fillId="0" borderId="0"/>
    <xf numFmtId="0" fontId="3" fillId="0" borderId="0"/>
    <xf numFmtId="0" fontId="3" fillId="0" borderId="0"/>
    <xf numFmtId="0" fontId="3" fillId="0" borderId="0"/>
    <xf numFmtId="0" fontId="3" fillId="0" borderId="0"/>
    <xf numFmtId="170" fontId="40" fillId="0" borderId="0"/>
    <xf numFmtId="0" fontId="40" fillId="0" borderId="0"/>
    <xf numFmtId="0" fontId="40" fillId="0" borderId="0"/>
    <xf numFmtId="0" fontId="3" fillId="0" borderId="0"/>
    <xf numFmtId="0" fontId="3" fillId="0" borderId="0"/>
    <xf numFmtId="0" fontId="4" fillId="0" borderId="0"/>
    <xf numFmtId="0" fontId="40" fillId="0" borderId="0"/>
    <xf numFmtId="0" fontId="3" fillId="0" borderId="0"/>
    <xf numFmtId="0" fontId="3" fillId="0" borderId="0"/>
    <xf numFmtId="0" fontId="3" fillId="0" borderId="0"/>
    <xf numFmtId="0" fontId="4" fillId="0" borderId="0"/>
    <xf numFmtId="0" fontId="40" fillId="0" borderId="0"/>
    <xf numFmtId="0" fontId="4" fillId="0" borderId="0"/>
    <xf numFmtId="0" fontId="40" fillId="0" borderId="0"/>
    <xf numFmtId="0" fontId="40" fillId="0" borderId="0"/>
    <xf numFmtId="222" fontId="109" fillId="0" borderId="68" applyFont="0">
      <alignment shrinkToFit="1"/>
    </xf>
    <xf numFmtId="0" fontId="4" fillId="0" borderId="0"/>
    <xf numFmtId="0" fontId="4" fillId="0" borderId="0"/>
    <xf numFmtId="0" fontId="4" fillId="0" borderId="0"/>
    <xf numFmtId="0" fontId="40" fillId="0" borderId="0"/>
    <xf numFmtId="170" fontId="40" fillId="0" borderId="0"/>
    <xf numFmtId="0" fontId="4" fillId="0" borderId="0"/>
    <xf numFmtId="0" fontId="40" fillId="0" borderId="0"/>
    <xf numFmtId="0" fontId="4" fillId="0" borderId="0"/>
    <xf numFmtId="0" fontId="4" fillId="0" borderId="0"/>
    <xf numFmtId="0" fontId="3" fillId="0" borderId="0"/>
    <xf numFmtId="0" fontId="3" fillId="0" borderId="0"/>
    <xf numFmtId="0" fontId="4" fillId="0" borderId="0"/>
    <xf numFmtId="0" fontId="40" fillId="0" borderId="0"/>
    <xf numFmtId="0" fontId="4" fillId="0" borderId="0"/>
    <xf numFmtId="0" fontId="40" fillId="0" borderId="0"/>
    <xf numFmtId="170"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0"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0" fillId="0" borderId="0"/>
    <xf numFmtId="0" fontId="40" fillId="0" borderId="0"/>
    <xf numFmtId="0" fontId="3" fillId="0" borderId="0"/>
    <xf numFmtId="0" fontId="3" fillId="0" borderId="0"/>
    <xf numFmtId="0" fontId="3" fillId="0" borderId="0"/>
    <xf numFmtId="170" fontId="4" fillId="0" borderId="0"/>
    <xf numFmtId="170" fontId="4" fillId="0" borderId="0"/>
    <xf numFmtId="170" fontId="4" fillId="0" borderId="0"/>
    <xf numFmtId="170" fontId="4" fillId="0" borderId="0"/>
    <xf numFmtId="170" fontId="3" fillId="0" borderId="0"/>
    <xf numFmtId="170" fontId="3" fillId="0" borderId="0"/>
    <xf numFmtId="0" fontId="40" fillId="0" borderId="0"/>
    <xf numFmtId="184" fontId="120" fillId="0" borderId="0">
      <protection locked="0"/>
    </xf>
    <xf numFmtId="185" fontId="120" fillId="0" borderId="0">
      <protection locked="0"/>
    </xf>
    <xf numFmtId="179" fontId="3" fillId="0" borderId="0">
      <protection locked="0"/>
    </xf>
    <xf numFmtId="184" fontId="120" fillId="0" borderId="0">
      <protection locked="0"/>
    </xf>
    <xf numFmtId="179" fontId="3" fillId="0" borderId="0">
      <protection locked="0"/>
    </xf>
    <xf numFmtId="185" fontId="120" fillId="0" borderId="0">
      <protection locked="0"/>
    </xf>
    <xf numFmtId="179" fontId="3" fillId="0" borderId="0">
      <protection locked="0"/>
    </xf>
    <xf numFmtId="220" fontId="120" fillId="0" borderId="0">
      <protection locked="0"/>
    </xf>
    <xf numFmtId="186" fontId="120" fillId="0" borderId="52">
      <protection locked="0"/>
    </xf>
    <xf numFmtId="0" fontId="3" fillId="0" borderId="0">
      <protection locked="0"/>
    </xf>
    <xf numFmtId="186" fontId="121" fillId="0" borderId="0">
      <protection locked="0"/>
    </xf>
    <xf numFmtId="0" fontId="3" fillId="0" borderId="0">
      <protection locked="0"/>
    </xf>
    <xf numFmtId="186" fontId="121" fillId="0" borderId="0">
      <protection locked="0"/>
    </xf>
    <xf numFmtId="0" fontId="3" fillId="0" borderId="52">
      <protection locked="0"/>
    </xf>
    <xf numFmtId="186" fontId="120" fillId="0" borderId="52">
      <protection locked="0"/>
    </xf>
    <xf numFmtId="0" fontId="5" fillId="90" borderId="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124" fillId="60" borderId="0" applyNumberFormat="0" applyBorder="0" applyAlignment="0" applyProtection="0"/>
    <xf numFmtId="0" fontId="124" fillId="56" borderId="0" applyNumberFormat="0" applyBorder="0" applyAlignment="0" applyProtection="0"/>
    <xf numFmtId="0" fontId="124" fillId="57"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170" fontId="230" fillId="0" borderId="71"/>
    <xf numFmtId="0" fontId="124" fillId="64"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7" borderId="0" applyNumberFormat="0" applyBorder="0" applyAlignment="0" applyProtection="0"/>
    <xf numFmtId="0" fontId="110" fillId="0" borderId="0"/>
    <xf numFmtId="0" fontId="127" fillId="49" borderId="0" applyNumberFormat="0" applyBorder="0" applyAlignment="0" applyProtection="0"/>
    <xf numFmtId="0" fontId="130" fillId="3" borderId="1" applyNumberFormat="0" applyAlignment="0" applyProtection="0"/>
    <xf numFmtId="0" fontId="131" fillId="69" borderId="54" applyNumberFormat="0" applyAlignment="0" applyProtection="0"/>
    <xf numFmtId="0" fontId="181" fillId="0" borderId="4">
      <alignment horizontal="left" vertical="center"/>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xf numFmtId="177" fontId="3"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ill="0" applyBorder="0" applyProtection="0">
      <alignment vertical="center"/>
    </xf>
    <xf numFmtId="0" fontId="132" fillId="0" borderId="0" applyFont="0" applyFill="0" applyBorder="0" applyAlignment="0" applyProtection="0"/>
    <xf numFmtId="0" fontId="16" fillId="0" borderId="0" applyFont="0" applyFill="0" applyBorder="0" applyAlignment="0" applyProtection="0"/>
    <xf numFmtId="0" fontId="16" fillId="0" borderId="66" applyNumberFormat="0" applyFont="0" applyFill="0" applyAlignment="0" applyProtection="0"/>
    <xf numFmtId="0" fontId="182" fillId="0" borderId="0" applyNumberFormat="0" applyFill="0" applyBorder="0" applyAlignment="0" applyProtection="0"/>
    <xf numFmtId="38" fontId="134" fillId="0" borderId="0">
      <alignment vertical="top"/>
    </xf>
    <xf numFmtId="170" fontId="135" fillId="0" borderId="0" applyFont="0" applyFill="0" applyBorder="0" applyAlignment="0" applyProtection="0"/>
    <xf numFmtId="170" fontId="11" fillId="0" borderId="0" applyFont="0" applyFill="0" applyBorder="0" applyAlignment="0" applyProtection="0"/>
    <xf numFmtId="0" fontId="136" fillId="0" borderId="0" applyNumberFormat="0" applyFill="0" applyBorder="0" applyAlignment="0" applyProtection="0"/>
    <xf numFmtId="0" fontId="128" fillId="0" borderId="0">
      <alignment vertical="center"/>
    </xf>
    <xf numFmtId="0" fontId="17" fillId="0" borderId="0" applyNumberFormat="0" applyFill="0" applyBorder="0" applyAlignment="0" applyProtection="0">
      <alignment vertical="top"/>
      <protection locked="0"/>
    </xf>
    <xf numFmtId="0" fontId="183" fillId="0" borderId="0" applyFill="0" applyBorder="0" applyProtection="0">
      <alignment horizontal="left"/>
    </xf>
    <xf numFmtId="0" fontId="143" fillId="50" borderId="0" applyNumberFormat="0" applyBorder="0" applyAlignment="0" applyProtection="0"/>
    <xf numFmtId="0" fontId="16" fillId="0" borderId="0" applyFont="0" applyFill="0" applyBorder="0" applyAlignment="0" applyProtection="0">
      <alignment horizontal="right"/>
    </xf>
    <xf numFmtId="0" fontId="186" fillId="0" borderId="0" applyProtection="0">
      <alignment horizontal="right"/>
    </xf>
    <xf numFmtId="0" fontId="145" fillId="0" borderId="55"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0" applyNumberFormat="0" applyFill="0" applyBorder="0" applyAlignment="0" applyProtection="0"/>
    <xf numFmtId="0" fontId="144" fillId="0" borderId="0">
      <alignment vertical="top"/>
    </xf>
    <xf numFmtId="38" fontId="148" fillId="0" borderId="0">
      <alignment vertical="top"/>
    </xf>
    <xf numFmtId="0" fontId="18"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14" fillId="5" borderId="1" applyNumberFormat="0" applyAlignment="0" applyProtection="0"/>
    <xf numFmtId="0" fontId="189" fillId="0" borderId="0" applyFill="0" applyBorder="0" applyProtection="0">
      <alignment vertical="center"/>
    </xf>
    <xf numFmtId="0" fontId="189" fillId="0" borderId="0" applyFill="0" applyBorder="0" applyProtection="0">
      <alignment vertical="center"/>
    </xf>
    <xf numFmtId="0" fontId="189" fillId="0" borderId="0" applyFill="0" applyBorder="0" applyProtection="0">
      <alignment vertical="center"/>
    </xf>
    <xf numFmtId="0" fontId="189" fillId="0" borderId="0" applyFill="0" applyBorder="0" applyProtection="0">
      <alignment vertical="center"/>
    </xf>
    <xf numFmtId="38" fontId="118" fillId="14" borderId="0">
      <alignment vertical="top"/>
    </xf>
    <xf numFmtId="0" fontId="152" fillId="0" borderId="58" applyNumberFormat="0" applyFill="0" applyAlignment="0" applyProtection="0"/>
    <xf numFmtId="223" fontId="109" fillId="0" borderId="0" applyFont="0" applyFill="0" applyBorder="0" applyAlignment="0" applyProtection="0"/>
    <xf numFmtId="224" fontId="109" fillId="0" borderId="0" applyFont="0" applyFill="0" applyBorder="0" applyAlignment="0" applyProtection="0"/>
    <xf numFmtId="225" fontId="231" fillId="0" borderId="0" applyFont="0" applyFill="0" applyBorder="0" applyAlignment="0" applyProtection="0"/>
    <xf numFmtId="226" fontId="231" fillId="0" borderId="0" applyFont="0" applyFill="0" applyBorder="0" applyAlignment="0" applyProtection="0"/>
    <xf numFmtId="227" fontId="109" fillId="0" borderId="0" applyFont="0" applyFill="0" applyBorder="0" applyAlignment="0" applyProtection="0"/>
    <xf numFmtId="228" fontId="109" fillId="0" borderId="0" applyFont="0" applyFill="0" applyBorder="0" applyAlignment="0" applyProtection="0"/>
    <xf numFmtId="0" fontId="16" fillId="0" borderId="0" applyFont="0" applyFill="0" applyBorder="0" applyAlignment="0" applyProtection="0">
      <alignment horizontal="right"/>
    </xf>
    <xf numFmtId="0" fontId="16" fillId="0" borderId="0" applyFill="0" applyBorder="0" applyProtection="0">
      <alignment vertical="center"/>
    </xf>
    <xf numFmtId="0" fontId="16" fillId="0" borderId="0" applyFont="0" applyFill="0" applyBorder="0" applyAlignment="0" applyProtection="0">
      <alignment horizontal="right"/>
    </xf>
    <xf numFmtId="0" fontId="153" fillId="59" borderId="0" applyNumberFormat="0" applyBorder="0" applyAlignment="0" applyProtection="0"/>
    <xf numFmtId="0" fontId="5" fillId="0" borderId="68"/>
    <xf numFmtId="0" fontId="192" fillId="0" borderId="0">
      <alignment horizontal="right"/>
    </xf>
    <xf numFmtId="0" fontId="3" fillId="0" borderId="0"/>
    <xf numFmtId="0" fontId="3" fillId="0" borderId="0"/>
    <xf numFmtId="0" fontId="16" fillId="0" borderId="0" applyFill="0" applyBorder="0" applyProtection="0">
      <alignment vertical="center"/>
    </xf>
    <xf numFmtId="0" fontId="193" fillId="0" borderId="0"/>
    <xf numFmtId="0" fontId="7" fillId="54" borderId="5" applyNumberFormat="0" applyFont="0" applyAlignment="0" applyProtection="0"/>
    <xf numFmtId="0" fontId="184" fillId="0" borderId="0"/>
    <xf numFmtId="0" fontId="154" fillId="3" borderId="59" applyNumberFormat="0" applyAlignment="0" applyProtection="0"/>
    <xf numFmtId="9" fontId="109" fillId="0" borderId="0" applyNumberFormat="0" applyFill="0" applyBorder="0" applyAlignment="0" applyProtection="0"/>
    <xf numFmtId="0" fontId="16" fillId="0" borderId="0" applyFill="0" applyBorder="0" applyProtection="0">
      <alignment vertical="center"/>
    </xf>
    <xf numFmtId="0" fontId="199" fillId="0" borderId="70">
      <alignment vertical="center"/>
    </xf>
    <xf numFmtId="0" fontId="200" fillId="0" borderId="0">
      <alignment horizontal="left" vertical="center" wrapText="1"/>
    </xf>
    <xf numFmtId="0" fontId="201" fillId="0" borderId="0" applyBorder="0" applyProtection="0">
      <alignment vertical="center"/>
    </xf>
    <xf numFmtId="0" fontId="201" fillId="0" borderId="51" applyBorder="0" applyProtection="0">
      <alignment horizontal="right" vertical="center"/>
    </xf>
    <xf numFmtId="0" fontId="202" fillId="92" borderId="0" applyBorder="0" applyProtection="0">
      <alignment horizontal="centerContinuous" vertical="center"/>
    </xf>
    <xf numFmtId="0" fontId="202" fillId="93" borderId="51" applyBorder="0" applyProtection="0">
      <alignment horizontal="centerContinuous" vertical="center"/>
    </xf>
    <xf numFmtId="183" fontId="162" fillId="87" borderId="0">
      <alignment horizontal="right" vertical="top"/>
    </xf>
    <xf numFmtId="38" fontId="162" fillId="87" borderId="0">
      <alignment horizontal="right" vertical="top"/>
    </xf>
    <xf numFmtId="0" fontId="193" fillId="0" borderId="0"/>
    <xf numFmtId="0" fontId="204" fillId="0" borderId="0" applyFill="0" applyBorder="0" applyProtection="0">
      <alignment horizontal="left"/>
    </xf>
    <xf numFmtId="0" fontId="183" fillId="0" borderId="64" applyFill="0" applyBorder="0" applyProtection="0">
      <alignment horizontal="left" vertical="top"/>
    </xf>
    <xf numFmtId="0" fontId="206" fillId="0" borderId="0"/>
    <xf numFmtId="0" fontId="206" fillId="0" borderId="64" applyFill="0" applyBorder="0" applyProtection="0"/>
    <xf numFmtId="0" fontId="208" fillId="0" borderId="0"/>
    <xf numFmtId="0" fontId="207" fillId="0" borderId="0" applyFill="0" applyBorder="0" applyProtection="0"/>
    <xf numFmtId="170" fontId="207" fillId="0" borderId="0" applyFill="0" applyBorder="0" applyProtection="0"/>
    <xf numFmtId="170" fontId="206" fillId="0" borderId="64" applyFill="0" applyBorder="0" applyProtection="0"/>
    <xf numFmtId="0" fontId="163" fillId="0" borderId="0" applyNumberForma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209" fillId="0" borderId="66" applyFill="0" applyBorder="0" applyProtection="0">
      <alignment vertical="center"/>
    </xf>
    <xf numFmtId="0" fontId="184" fillId="0" borderId="0"/>
    <xf numFmtId="0" fontId="165" fillId="0" borderId="0" applyNumberFormat="0" applyFill="0" applyBorder="0" applyAlignment="0" applyProtection="0"/>
    <xf numFmtId="0" fontId="211" fillId="0" borderId="51" applyBorder="0" applyProtection="0">
      <alignment horizontal="right"/>
    </xf>
    <xf numFmtId="0" fontId="167" fillId="0" borderId="0" applyNumberFormat="0" applyFill="0" applyBorder="0" applyAlignment="0" applyProtection="0">
      <alignment vertical="top"/>
      <protection locked="0"/>
    </xf>
    <xf numFmtId="0" fontId="37" fillId="0" borderId="0" applyNumberFormat="0" applyFill="0" applyBorder="0" applyAlignment="0" applyProtection="0"/>
    <xf numFmtId="0" fontId="232" fillId="0" borderId="0" applyNumberFormat="0" applyFill="0" applyBorder="0" applyAlignment="0" applyProtection="0"/>
    <xf numFmtId="0" fontId="18" fillId="0" borderId="0" applyNumberFormat="0" applyFill="0" applyBorder="0" applyAlignment="0" applyProtection="0">
      <alignment vertical="top"/>
      <protection locked="0"/>
    </xf>
    <xf numFmtId="170" fontId="233"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34" fillId="0" borderId="0" applyNumberFormat="0" applyFill="0" applyBorder="0" applyAlignment="0" applyProtection="0">
      <alignment vertical="top"/>
      <protection locked="0"/>
    </xf>
    <xf numFmtId="170" fontId="3" fillId="0" borderId="0" applyBorder="0"/>
    <xf numFmtId="219" fontId="213" fillId="0" borderId="4">
      <alignment vertical="top" wrapText="1"/>
    </xf>
    <xf numFmtId="170" fontId="31" fillId="0" borderId="72" applyNumberFormat="0" applyFont="0" applyFill="0" applyBorder="0" applyAlignment="0" applyProtection="0">
      <alignment horizontal="center"/>
    </xf>
    <xf numFmtId="0" fontId="8" fillId="0" borderId="0" applyNumberFormat="0" applyFill="0" applyBorder="0" applyAlignment="0" applyProtection="0"/>
    <xf numFmtId="229" fontId="22" fillId="0" borderId="0" applyFont="0" applyFill="0" applyBorder="0" applyAlignment="0" applyProtection="0"/>
    <xf numFmtId="179" fontId="22" fillId="0" borderId="0" applyFont="0" applyFill="0" applyBorder="0" applyAlignment="0" applyProtection="0"/>
    <xf numFmtId="179" fontId="3" fillId="0" borderId="0" applyFont="0" applyFill="0" applyBorder="0" applyAlignment="0" applyProtection="0"/>
    <xf numFmtId="170" fontId="145" fillId="0" borderId="55" applyNumberFormat="0" applyFill="0" applyAlignment="0" applyProtection="0"/>
    <xf numFmtId="0" fontId="235" fillId="0" borderId="0" applyBorder="0">
      <alignment horizontal="center" vertical="center" wrapText="1"/>
    </xf>
    <xf numFmtId="0" fontId="28" fillId="0" borderId="0" applyBorder="0">
      <alignment horizontal="center" vertical="center" wrapText="1"/>
    </xf>
    <xf numFmtId="0" fontId="236" fillId="0" borderId="3" applyBorder="0">
      <alignment horizontal="center" vertical="center" wrapText="1"/>
    </xf>
    <xf numFmtId="0" fontId="9" fillId="0" borderId="3" applyBorder="0">
      <alignment horizontal="center" vertical="center" wrapText="1"/>
    </xf>
    <xf numFmtId="3" fontId="133" fillId="0" borderId="4" applyBorder="0">
      <alignment vertical="center"/>
    </xf>
    <xf numFmtId="170" fontId="237" fillId="14" borderId="73" applyNumberFormat="0">
      <alignment vertical="top"/>
    </xf>
    <xf numFmtId="0" fontId="116" fillId="0" borderId="0">
      <alignment horizontal="center" vertical="top" wrapText="1"/>
    </xf>
    <xf numFmtId="0" fontId="170" fillId="0" borderId="0">
      <alignment horizontal="centerContinuous" vertical="center" wrapText="1"/>
    </xf>
    <xf numFmtId="0" fontId="170" fillId="0" borderId="0">
      <alignment horizontal="centerContinuous" vertical="center"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170" fontId="238" fillId="7" borderId="51">
      <alignment vertical="center"/>
    </xf>
    <xf numFmtId="170" fontId="3" fillId="0" borderId="0" applyNumberFormat="0" applyFont="0" applyFill="0" applyBorder="0" applyAlignment="0" applyProtection="0"/>
    <xf numFmtId="0" fontId="1" fillId="0" borderId="0"/>
    <xf numFmtId="49" fontId="7" fillId="0" borderId="0" applyBorder="0">
      <alignment vertical="top"/>
    </xf>
    <xf numFmtId="49" fontId="7" fillId="0" borderId="0" applyBorder="0">
      <alignment vertical="top"/>
    </xf>
    <xf numFmtId="0" fontId="1" fillId="0" borderId="0"/>
    <xf numFmtId="0" fontId="1" fillId="0" borderId="0"/>
    <xf numFmtId="0" fontId="1" fillId="0" borderId="0"/>
    <xf numFmtId="0" fontId="225" fillId="0" borderId="0"/>
    <xf numFmtId="0" fontId="176" fillId="0" borderId="0"/>
    <xf numFmtId="0" fontId="1" fillId="0" borderId="0"/>
    <xf numFmtId="0" fontId="1" fillId="0" borderId="0"/>
    <xf numFmtId="0" fontId="122" fillId="0" borderId="0"/>
    <xf numFmtId="0" fontId="1" fillId="0" borderId="0"/>
    <xf numFmtId="0" fontId="72" fillId="0" borderId="0"/>
    <xf numFmtId="0" fontId="3" fillId="0" borderId="0"/>
    <xf numFmtId="0" fontId="239" fillId="0" borderId="0"/>
    <xf numFmtId="0" fontId="3" fillId="0" borderId="0"/>
    <xf numFmtId="0" fontId="239" fillId="0" borderId="0"/>
    <xf numFmtId="170" fontId="109" fillId="0" borderId="0"/>
    <xf numFmtId="0" fontId="1" fillId="0" borderId="0"/>
    <xf numFmtId="170" fontId="3" fillId="0" borderId="0"/>
    <xf numFmtId="0" fontId="3" fillId="0" borderId="0"/>
    <xf numFmtId="170" fontId="172" fillId="0" borderId="0"/>
    <xf numFmtId="0" fontId="172" fillId="0" borderId="0"/>
    <xf numFmtId="0" fontId="1" fillId="0" borderId="0"/>
    <xf numFmtId="0" fontId="1" fillId="0" borderId="0"/>
    <xf numFmtId="0" fontId="1" fillId="0" borderId="0"/>
    <xf numFmtId="0" fontId="31" fillId="0" borderId="0"/>
    <xf numFmtId="0" fontId="109" fillId="0" borderId="0"/>
    <xf numFmtId="0" fontId="1" fillId="0" borderId="0"/>
    <xf numFmtId="0" fontId="3" fillId="0" borderId="0"/>
    <xf numFmtId="0" fontId="22" fillId="0" borderId="0"/>
    <xf numFmtId="0" fontId="22" fillId="0" borderId="0"/>
    <xf numFmtId="0" fontId="3" fillId="0" borderId="0"/>
    <xf numFmtId="0" fontId="22" fillId="0" borderId="0"/>
    <xf numFmtId="0" fontId="172" fillId="0" borderId="0"/>
    <xf numFmtId="0" fontId="3" fillId="0" borderId="0"/>
    <xf numFmtId="170" fontId="109" fillId="0" borderId="0"/>
    <xf numFmtId="170" fontId="109" fillId="0" borderId="0"/>
    <xf numFmtId="0" fontId="240" fillId="0" borderId="0"/>
    <xf numFmtId="0" fontId="240" fillId="0" borderId="0"/>
    <xf numFmtId="0" fontId="22" fillId="0" borderId="0"/>
    <xf numFmtId="0" fontId="22" fillId="0" borderId="0"/>
    <xf numFmtId="0" fontId="31" fillId="0" borderId="0"/>
    <xf numFmtId="0" fontId="22" fillId="0" borderId="0"/>
    <xf numFmtId="0" fontId="3" fillId="0" borderId="0"/>
    <xf numFmtId="0" fontId="22" fillId="0" borderId="0"/>
    <xf numFmtId="0" fontId="3" fillId="0" borderId="0"/>
    <xf numFmtId="0" fontId="3" fillId="0" borderId="0"/>
    <xf numFmtId="0" fontId="22" fillId="0" borderId="0"/>
    <xf numFmtId="170" fontId="3" fillId="0" borderId="0"/>
    <xf numFmtId="0" fontId="22" fillId="0" borderId="0"/>
    <xf numFmtId="0" fontId="1" fillId="0" borderId="0"/>
    <xf numFmtId="0" fontId="1" fillId="0" borderId="0"/>
    <xf numFmtId="49" fontId="7" fillId="0" borderId="0">
      <alignment vertical="top"/>
    </xf>
    <xf numFmtId="0" fontId="1" fillId="0" borderId="0"/>
    <xf numFmtId="0" fontId="1" fillId="0" borderId="0"/>
    <xf numFmtId="0" fontId="135" fillId="0" borderId="0"/>
    <xf numFmtId="0" fontId="1" fillId="0" borderId="0"/>
    <xf numFmtId="0" fontId="240" fillId="0" borderId="0"/>
    <xf numFmtId="0" fontId="1" fillId="0" borderId="0"/>
    <xf numFmtId="0" fontId="1" fillId="0" borderId="0"/>
    <xf numFmtId="0" fontId="109" fillId="0" borderId="0"/>
    <xf numFmtId="0" fontId="109" fillId="0" borderId="0"/>
    <xf numFmtId="0" fontId="3" fillId="0" borderId="0"/>
    <xf numFmtId="0" fontId="109" fillId="0" borderId="0"/>
    <xf numFmtId="0" fontId="109" fillId="0" borderId="0"/>
    <xf numFmtId="0" fontId="1" fillId="0" borderId="0"/>
    <xf numFmtId="0" fontId="1" fillId="0" borderId="0"/>
    <xf numFmtId="0" fontId="1" fillId="0" borderId="0"/>
    <xf numFmtId="170" fontId="109" fillId="0" borderId="0"/>
    <xf numFmtId="0" fontId="1" fillId="0" borderId="0"/>
    <xf numFmtId="170" fontId="109" fillId="0" borderId="0"/>
    <xf numFmtId="0" fontId="1" fillId="0" borderId="0"/>
    <xf numFmtId="0" fontId="109" fillId="0" borderId="0"/>
    <xf numFmtId="0" fontId="109" fillId="0" borderId="0"/>
    <xf numFmtId="170" fontId="109" fillId="0" borderId="0"/>
    <xf numFmtId="0" fontId="109" fillId="0" borderId="0"/>
    <xf numFmtId="170" fontId="109" fillId="0" borderId="0"/>
    <xf numFmtId="0" fontId="109" fillId="0" borderId="0"/>
    <xf numFmtId="170" fontId="109" fillId="0" borderId="0"/>
    <xf numFmtId="0" fontId="109" fillId="0" borderId="0"/>
    <xf numFmtId="0" fontId="109"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xf numFmtId="0" fontId="22" fillId="0" borderId="0"/>
    <xf numFmtId="0" fontId="1" fillId="0" borderId="0"/>
    <xf numFmtId="49" fontId="7" fillId="0" borderId="0" applyBorder="0">
      <alignment vertical="top"/>
    </xf>
    <xf numFmtId="49" fontId="7" fillId="0" borderId="0" applyBorder="0">
      <alignment vertical="top"/>
    </xf>
    <xf numFmtId="0" fontId="1" fillId="0" borderId="0"/>
    <xf numFmtId="0" fontId="1" fillId="0" borderId="0"/>
    <xf numFmtId="0" fontId="1" fillId="0" borderId="0"/>
    <xf numFmtId="170" fontId="1" fillId="0" borderId="0"/>
    <xf numFmtId="49" fontId="7" fillId="0" borderId="0" applyBorder="0">
      <alignment vertical="top"/>
    </xf>
    <xf numFmtId="0" fontId="172" fillId="0" borderId="0"/>
    <xf numFmtId="170" fontId="22" fillId="0" borderId="0"/>
    <xf numFmtId="170" fontId="1" fillId="0" borderId="0"/>
    <xf numFmtId="0" fontId="1" fillId="0" borderId="0"/>
    <xf numFmtId="49" fontId="7" fillId="0" borderId="0" applyBorder="0">
      <alignment vertical="top"/>
    </xf>
    <xf numFmtId="49" fontId="7" fillId="0" borderId="0" applyBorder="0">
      <alignment vertical="top"/>
    </xf>
    <xf numFmtId="0" fontId="1" fillId="0" borderId="0"/>
    <xf numFmtId="49" fontId="7" fillId="0" borderId="0" applyBorder="0">
      <alignment vertical="top"/>
    </xf>
    <xf numFmtId="49" fontId="7" fillId="0" borderId="0" applyBorder="0">
      <alignment vertical="top"/>
    </xf>
    <xf numFmtId="0" fontId="1" fillId="0" borderId="0"/>
    <xf numFmtId="49" fontId="7" fillId="0" borderId="0" applyBorder="0">
      <alignment vertical="top"/>
    </xf>
    <xf numFmtId="0" fontId="1" fillId="0" borderId="0"/>
    <xf numFmtId="0" fontId="3" fillId="0" borderId="0"/>
    <xf numFmtId="49" fontId="7" fillId="0" borderId="0" applyBorder="0">
      <alignment vertical="top"/>
    </xf>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40" fillId="0" borderId="0" applyFont="0" applyFill="0" applyBorder="0" applyAlignment="0" applyProtection="0"/>
    <xf numFmtId="170" fontId="241" fillId="0" borderId="74" applyNumberFormat="0" applyFont="0" applyFill="0" applyBorder="0" applyAlignment="0" applyProtection="0"/>
    <xf numFmtId="230" fontId="173" fillId="0" borderId="0">
      <alignment vertical="top"/>
    </xf>
    <xf numFmtId="183" fontId="173" fillId="0" borderId="0">
      <alignment vertical="top"/>
    </xf>
    <xf numFmtId="183" fontId="31" fillId="0" borderId="0">
      <alignment vertical="top"/>
    </xf>
    <xf numFmtId="38" fontId="31" fillId="0" borderId="0">
      <alignment vertical="top"/>
    </xf>
    <xf numFmtId="0" fontId="4" fillId="0" borderId="0"/>
    <xf numFmtId="0" fontId="40" fillId="0" borderId="0"/>
    <xf numFmtId="0" fontId="4" fillId="0" borderId="0"/>
    <xf numFmtId="4" fontId="1" fillId="0" borderId="0">
      <alignment horizontal="center" vertical="center"/>
    </xf>
    <xf numFmtId="4" fontId="1" fillId="0" borderId="0" applyProtection="0">
      <alignment horizontal="center" vertical="center"/>
    </xf>
    <xf numFmtId="4" fontId="1" fillId="0" borderId="0">
      <alignment horizontal="center" vertical="center"/>
    </xf>
    <xf numFmtId="180" fontId="8" fillId="0" borderId="0" applyFill="0" applyBorder="0" applyAlignment="0" applyProtection="0"/>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200"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39" fillId="0" borderId="0" applyFont="0" applyFill="0" applyBorder="0" applyAlignment="0" applyProtection="0"/>
    <xf numFmtId="174" fontId="3" fillId="0" borderId="0" applyFont="0" applyFill="0" applyBorder="0" applyAlignment="0" applyProtection="0"/>
    <xf numFmtId="43" fontId="1" fillId="0" borderId="0" applyFont="0" applyFill="0" applyBorder="0" applyAlignment="0" applyProtection="0"/>
    <xf numFmtId="174" fontId="122" fillId="0" borderId="0" applyFont="0" applyFill="0" applyBorder="0" applyAlignment="0" applyProtection="0"/>
    <xf numFmtId="4" fontId="7" fillId="8" borderId="0" applyBorder="0">
      <alignment horizontal="right"/>
    </xf>
    <xf numFmtId="4" fontId="242" fillId="8" borderId="0" applyBorder="0">
      <alignment horizontal="right"/>
    </xf>
    <xf numFmtId="4" fontId="7" fillId="89" borderId="63" applyBorder="0">
      <alignment horizontal="right"/>
    </xf>
    <xf numFmtId="4" fontId="7" fillId="8" borderId="4" applyFont="0" applyBorder="0">
      <alignment horizontal="right"/>
    </xf>
    <xf numFmtId="4" fontId="7" fillId="8" borderId="4" applyFont="0" applyBorder="0">
      <alignment horizontal="right"/>
    </xf>
    <xf numFmtId="179" fontId="3" fillId="0" borderId="0">
      <protection locked="0"/>
    </xf>
    <xf numFmtId="231" fontId="120" fillId="0" borderId="0">
      <protection locked="0"/>
    </xf>
    <xf numFmtId="0" fontId="119" fillId="0" borderId="4" applyBorder="0">
      <alignment horizontal="center" vertical="center" wrapText="1"/>
    </xf>
    <xf numFmtId="49" fontId="213" fillId="0" borderId="4">
      <alignment horizontal="center" vertical="center" wrapText="1"/>
    </xf>
    <xf numFmtId="0" fontId="47" fillId="0" borderId="61" applyNumberFormat="0" applyFill="0" applyAlignment="0" applyProtection="0"/>
    <xf numFmtId="0" fontId="127" fillId="49" borderId="0" applyNumberFormat="0" applyBorder="0" applyAlignment="0" applyProtection="0"/>
    <xf numFmtId="0" fontId="143" fillId="50" borderId="0" applyNumberFormat="0" applyBorder="0" applyAlignment="0" applyProtection="0"/>
    <xf numFmtId="0" fontId="136" fillId="0" borderId="0" applyNumberFormat="0" applyFill="0" applyBorder="0" applyAlignment="0" applyProtection="0"/>
    <xf numFmtId="0" fontId="22" fillId="54" borderId="5" applyNumberFormat="0" applyFont="0" applyAlignment="0" applyProtection="0"/>
    <xf numFmtId="0" fontId="22" fillId="54" borderId="5" applyNumberFormat="0" applyFont="0" applyAlignment="0" applyProtection="0"/>
    <xf numFmtId="0" fontId="3" fillId="54" borderId="5" applyNumberFormat="0" applyFont="0" applyAlignment="0" applyProtection="0"/>
    <xf numFmtId="0" fontId="3" fillId="0" borderId="0"/>
    <xf numFmtId="0" fontId="153" fillId="59" borderId="0" applyNumberFormat="0" applyBorder="0" applyAlignment="0" applyProtection="0"/>
    <xf numFmtId="0" fontId="22" fillId="0" borderId="0"/>
    <xf numFmtId="0" fontId="22" fillId="0" borderId="0"/>
    <xf numFmtId="0" fontId="124" fillId="63" borderId="0" applyNumberFormat="0" applyBorder="0" applyAlignment="0" applyProtection="0"/>
    <xf numFmtId="0" fontId="152" fillId="0" borderId="58" applyNumberFormat="0" applyFill="0" applyAlignment="0" applyProtection="0"/>
    <xf numFmtId="0" fontId="131" fillId="69" borderId="54" applyNumberFormat="0" applyAlignment="0" applyProtection="0"/>
    <xf numFmtId="0" fontId="165" fillId="0" borderId="0" applyNumberFormat="0" applyFill="0" applyBorder="0" applyAlignment="0" applyProtection="0"/>
    <xf numFmtId="0" fontId="109" fillId="0" borderId="0"/>
    <xf numFmtId="0" fontId="119" fillId="0" borderId="0"/>
    <xf numFmtId="0" fontId="119" fillId="0" borderId="0"/>
    <xf numFmtId="0" fontId="150" fillId="68" borderId="0"/>
    <xf numFmtId="0" fontId="150" fillId="71" borderId="0"/>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243" fillId="0" borderId="0" applyNumberFormat="0" applyFill="0" applyBorder="0" applyAlignment="0" applyProtection="0">
      <alignment vertical="top"/>
      <protection locked="0"/>
    </xf>
    <xf numFmtId="0" fontId="244" fillId="0" borderId="0" applyNumberFormat="0" applyFill="0" applyBorder="0" applyAlignment="0" applyProtection="0">
      <alignment vertical="top"/>
      <protection locked="0"/>
    </xf>
    <xf numFmtId="0" fontId="172" fillId="0" borderId="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4"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54" fillId="3" borderId="59"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30" fillId="3" borderId="1" applyNumberFormat="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5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31" fillId="69" borderId="54"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 fillId="0" borderId="0"/>
    <xf numFmtId="0" fontId="172" fillId="0" borderId="0"/>
    <xf numFmtId="0" fontId="172" fillId="0" borderId="0"/>
    <xf numFmtId="0" fontId="172" fillId="0" borderId="0"/>
    <xf numFmtId="0" fontId="172" fillId="0" borderId="0"/>
    <xf numFmtId="0" fontId="172" fillId="0" borderId="0"/>
    <xf numFmtId="0" fontId="31" fillId="0" borderId="0"/>
    <xf numFmtId="0" fontId="1" fillId="0" borderId="0"/>
    <xf numFmtId="0" fontId="1" fillId="0" borderId="0"/>
    <xf numFmtId="0" fontId="1" fillId="0" borderId="0"/>
    <xf numFmtId="0" fontId="1" fillId="0" borderId="0"/>
    <xf numFmtId="0" fontId="1" fillId="0" borderId="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0" fontId="3" fillId="54" borderId="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52" fillId="0" borderId="58" applyNumberFormat="0" applyFill="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9" fontId="72" fillId="0" borderId="0" applyFont="0" applyFill="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6"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4"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7" borderId="0" applyNumberFormat="0" applyBorder="0" applyAlignment="0" applyProtection="0"/>
    <xf numFmtId="0" fontId="14" fillId="5" borderId="1" applyNumberFormat="0" applyAlignment="0" applyProtection="0"/>
    <xf numFmtId="0" fontId="154" fillId="3" borderId="59" applyNumberFormat="0" applyAlignment="0" applyProtection="0"/>
    <xf numFmtId="0" fontId="130" fillId="3" borderId="1" applyNumberFormat="0" applyAlignment="0" applyProtection="0"/>
    <xf numFmtId="0" fontId="145" fillId="0" borderId="55" applyNumberFormat="0" applyFill="0" applyAlignment="0" applyProtection="0"/>
    <xf numFmtId="0" fontId="146" fillId="0" borderId="56" applyNumberFormat="0" applyFill="0" applyAlignment="0" applyProtection="0"/>
    <xf numFmtId="0" fontId="147" fillId="0" borderId="57" applyNumberFormat="0" applyFill="0" applyAlignment="0" applyProtection="0"/>
    <xf numFmtId="0" fontId="147" fillId="0" borderId="0" applyNumberFormat="0" applyFill="0" applyBorder="0" applyAlignment="0" applyProtection="0"/>
    <xf numFmtId="0" fontId="47" fillId="0" borderId="61" applyNumberFormat="0" applyFill="0" applyAlignment="0" applyProtection="0"/>
    <xf numFmtId="0" fontId="131" fillId="69" borderId="54" applyNumberFormat="0" applyAlignment="0" applyProtection="0"/>
    <xf numFmtId="0" fontId="163" fillId="0" borderId="0" applyNumberFormat="0" applyFill="0" applyBorder="0" applyAlignment="0" applyProtection="0"/>
    <xf numFmtId="0" fontId="153"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 fillId="0" borderId="0"/>
    <xf numFmtId="0" fontId="3"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72" fillId="0" borderId="0"/>
    <xf numFmtId="0" fontId="31" fillId="0" borderId="0"/>
    <xf numFmtId="0" fontId="1" fillId="0" borderId="0"/>
    <xf numFmtId="0" fontId="1" fillId="0" borderId="0"/>
    <xf numFmtId="0" fontId="1" fillId="0" borderId="0"/>
    <xf numFmtId="0" fontId="173" fillId="0" borderId="0"/>
    <xf numFmtId="0" fontId="1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49" borderId="0" applyNumberFormat="0" applyBorder="0" applyAlignment="0" applyProtection="0"/>
    <xf numFmtId="0" fontId="136" fillId="0" borderId="0" applyNumberFormat="0" applyFill="0" applyBorder="0" applyAlignment="0" applyProtection="0"/>
    <xf numFmtId="9" fontId="17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0" fontId="152" fillId="0" borderId="58" applyNumberFormat="0" applyFill="0" applyAlignment="0" applyProtection="0"/>
    <xf numFmtId="0" fontId="4" fillId="0" borderId="0"/>
    <xf numFmtId="0" fontId="165" fillId="0" borderId="0" applyNumberForma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74" fontId="1" fillId="0" borderId="0" applyFont="0" applyFill="0" applyBorder="0" applyAlignment="0" applyProtection="0"/>
    <xf numFmtId="174" fontId="22" fillId="0" borderId="0" applyFont="0" applyFill="0" applyBorder="0" applyAlignment="0" applyProtection="0"/>
    <xf numFmtId="174" fontId="1" fillId="0" borderId="0" applyFont="0" applyFill="0" applyBorder="0" applyAlignment="0" applyProtection="0"/>
    <xf numFmtId="0" fontId="143" fillId="50" borderId="0" applyNumberFormat="0" applyBorder="0" applyAlignment="0" applyProtection="0"/>
    <xf numFmtId="0" fontId="4" fillId="0" borderId="0"/>
    <xf numFmtId="198" fontId="109" fillId="88" borderId="4" applyNumberFormat="0" applyFill="0" applyBorder="0" applyProtection="0">
      <alignment vertical="center"/>
      <protection locked="0"/>
    </xf>
    <xf numFmtId="0" fontId="9" fillId="0" borderId="3" applyBorder="0">
      <alignment horizontal="center" vertical="center" wrapText="1"/>
    </xf>
    <xf numFmtId="0" fontId="1" fillId="0" borderId="0"/>
    <xf numFmtId="0" fontId="229" fillId="0" borderId="0"/>
    <xf numFmtId="0" fontId="72" fillId="0" borderId="0"/>
    <xf numFmtId="0" fontId="1" fillId="0" borderId="0"/>
    <xf numFmtId="0" fontId="1" fillId="0" borderId="0"/>
    <xf numFmtId="0" fontId="1" fillId="0" borderId="0"/>
    <xf numFmtId="0" fontId="1" fillId="0" borderId="0"/>
    <xf numFmtId="17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9" fontId="1" fillId="0" borderId="0" applyFont="0" applyFill="0" applyBorder="0" applyAlignment="0" applyProtection="0"/>
    <xf numFmtId="0" fontId="4" fillId="0" borderId="0"/>
  </cellStyleXfs>
  <cellXfs count="1477">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71" fontId="7" fillId="0" borderId="5" xfId="54" applyNumberFormat="1" applyFont="1" applyFill="1" applyBorder="1" applyAlignment="1" applyProtection="1">
      <alignment horizontal="center" vertical="center" wrapText="1"/>
    </xf>
    <xf numFmtId="171"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9"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9" fontId="7" fillId="0" borderId="5" xfId="30" applyNumberFormat="1" applyFont="1" applyFill="1" applyBorder="1" applyAlignment="1" applyProtection="1">
      <alignment horizontal="right" vertical="center" wrapText="1"/>
    </xf>
    <xf numFmtId="169"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7" fillId="9" borderId="5" xfId="54" applyNumberFormat="1" applyFont="1" applyFill="1" applyBorder="1" applyAlignment="1" applyProtection="1">
      <alignment horizontal="left" vertical="center" wrapText="1" indent="6"/>
      <protection locked="0"/>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9"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7"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49" fontId="0"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14" fontId="7" fillId="8" borderId="5" xfId="53" applyNumberFormat="1" applyFont="1" applyFill="1" applyBorder="1" applyAlignment="1" applyProtection="1">
      <alignment horizontal="left" vertical="center" wrapText="1" indent="1"/>
    </xf>
    <xf numFmtId="14" fontId="50"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3" applyNumberFormat="1" applyFont="1" applyFill="1" applyBorder="1" applyAlignment="1" applyProtection="1">
      <alignment horizontal="center" vertical="center" wrapText="1"/>
      <protection locked="0"/>
    </xf>
    <xf numFmtId="49" fontId="0" fillId="7" borderId="5" xfId="0" applyNumberFormat="1" applyFill="1" applyBorder="1" applyAlignment="1" applyProtection="1">
      <alignment horizontal="left" vertical="center" wrapText="1"/>
    </xf>
    <xf numFmtId="49" fontId="34" fillId="0" borderId="5" xfId="33" applyNumberFormat="1" applyFont="1" applyFill="1" applyBorder="1" applyAlignment="1" applyProtection="1">
      <alignment horizontal="center" vertical="center" wrapText="1"/>
    </xf>
    <xf numFmtId="49" fontId="7" fillId="9" borderId="5" xfId="53" applyNumberFormat="1" applyFont="1" applyFill="1" applyBorder="1" applyAlignment="1" applyProtection="1">
      <alignment horizontal="center" vertical="center" wrapText="1"/>
      <protection locked="0"/>
    </xf>
    <xf numFmtId="49" fontId="7" fillId="9" borderId="5" xfId="53" applyNumberFormat="1" applyFont="1" applyFill="1" applyBorder="1" applyAlignment="1" applyProtection="1">
      <alignment horizontal="center" vertical="center" wrapText="1"/>
      <protection locked="0"/>
    </xf>
    <xf numFmtId="49" fontId="7" fillId="9" borderId="5" xfId="53" applyNumberFormat="1" applyFont="1" applyFill="1" applyBorder="1" applyAlignment="1" applyProtection="1">
      <alignment horizontal="center" vertical="center" wrapText="1"/>
      <protection locked="0"/>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0" borderId="0" xfId="0">
      <alignment vertical="top"/>
    </xf>
    <xf numFmtId="0" fontId="33" fillId="7" borderId="0" xfId="54" applyFont="1" applyFill="1" applyBorder="1" applyAlignment="1" applyProtection="1">
      <alignment vertical="center" wrapText="1"/>
    </xf>
    <xf numFmtId="0" fontId="73" fillId="0" borderId="0" xfId="54" applyFont="1" applyFill="1" applyAlignment="1" applyProtection="1">
      <alignment vertical="center" wrapText="1"/>
    </xf>
    <xf numFmtId="0" fontId="75" fillId="0" borderId="0" xfId="54" applyFont="1" applyFill="1" applyAlignment="1" applyProtection="1">
      <alignment vertical="center"/>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protection locked="0"/>
    </xf>
    <xf numFmtId="49" fontId="7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4" fillId="0" borderId="5"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0" borderId="0" xfId="0">
      <alignment vertical="top"/>
    </xf>
    <xf numFmtId="0" fontId="33" fillId="7" borderId="0" xfId="54" applyFont="1" applyFill="1" applyBorder="1" applyAlignment="1" applyProtection="1">
      <alignment vertical="center" wrapText="1"/>
    </xf>
    <xf numFmtId="0" fontId="73" fillId="0" borderId="0" xfId="54" applyFont="1" applyFill="1" applyAlignment="1" applyProtection="1">
      <alignment vertical="center" wrapText="1"/>
    </xf>
    <xf numFmtId="0" fontId="75" fillId="0" borderId="0" xfId="54" applyFont="1" applyFill="1" applyAlignment="1" applyProtection="1">
      <alignment vertical="center"/>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0" xfId="0" applyNumberFormat="1">
      <alignment vertical="top"/>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4" fillId="0" borderId="5"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0" fillId="0" borderId="0" xfId="0">
      <alignment vertical="top"/>
    </xf>
    <xf numFmtId="0" fontId="73" fillId="0" borderId="0" xfId="54" applyFont="1" applyFill="1" applyAlignment="1" applyProtection="1">
      <alignment vertical="center" wrapText="1"/>
    </xf>
    <xf numFmtId="0" fontId="75" fillId="0" borderId="0" xfId="54" applyFont="1" applyFill="1" applyAlignment="1" applyProtection="1">
      <alignment vertical="center"/>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0" xfId="0" applyNumberFormat="1">
      <alignment vertical="top"/>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4" fillId="0" borderId="5" xfId="54" applyFont="1" applyFill="1" applyBorder="1" applyAlignment="1" applyProtection="1">
      <alignment horizontal="center" vertical="center" wrapText="1"/>
    </xf>
    <xf numFmtId="0" fontId="7" fillId="0" borderId="0" xfId="49" applyFont="1" applyProtection="1"/>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34" fillId="7" borderId="0" xfId="49" applyFont="1" applyFill="1" applyBorder="1" applyAlignment="1" applyProtection="1">
      <alignment horizontal="center" vertical="center" wrapText="1"/>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49" fontId="0" fillId="12" borderId="49" xfId="0" applyFont="1" applyFill="1" applyBorder="1" applyAlignment="1">
      <alignment horizontal="center" vertical="center"/>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71" fontId="7" fillId="0" borderId="13" xfId="54" applyNumberFormat="1" applyFont="1" applyFill="1" applyBorder="1" applyAlignment="1" applyProtection="1">
      <alignment horizontal="center" vertical="center" wrapText="1"/>
    </xf>
    <xf numFmtId="171" fontId="7" fillId="0" borderId="14" xfId="54" applyNumberFormat="1" applyFont="1" applyFill="1" applyBorder="1" applyAlignment="1" applyProtection="1">
      <alignment horizontal="center" vertical="center" wrapText="1"/>
    </xf>
    <xf numFmtId="171"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8" borderId="28" xfId="30" applyNumberFormat="1" applyFont="1" applyFill="1" applyBorder="1" applyAlignment="1" applyProtection="1">
      <alignment horizontal="left" vertical="center" wrapText="1" inden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0" fontId="0" fillId="8" borderId="5" xfId="30" applyNumberFormat="1"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7" borderId="5" xfId="0" applyNumberForma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7" borderId="5" xfId="0" applyNumberFormat="1" applyFill="1" applyBorder="1" applyAlignment="1" applyProtection="1">
      <alignment horizontal="left" vertical="center" wrapText="1"/>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49" fontId="7" fillId="11" borderId="13" xfId="53"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4578">
    <cellStyle name=" 1" xfId="1"/>
    <cellStyle name=" 1 2" xfId="2"/>
    <cellStyle name=" 1_Stage1" xfId="3"/>
    <cellStyle name="_x000a_bidires=100_x000d_" xfId="1689"/>
    <cellStyle name="_x000a_bidires=100_x000d_ 2" xfId="2886"/>
    <cellStyle name="%" xfId="306"/>
    <cellStyle name="%_Inputs" xfId="305"/>
    <cellStyle name="%_Inputs (const)" xfId="304"/>
    <cellStyle name="%_Inputs Co" xfId="303"/>
    <cellStyle name="?_x0001_" xfId="2887"/>
    <cellStyle name="?????? [0]_cogs" xfId="2888"/>
    <cellStyle name="???????_??????? (2)" xfId="2889"/>
    <cellStyle name="??????_cogs" xfId="2890"/>
    <cellStyle name="??_PL-CF sheet" xfId="2891"/>
    <cellStyle name="?…?ж?Ш?и [0.00]" xfId="1690"/>
    <cellStyle name="?W??_‘O’с?р??" xfId="1691"/>
    <cellStyle name="___________ __ ______ 2007_ (2)" xfId="2892"/>
    <cellStyle name="_060725 NEW модель баланс все Со" xfId="2893"/>
    <cellStyle name="_060821 n=10, Э2007 55, ИП 119, ЗС 07г 15" xfId="2894"/>
    <cellStyle name="_070130 model_strategy_18 12 06_Э07_324__Э09_292_(2)2" xfId="2895"/>
    <cellStyle name="_2011 часть1 1" xfId="302"/>
    <cellStyle name="_5 БР по заявкам май" xfId="2896"/>
    <cellStyle name="_6.1." xfId="2897"/>
    <cellStyle name="_7.4.6Перечень платежей (метрол.) ФК на январь 2008г." xfId="2898"/>
    <cellStyle name="_7.6." xfId="2899"/>
    <cellStyle name="_7.6. Информационные службы" xfId="2900"/>
    <cellStyle name="_91 приг р" xfId="301"/>
    <cellStyle name="_CashFlow_2007_проект_02_02_final" xfId="1692"/>
    <cellStyle name="_CashFlow_2007_проект_02_02_final 2" xfId="2901"/>
    <cellStyle name="_INVGEN.G_TGC-1_NevTES_08" xfId="2902"/>
    <cellStyle name="_IPr_TGK_2005" xfId="2903"/>
    <cellStyle name="_IPr_TGK_2005_4q0" xfId="2904"/>
    <cellStyle name="_IPr_TGK_2005_4q0_КАЛЬК ТГК (ТО ЧТО НА МАХ ГЕННЕРАЦИЮ)" xfId="2905"/>
    <cellStyle name="_IPr_TGK_2005_КАЛЬК ТГК (ТО ЧТО НА МАХ ГЕННЕРАЦИЮ)" xfId="2906"/>
    <cellStyle name="_Iквартал 2008 г._7.1" xfId="2907"/>
    <cellStyle name="_Iквартал 2008 г._7.4.1" xfId="2908"/>
    <cellStyle name="_Iквартал 2008 г._9" xfId="2909"/>
    <cellStyle name="_Model_RAB Мой" xfId="300"/>
    <cellStyle name="_Model_RAB Мой 2" xfId="1693"/>
    <cellStyle name="_Model_RAB Мой 2 2" xfId="2316"/>
    <cellStyle name="_Model_RAB Мой 2_OREP.KU.2011.MONTHLY.02(v0.1)" xfId="1694"/>
    <cellStyle name="_Model_RAB Мой 2_OREP.KU.2011.MONTHLY.02(v0.4)" xfId="1695"/>
    <cellStyle name="_Model_RAB Мой 2_OREP.KU.2011.MONTHLY.11(v1.4)" xfId="2317"/>
    <cellStyle name="_Model_RAB Мой 2_OREP.KU.2011.MONTHLY.11(v1.4)_PROG.ESN.EF.2.52_3" xfId="2318"/>
    <cellStyle name="_Model_RAB Мой 2_OREP.KU.2011.MONTHLY.11(v1.4)_UPDATE.BALANCE.WARM.2012YEAR.TO.1.1" xfId="2319"/>
    <cellStyle name="_Model_RAB Мой 2_OREP.KU.2011.MONTHLY.11(v1.4)_UPDATE.CALC.WARM.2012YEAR.TO.1.1" xfId="2320"/>
    <cellStyle name="_Model_RAB Мой 2_UPDATE.BALANCE.WARM.2012YEAR.TO.1.1" xfId="2321"/>
    <cellStyle name="_Model_RAB Мой 2_UPDATE.CALC.WARM.2012YEAR.TO.1.1" xfId="2322"/>
    <cellStyle name="_Model_RAB Мой 2_UPDATE.CALC.WARM.4.47.TO.1.1.64" xfId="1696"/>
    <cellStyle name="_Model_RAB Мой 2_UPDATE.MONITORING.OS.EE.2.02.TO.1.3.64" xfId="2323"/>
    <cellStyle name="_Model_RAB Мой 2_UPDATE.OREP.KU.2011.MONTHLY.02.TO.1.2" xfId="2324"/>
    <cellStyle name="_Model_RAB Мой_46EE.2011(v1.0)" xfId="1697"/>
    <cellStyle name="_Model_RAB Мой_46EE.2011(v1.0)_46TE.2011(v1.0)" xfId="1698"/>
    <cellStyle name="_Model_RAB Мой_46EE.2011(v1.0)_INDEX.STATION.2012(v1.0)_" xfId="2325"/>
    <cellStyle name="_Model_RAB Мой_46EE.2011(v1.0)_INDEX.STATION.2012(v2.0)" xfId="2326"/>
    <cellStyle name="_Model_RAB Мой_46EE.2011(v1.0)_INDEX.STATION.2012(v2.1)" xfId="2910"/>
    <cellStyle name="_Model_RAB Мой_46EE.2011(v1.0)_TEPLO.PREDEL.2012.M(v1.1)_test" xfId="2911"/>
    <cellStyle name="_Model_RAB Мой_46EE.2011(v1.2)" xfId="2327"/>
    <cellStyle name="_Model_RAB Мой_46EP.2011(v2.0)" xfId="2912"/>
    <cellStyle name="_Model_RAB Мой_46EP.2012(v0.1)" xfId="2913"/>
    <cellStyle name="_Model_RAB Мой_46TE.2011(v1.0)" xfId="1699"/>
    <cellStyle name="_Model_RAB Мой_4DNS.UPDATE.EXAMPLE" xfId="2914"/>
    <cellStyle name="_Model_RAB Мой_ARMRAZR" xfId="1700"/>
    <cellStyle name="_Model_RAB Мой_BALANCE.WARM.2010.FACT(v1.0)" xfId="2328"/>
    <cellStyle name="_Model_RAB Мой_BALANCE.WARM.2010.PLAN" xfId="2329"/>
    <cellStyle name="_Model_RAB Мой_BALANCE.WARM.2011YEAR(v0.7)" xfId="2330"/>
    <cellStyle name="_Model_RAB Мой_BALANCE.WARM.2011YEAR.NEW.UPDATE.SCHEME" xfId="1701"/>
    <cellStyle name="_Model_RAB Мой_CALC.NORMATIV.KU(v0.2)" xfId="2915"/>
    <cellStyle name="_Model_RAB Мой_EE.2REK.P2011.4.78(v0.3)" xfId="2331"/>
    <cellStyle name="_Model_RAB Мой_FORM3.1.2013(v0.2)" xfId="2916"/>
    <cellStyle name="_Model_RAB Мой_FORM3.2013(v1.0)" xfId="2917"/>
    <cellStyle name="_Model_RAB Мой_FORM3.REG(v1.0)" xfId="2918"/>
    <cellStyle name="_Model_RAB Мой_FORM910.2012(v1.1)" xfId="2332"/>
    <cellStyle name="_Model_RAB Мой_INDEX.STATION.2012(v2.1)" xfId="2919"/>
    <cellStyle name="_Model_RAB Мой_INDEX.STATION.2013(v1.0)_патч до 1.1" xfId="2920"/>
    <cellStyle name="_Model_RAB Мой_INVEST.EE.PLAN.4.78(v0.1)" xfId="2333"/>
    <cellStyle name="_Model_RAB Мой_INVEST.EE.PLAN.4.78(v0.3)" xfId="2334"/>
    <cellStyle name="_Model_RAB Мой_INVEST.EE.PLAN.4.78(v1.0)" xfId="2921"/>
    <cellStyle name="_Model_RAB Мой_INVEST.EE.PLAN.4.78(v1.0)_PASSPORT.TEPLO.PROIZV(v2.0)" xfId="2922"/>
    <cellStyle name="_Model_RAB Мой_INVEST.EE.PLAN.4.78(v1.0)_PASSPORT.TEPLO.PROIZV(v2.0)_INDEX.STATION.2013(v1.0)_патч до 1.1" xfId="2923"/>
    <cellStyle name="_Model_RAB Мой_INVEST.EE.PLAN.4.78(v1.0)_PASSPORT.TEPLO.PROIZV(v2.0)_TEPLO.PREDEL.2013(v2.0)" xfId="2924"/>
    <cellStyle name="_Model_RAB Мой_INVEST.PLAN.4.78(v0.1)" xfId="2335"/>
    <cellStyle name="_Model_RAB Мой_INVEST.WARM.PLAN.4.78(v0.1)" xfId="2336"/>
    <cellStyle name="_Model_RAB Мой_INVEST_WARM_PLAN" xfId="2337"/>
    <cellStyle name="_Model_RAB Мой_NADB.JNVLP.APTEKA.2012(v1.0)_21_02_12" xfId="2925"/>
    <cellStyle name="_Model_RAB Мой_NADB.JNVLS.APTEKA.2011(v1.3.3)" xfId="1702"/>
    <cellStyle name="_Model_RAB Мой_NADB.JNVLS.APTEKA.2011(v1.3.3)_46TE.2011(v1.0)" xfId="1703"/>
    <cellStyle name="_Model_RAB Мой_NADB.JNVLS.APTEKA.2011(v1.3.3)_INDEX.STATION.2012(v1.0)_" xfId="2338"/>
    <cellStyle name="_Model_RAB Мой_NADB.JNVLS.APTEKA.2011(v1.3.3)_INDEX.STATION.2012(v2.0)" xfId="2339"/>
    <cellStyle name="_Model_RAB Мой_NADB.JNVLS.APTEKA.2011(v1.3.3)_INDEX.STATION.2012(v2.1)" xfId="2926"/>
    <cellStyle name="_Model_RAB Мой_NADB.JNVLS.APTEKA.2011(v1.3.3)_TEPLO.PREDEL.2012.M(v1.1)_test" xfId="2927"/>
    <cellStyle name="_Model_RAB Мой_NADB.JNVLS.APTEKA.2011(v1.3.4)" xfId="1704"/>
    <cellStyle name="_Model_RAB Мой_NADB.JNVLS.APTEKA.2011(v1.3.4)_46TE.2011(v1.0)" xfId="1705"/>
    <cellStyle name="_Model_RAB Мой_NADB.JNVLS.APTEKA.2011(v1.3.4)_INDEX.STATION.2012(v1.0)_" xfId="2340"/>
    <cellStyle name="_Model_RAB Мой_NADB.JNVLS.APTEKA.2011(v1.3.4)_INDEX.STATION.2012(v2.0)" xfId="2341"/>
    <cellStyle name="_Model_RAB Мой_NADB.JNVLS.APTEKA.2011(v1.3.4)_INDEX.STATION.2012(v2.1)" xfId="2928"/>
    <cellStyle name="_Model_RAB Мой_NADB.JNVLS.APTEKA.2011(v1.3.4)_TEPLO.PREDEL.2012.M(v1.1)_test" xfId="2929"/>
    <cellStyle name="_Model_RAB Мой_PASSPORT.TEPLO.PROIZV(v2.0)" xfId="2930"/>
    <cellStyle name="_Model_RAB Мой_PASSPORT.TEPLO.PROIZV(v2.1)" xfId="2931"/>
    <cellStyle name="_Model_RAB Мой_PASSPORT.TEPLO.SETI(v0.7)" xfId="2932"/>
    <cellStyle name="_Model_RAB Мой_PASSPORT.TEPLO.SETI(v1.0)" xfId="2933"/>
    <cellStyle name="_Model_RAB Мой_PR.PROG.WARM.NOTCOMBI.2012.2.16_v1.4(04.04.11) " xfId="4"/>
    <cellStyle name="_Model_RAB Мой_PREDEL.JKH.UTV.2011(v1.0.1)" xfId="1706"/>
    <cellStyle name="_Model_RAB Мой_PREDEL.JKH.UTV.2011(v1.0.1)_46TE.2011(v1.0)" xfId="1707"/>
    <cellStyle name="_Model_RAB Мой_PREDEL.JKH.UTV.2011(v1.0.1)_INDEX.STATION.2012(v1.0)_" xfId="2342"/>
    <cellStyle name="_Model_RAB Мой_PREDEL.JKH.UTV.2011(v1.0.1)_INDEX.STATION.2012(v2.0)" xfId="2343"/>
    <cellStyle name="_Model_RAB Мой_PREDEL.JKH.UTV.2011(v1.0.1)_INDEX.STATION.2012(v2.1)" xfId="2934"/>
    <cellStyle name="_Model_RAB Мой_PREDEL.JKH.UTV.2011(v1.0.1)_TEPLO.PREDEL.2012.M(v1.1)_test" xfId="2935"/>
    <cellStyle name="_Model_RAB Мой_PREDEL.JKH.UTV.2011(v1.1)" xfId="2344"/>
    <cellStyle name="_Model_RAB Мой_PROG.ESN.EF.2.52_3" xfId="2345"/>
    <cellStyle name="_Model_RAB Мой_REP.BLR.2012(v1.0)" xfId="2936"/>
    <cellStyle name="_Model_RAB Мой_TEHSHEET" xfId="2346"/>
    <cellStyle name="_Model_RAB Мой_TEPLO.PREDEL.2012.M(v1.1)" xfId="2937"/>
    <cellStyle name="_Model_RAB Мой_TEPLO.PREDEL.2013(v2.0)" xfId="2938"/>
    <cellStyle name="_Model_RAB Мой_TEST.TEMPLATE" xfId="2347"/>
    <cellStyle name="_Model_RAB Мой_UPDATE.46EE.2011.TO.1.1" xfId="1708"/>
    <cellStyle name="_Model_RAB Мой_UPDATE.46TE.2011.TO.1.1" xfId="1709"/>
    <cellStyle name="_Model_RAB Мой_UPDATE.46TE.2011.TO.1.2" xfId="1710"/>
    <cellStyle name="_Model_RAB Мой_UPDATE.BALANCE.WARM.2011YEAR.TO.1.1" xfId="1711"/>
    <cellStyle name="_Model_RAB Мой_UPDATE.BALANCE.WARM.2011YEAR.TO.1.1_46TE.2011(v1.0)" xfId="1712"/>
    <cellStyle name="_Model_RAB Мой_UPDATE.BALANCE.WARM.2011YEAR.TO.1.1_INDEX.STATION.2012(v1.0)_" xfId="2348"/>
    <cellStyle name="_Model_RAB Мой_UPDATE.BALANCE.WARM.2011YEAR.TO.1.1_INDEX.STATION.2012(v2.0)" xfId="2349"/>
    <cellStyle name="_Model_RAB Мой_UPDATE.BALANCE.WARM.2011YEAR.TO.1.1_INDEX.STATION.2012(v2.1)" xfId="2939"/>
    <cellStyle name="_Model_RAB Мой_UPDATE.BALANCE.WARM.2011YEAR.TO.1.1_OREP.KU.2011.MONTHLY.02(v1.1)" xfId="2350"/>
    <cellStyle name="_Model_RAB Мой_UPDATE.BALANCE.WARM.2011YEAR.TO.1.1_TEPLO.PREDEL.2012.M(v1.1)_test" xfId="2940"/>
    <cellStyle name="_Model_RAB Мой_UPDATE.BALANCE.WARM.2011YEAR.TO.1.2" xfId="2351"/>
    <cellStyle name="_Model_RAB Мой_UPDATE.BALANCE.WARM.2011YEAR.TO.1.4.64" xfId="2352"/>
    <cellStyle name="_Model_RAB Мой_UPDATE.BALANCE.WARM.2011YEAR.TO.1.5.64" xfId="2353"/>
    <cellStyle name="_Model_RAB Мой_UPDATE.CALC.WARM.4.47.TO.1.1.64" xfId="1713"/>
    <cellStyle name="_Model_RAB Мой_UPDATE.MONITORING.OS.EE.2.02.TO.1.3.64" xfId="2354"/>
    <cellStyle name="_Model_RAB Мой_UPDATE.NADB.JNVLS.APTEKA.2011.TO.1.3.4" xfId="2355"/>
    <cellStyle name="_Model_RAB Мой_Вариант с макс ИК" xfId="2941"/>
    <cellStyle name="_Model_RAB Мой_Книга2_PR.PROG.WARM.NOTCOMBI.2012.2.16_v1.4(04.04.11) " xfId="5"/>
    <cellStyle name="_Model_RAB Мой_Модель расчет отправка" xfId="2942"/>
    <cellStyle name="_Model_RAB_MRSK_svod" xfId="299"/>
    <cellStyle name="_Model_RAB_MRSK_svod 2" xfId="1714"/>
    <cellStyle name="_Model_RAB_MRSK_svod 2 2" xfId="2356"/>
    <cellStyle name="_Model_RAB_MRSK_svod 2_OREP.KU.2011.MONTHLY.02(v0.1)" xfId="1715"/>
    <cellStyle name="_Model_RAB_MRSK_svod 2_OREP.KU.2011.MONTHLY.02(v0.4)" xfId="1716"/>
    <cellStyle name="_Model_RAB_MRSK_svod 2_OREP.KU.2011.MONTHLY.11(v1.4)" xfId="2357"/>
    <cellStyle name="_Model_RAB_MRSK_svod 2_OREP.KU.2011.MONTHLY.11(v1.4)_PROG.ESN.EF.2.52_3" xfId="2358"/>
    <cellStyle name="_Model_RAB_MRSK_svod 2_OREP.KU.2011.MONTHLY.11(v1.4)_UPDATE.BALANCE.WARM.2012YEAR.TO.1.1" xfId="2359"/>
    <cellStyle name="_Model_RAB_MRSK_svod 2_OREP.KU.2011.MONTHLY.11(v1.4)_UPDATE.CALC.WARM.2012YEAR.TO.1.1" xfId="2360"/>
    <cellStyle name="_Model_RAB_MRSK_svod 2_UPDATE.BALANCE.WARM.2012YEAR.TO.1.1" xfId="2361"/>
    <cellStyle name="_Model_RAB_MRSK_svod 2_UPDATE.CALC.WARM.2012YEAR.TO.1.1" xfId="2362"/>
    <cellStyle name="_Model_RAB_MRSK_svod 2_UPDATE.CALC.WARM.4.47.TO.1.1.64" xfId="1717"/>
    <cellStyle name="_Model_RAB_MRSK_svod 2_UPDATE.MONITORING.OS.EE.2.02.TO.1.3.64" xfId="2363"/>
    <cellStyle name="_Model_RAB_MRSK_svod 2_UPDATE.OREP.KU.2011.MONTHLY.02.TO.1.2" xfId="2364"/>
    <cellStyle name="_Model_RAB_MRSK_svod_46EE.2011(v1.0)" xfId="1718"/>
    <cellStyle name="_Model_RAB_MRSK_svod_46EE.2011(v1.0)_46TE.2011(v1.0)" xfId="1719"/>
    <cellStyle name="_Model_RAB_MRSK_svod_46EE.2011(v1.0)_INDEX.STATION.2012(v1.0)_" xfId="2365"/>
    <cellStyle name="_Model_RAB_MRSK_svod_46EE.2011(v1.0)_INDEX.STATION.2012(v2.0)" xfId="2366"/>
    <cellStyle name="_Model_RAB_MRSK_svod_46EE.2011(v1.0)_INDEX.STATION.2012(v2.1)" xfId="2943"/>
    <cellStyle name="_Model_RAB_MRSK_svod_46EE.2011(v1.0)_TEPLO.PREDEL.2012.M(v1.1)_test" xfId="2944"/>
    <cellStyle name="_Model_RAB_MRSK_svod_46EE.2011(v1.2)" xfId="2367"/>
    <cellStyle name="_Model_RAB_MRSK_svod_46EP.2011(v2.0)" xfId="2945"/>
    <cellStyle name="_Model_RAB_MRSK_svod_46EP.2012(v0.1)" xfId="2946"/>
    <cellStyle name="_Model_RAB_MRSK_svod_46TE.2011(v1.0)" xfId="1720"/>
    <cellStyle name="_Model_RAB_MRSK_svod_4DNS.UPDATE.EXAMPLE" xfId="2947"/>
    <cellStyle name="_Model_RAB_MRSK_svod_ARMRAZR" xfId="1721"/>
    <cellStyle name="_Model_RAB_MRSK_svod_BALANCE.WARM.2010.FACT(v1.0)" xfId="2368"/>
    <cellStyle name="_Model_RAB_MRSK_svod_BALANCE.WARM.2010.PLAN" xfId="2369"/>
    <cellStyle name="_Model_RAB_MRSK_svod_BALANCE.WARM.2011YEAR(v0.7)" xfId="2370"/>
    <cellStyle name="_Model_RAB_MRSK_svod_BALANCE.WARM.2011YEAR.NEW.UPDATE.SCHEME" xfId="1722"/>
    <cellStyle name="_Model_RAB_MRSK_svod_CALC.NORMATIV.KU(v0.2)" xfId="2948"/>
    <cellStyle name="_Model_RAB_MRSK_svod_EE.2REK.P2011.4.78(v0.3)" xfId="2371"/>
    <cellStyle name="_Model_RAB_MRSK_svod_FORM3.1.2013(v0.2)" xfId="2949"/>
    <cellStyle name="_Model_RAB_MRSK_svod_FORM3.2013(v1.0)" xfId="2950"/>
    <cellStyle name="_Model_RAB_MRSK_svod_FORM3.REG(v1.0)" xfId="2951"/>
    <cellStyle name="_Model_RAB_MRSK_svod_FORM910.2012(v1.1)" xfId="2372"/>
    <cellStyle name="_Model_RAB_MRSK_svod_INDEX.STATION.2012(v2.1)" xfId="2952"/>
    <cellStyle name="_Model_RAB_MRSK_svod_INDEX.STATION.2013(v1.0)_патч до 1.1" xfId="2953"/>
    <cellStyle name="_Model_RAB_MRSK_svod_INVEST.EE.PLAN.4.78(v0.1)" xfId="2373"/>
    <cellStyle name="_Model_RAB_MRSK_svod_INVEST.EE.PLAN.4.78(v0.3)" xfId="2374"/>
    <cellStyle name="_Model_RAB_MRSK_svod_INVEST.EE.PLAN.4.78(v1.0)" xfId="2954"/>
    <cellStyle name="_Model_RAB_MRSK_svod_INVEST.EE.PLAN.4.78(v1.0)_PASSPORT.TEPLO.PROIZV(v2.0)" xfId="2955"/>
    <cellStyle name="_Model_RAB_MRSK_svod_INVEST.EE.PLAN.4.78(v1.0)_PASSPORT.TEPLO.PROIZV(v2.0)_INDEX.STATION.2013(v1.0)_патч до 1.1" xfId="2956"/>
    <cellStyle name="_Model_RAB_MRSK_svod_INVEST.EE.PLAN.4.78(v1.0)_PASSPORT.TEPLO.PROIZV(v2.0)_TEPLO.PREDEL.2013(v2.0)" xfId="2957"/>
    <cellStyle name="_Model_RAB_MRSK_svod_INVEST.PLAN.4.78(v0.1)" xfId="2375"/>
    <cellStyle name="_Model_RAB_MRSK_svod_INVEST.WARM.PLAN.4.78(v0.1)" xfId="2376"/>
    <cellStyle name="_Model_RAB_MRSK_svod_INVEST_WARM_PLAN" xfId="2377"/>
    <cellStyle name="_Model_RAB_MRSK_svod_NADB.JNVLP.APTEKA.2012(v1.0)_21_02_12" xfId="2958"/>
    <cellStyle name="_Model_RAB_MRSK_svod_NADB.JNVLS.APTEKA.2011(v1.3.3)" xfId="1723"/>
    <cellStyle name="_Model_RAB_MRSK_svod_NADB.JNVLS.APTEKA.2011(v1.3.3)_46TE.2011(v1.0)" xfId="1724"/>
    <cellStyle name="_Model_RAB_MRSK_svod_NADB.JNVLS.APTEKA.2011(v1.3.3)_INDEX.STATION.2012(v1.0)_" xfId="2378"/>
    <cellStyle name="_Model_RAB_MRSK_svod_NADB.JNVLS.APTEKA.2011(v1.3.3)_INDEX.STATION.2012(v2.0)" xfId="2379"/>
    <cellStyle name="_Model_RAB_MRSK_svod_NADB.JNVLS.APTEKA.2011(v1.3.3)_INDEX.STATION.2012(v2.1)" xfId="2959"/>
    <cellStyle name="_Model_RAB_MRSK_svod_NADB.JNVLS.APTEKA.2011(v1.3.3)_TEPLO.PREDEL.2012.M(v1.1)_test" xfId="2960"/>
    <cellStyle name="_Model_RAB_MRSK_svod_NADB.JNVLS.APTEKA.2011(v1.3.4)" xfId="1725"/>
    <cellStyle name="_Model_RAB_MRSK_svod_NADB.JNVLS.APTEKA.2011(v1.3.4)_46TE.2011(v1.0)" xfId="1726"/>
    <cellStyle name="_Model_RAB_MRSK_svod_NADB.JNVLS.APTEKA.2011(v1.3.4)_INDEX.STATION.2012(v1.0)_" xfId="2380"/>
    <cellStyle name="_Model_RAB_MRSK_svod_NADB.JNVLS.APTEKA.2011(v1.3.4)_INDEX.STATION.2012(v2.0)" xfId="2381"/>
    <cellStyle name="_Model_RAB_MRSK_svod_NADB.JNVLS.APTEKA.2011(v1.3.4)_INDEX.STATION.2012(v2.1)" xfId="2961"/>
    <cellStyle name="_Model_RAB_MRSK_svod_NADB.JNVLS.APTEKA.2011(v1.3.4)_TEPLO.PREDEL.2012.M(v1.1)_test" xfId="2962"/>
    <cellStyle name="_Model_RAB_MRSK_svod_PASSPORT.TEPLO.PROIZV(v2.0)" xfId="2963"/>
    <cellStyle name="_Model_RAB_MRSK_svod_PASSPORT.TEPLO.PROIZV(v2.1)" xfId="2964"/>
    <cellStyle name="_Model_RAB_MRSK_svod_PASSPORT.TEPLO.SETI(v0.7)" xfId="2965"/>
    <cellStyle name="_Model_RAB_MRSK_svod_PASSPORT.TEPLO.SETI(v1.0)" xfId="2966"/>
    <cellStyle name="_Model_RAB_MRSK_svod_PR.PROG.WARM.NOTCOMBI.2012.2.16_v1.4(04.04.11) " xfId="6"/>
    <cellStyle name="_Model_RAB_MRSK_svod_PREDEL.JKH.UTV.2011(v1.0.1)" xfId="1727"/>
    <cellStyle name="_Model_RAB_MRSK_svod_PREDEL.JKH.UTV.2011(v1.0.1)_46TE.2011(v1.0)" xfId="1728"/>
    <cellStyle name="_Model_RAB_MRSK_svod_PREDEL.JKH.UTV.2011(v1.0.1)_INDEX.STATION.2012(v1.0)_" xfId="2382"/>
    <cellStyle name="_Model_RAB_MRSK_svod_PREDEL.JKH.UTV.2011(v1.0.1)_INDEX.STATION.2012(v2.0)" xfId="2383"/>
    <cellStyle name="_Model_RAB_MRSK_svod_PREDEL.JKH.UTV.2011(v1.0.1)_INDEX.STATION.2012(v2.1)" xfId="2967"/>
    <cellStyle name="_Model_RAB_MRSK_svod_PREDEL.JKH.UTV.2011(v1.0.1)_TEPLO.PREDEL.2012.M(v1.1)_test" xfId="2968"/>
    <cellStyle name="_Model_RAB_MRSK_svod_PREDEL.JKH.UTV.2011(v1.1)" xfId="2384"/>
    <cellStyle name="_Model_RAB_MRSK_svod_PROG.ESN.EF.2.52_3" xfId="2385"/>
    <cellStyle name="_Model_RAB_MRSK_svod_REP.BLR.2012(v1.0)" xfId="2969"/>
    <cellStyle name="_Model_RAB_MRSK_svod_TEHSHEET" xfId="2386"/>
    <cellStyle name="_Model_RAB_MRSK_svod_TEPLO.PREDEL.2012.M(v1.1)" xfId="2970"/>
    <cellStyle name="_Model_RAB_MRSK_svod_TEPLO.PREDEL.2013(v2.0)" xfId="2971"/>
    <cellStyle name="_Model_RAB_MRSK_svod_TEST.TEMPLATE" xfId="2387"/>
    <cellStyle name="_Model_RAB_MRSK_svod_UPDATE.46EE.2011.TO.1.1" xfId="1729"/>
    <cellStyle name="_Model_RAB_MRSK_svod_UPDATE.46TE.2011.TO.1.1" xfId="1730"/>
    <cellStyle name="_Model_RAB_MRSK_svod_UPDATE.46TE.2011.TO.1.2" xfId="1731"/>
    <cellStyle name="_Model_RAB_MRSK_svod_UPDATE.BALANCE.WARM.2011YEAR.TO.1.1" xfId="1732"/>
    <cellStyle name="_Model_RAB_MRSK_svod_UPDATE.BALANCE.WARM.2011YEAR.TO.1.1_46TE.2011(v1.0)" xfId="1733"/>
    <cellStyle name="_Model_RAB_MRSK_svod_UPDATE.BALANCE.WARM.2011YEAR.TO.1.1_INDEX.STATION.2012(v1.0)_" xfId="2388"/>
    <cellStyle name="_Model_RAB_MRSK_svod_UPDATE.BALANCE.WARM.2011YEAR.TO.1.1_INDEX.STATION.2012(v2.0)" xfId="2389"/>
    <cellStyle name="_Model_RAB_MRSK_svod_UPDATE.BALANCE.WARM.2011YEAR.TO.1.1_INDEX.STATION.2012(v2.1)" xfId="2972"/>
    <cellStyle name="_Model_RAB_MRSK_svod_UPDATE.BALANCE.WARM.2011YEAR.TO.1.1_OREP.KU.2011.MONTHLY.02(v1.1)" xfId="2390"/>
    <cellStyle name="_Model_RAB_MRSK_svod_UPDATE.BALANCE.WARM.2011YEAR.TO.1.1_TEPLO.PREDEL.2012.M(v1.1)_test" xfId="2973"/>
    <cellStyle name="_Model_RAB_MRSK_svod_UPDATE.BALANCE.WARM.2011YEAR.TO.1.2" xfId="2391"/>
    <cellStyle name="_Model_RAB_MRSK_svod_UPDATE.BALANCE.WARM.2011YEAR.TO.1.4.64" xfId="2392"/>
    <cellStyle name="_Model_RAB_MRSK_svod_UPDATE.BALANCE.WARM.2011YEAR.TO.1.5.64" xfId="2393"/>
    <cellStyle name="_Model_RAB_MRSK_svod_UPDATE.CALC.WARM.4.47.TO.1.1.64" xfId="1734"/>
    <cellStyle name="_Model_RAB_MRSK_svod_UPDATE.MONITORING.OS.EE.2.02.TO.1.3.64" xfId="2394"/>
    <cellStyle name="_Model_RAB_MRSK_svod_UPDATE.NADB.JNVLS.APTEKA.2011.TO.1.3.4" xfId="2395"/>
    <cellStyle name="_Model_RAB_MRSK_svod_Вариант с макс ИК" xfId="2974"/>
    <cellStyle name="_Model_RAB_MRSK_svod_Книга2_PR.PROG.WARM.NOTCOMBI.2012.2.16_v1.4(04.04.11) " xfId="7"/>
    <cellStyle name="_Model_RAB_MRSK_svod_Модель расчет отправка" xfId="2975"/>
    <cellStyle name="_Plug" xfId="1735"/>
    <cellStyle name="_Plug_4DNS.UPDATE.EXAMPLE" xfId="2976"/>
    <cellStyle name="_Plug_4DNS.UPDATE.EXAMPLE_INDEX.STATION.2013(v1.0)_патч до 1.1" xfId="2977"/>
    <cellStyle name="_Plug_Б1-УТВ.ТАРИФЫ" xfId="2978"/>
    <cellStyle name="_Plug_Б1-УТВ.ТАРИФЫ_ТАБЛ_ГСР_ТЭЦ_2011_1" xfId="2979"/>
    <cellStyle name="_Plug_Б2-УТВ.ТАРИФЫ" xfId="2980"/>
    <cellStyle name="_Plug_Б2-УТВ.ТАРИФЫ_ТАБЛ_ГСР_ТЭЦ_2011_1" xfId="2981"/>
    <cellStyle name="_Plug_Б4" xfId="2982"/>
    <cellStyle name="_Plug_Б4_ТАБЛ_ГСР_ТЭЦ_2011_1" xfId="2983"/>
    <cellStyle name="_Plug_Б4-УТВЕРЖДЕНО" xfId="2984"/>
    <cellStyle name="_Plug_Б4-УТВЕРЖДЕНО_ТАБЛ_ГСР_ТЭЦ_2011_1" xfId="2985"/>
    <cellStyle name="_Plug_Б5-УТВ.ТАРИФЫ" xfId="2986"/>
    <cellStyle name="_Plug_Б5-УТВ.ТАРИФЫ_ТАБЛ_ГСР_ТЭЦ_2011_1" xfId="2987"/>
    <cellStyle name="_Plug_Бюджет капитальных вложений - по Группе - 2009" xfId="2988"/>
    <cellStyle name="_Plug_Бюджет капитальных вложений - по Группе - 2009_ТАБЛ_ГСР_ТЭЦ_2011_1" xfId="2989"/>
    <cellStyle name="_Plug_Бюджет ФОТ" xfId="2990"/>
    <cellStyle name="_Plug_Бюджет ФОТ_ТАБЛ_ГСР_ТЭЦ_2011_1" xfId="2991"/>
    <cellStyle name="_Plug_Бюджет_тариф 2009" xfId="2992"/>
    <cellStyle name="_Plug_Бюджет_тариф 2009_ТАБЛ_ГСР_ТЭЦ_2011_1" xfId="2993"/>
    <cellStyle name="_Plug_Консолидация-по-ЮЛ" xfId="2994"/>
    <cellStyle name="_Plug_Консолидация-по-ЮЛ_ТАБЛ_ГСР_ТЭЦ_2011_1" xfId="2995"/>
    <cellStyle name="_Plug_Консолидация-по-ЮЛ-УТВ.ТАРИФЫ" xfId="2996"/>
    <cellStyle name="_Plug_Консолидация-по-ЮЛ-УТВ.ТАРИФЫ_ТАБЛ_ГСР_ТЭЦ_2011_1" xfId="2997"/>
    <cellStyle name="_Plug_КПЭ-Формат-05.12" xfId="2998"/>
    <cellStyle name="_Plug_КПЭ-Формат-05.12_Б4-УТВЕРЖДЕНО" xfId="2999"/>
    <cellStyle name="_Plug_КПЭ-Формат-05.12_Б4-УТВЕРЖДЕНО_ТАБЛ_ГСР_ТЭЦ_2011_1" xfId="3000"/>
    <cellStyle name="_Plug_КПЭ-Формат-05.12_ТАБЛ_ГСР_ТЭЦ_2011_1" xfId="3001"/>
    <cellStyle name="_Plug_расчет % за пользование кредитом на 2011год" xfId="3002"/>
    <cellStyle name="_Plug_Расшифровка для аудита 2011 КСК" xfId="3003"/>
    <cellStyle name="_Plug_ТАБЛ_КСК_2011" xfId="3004"/>
    <cellStyle name="_Plug_ФОТ 2009-2008" xfId="3005"/>
    <cellStyle name="_Plug_ФОТ 2009-2008_ТАБЛ_ГСР_ТЭЦ_2011_1" xfId="3006"/>
    <cellStyle name="_Plug_ЦФО-зам.директора по ремонтам-КРиТР" xfId="3007"/>
    <cellStyle name="_Plug_ЦФО-зам.директора по ремонтам-КРиТР_ТАБЛ_ГСР_ТЭЦ_2011_1" xfId="3008"/>
    <cellStyle name="_Plug_ЦФО-ИД Б8-2009-УТВЕРЖДЕНО." xfId="3009"/>
    <cellStyle name="_Plug_ЦФО-ИД Б8-2009-УТВЕРЖДЕНО._ТАБЛ_ГСР_ТЭЦ_2011_1" xfId="3010"/>
    <cellStyle name="_Анализ Долговой позиции на 2005 г" xfId="3011"/>
    <cellStyle name="_Анализ Долговой позиции на 2005 г_КАЛЬК ТГК (ТО ЧТО НА МАХ ГЕННЕРАЦИЮ)" xfId="3012"/>
    <cellStyle name="_аполнение по ст. 19. и 7.10" xfId="3013"/>
    <cellStyle name="_Аренда земли и имущества 2010" xfId="3014"/>
    <cellStyle name="_АРМ_БП_РСК_V6.1.unprotec" xfId="3015"/>
    <cellStyle name="_АТП_ второй (третий) вариант" xfId="3016"/>
    <cellStyle name="_Б1 упр вариант 28_02_08" xfId="3017"/>
    <cellStyle name="_Б1 упр вариант 28_02_08_Анализ_Calc А2" xfId="3018"/>
    <cellStyle name="_Б1 упр вариант 28_02_08_Б4-УТВЕРЖДЕНО" xfId="3019"/>
    <cellStyle name="_Б1 упр вариант 28_02_08_ЦФО-ИД Б8-2009-УТВЕРЖДЕНО." xfId="3020"/>
    <cellStyle name="_ББюджетные формы.Инвестиции" xfId="3021"/>
    <cellStyle name="_ББюджетные формы.Расходы" xfId="3022"/>
    <cellStyle name="_Бизнес план 2007 мес. 21.03.2007" xfId="3023"/>
    <cellStyle name="_Бизнес-план 2007 по м-цам" xfId="3024"/>
    <cellStyle name="_бизнес-план на 2005 год" xfId="3025"/>
    <cellStyle name="_бизнес-план на 2005 год 2" xfId="3026"/>
    <cellStyle name="_Б-П 2006г по месяцам 27 03 06" xfId="3027"/>
    <cellStyle name="_Б-П 2006г по месяцам 27 03 06 первонач" xfId="3028"/>
    <cellStyle name="_Б-П 2006г по месяцам 27 03 06 первонач 2" xfId="3029"/>
    <cellStyle name="_Б-П 2006г по месяцам 27 03 06 первонач_Разбивка прибыли_12 мес_2010" xfId="3030"/>
    <cellStyle name="_Б-П 2006г по месяцам 27 03 06_Разбивка прибыли_12 мес_2010" xfId="3031"/>
    <cellStyle name="_Б-П 2006г по месяцам 31 05 06_2посл коорект" xfId="3032"/>
    <cellStyle name="_Б-П 2006г по месяцам 31 05 06_2посл коорект 2" xfId="3033"/>
    <cellStyle name="_Б-П 2006г по месяцам 31 05 06_2посл коорект_Разбивка прибыли_12 мес_2010" xfId="3034"/>
    <cellStyle name="_БП 2008 Филиала Кольский по приказу №12" xfId="3035"/>
    <cellStyle name="_БП КГК 4 кв_12-10" xfId="3036"/>
    <cellStyle name="_БП КГК 4 кв_12-10_КАЛЬК ТГК (ТО ЧТО НА МАХ ГЕННЕРАЦИЮ)" xfId="3037"/>
    <cellStyle name="_БП Невского филиала" xfId="3038"/>
    <cellStyle name="_БП прогн 2007 Операц. внер 1,075 1" xfId="3039"/>
    <cellStyle name="_БП прогн 2007 Операц. внер 1,075 1 (1)" xfId="3040"/>
    <cellStyle name="_БП прогн 2007 Операц. внер 1,075 1 (1)_КАЛЬК ТГК (ТО ЧТО НА МАХ ГЕННЕРАЦИЮ)" xfId="3041"/>
    <cellStyle name="_БП прогн 2007 Операц. внер 1,075 1_КАЛЬК ТГК (ТО ЧТО НА МАХ ГЕННЕРАЦИЮ)" xfId="3042"/>
    <cellStyle name="_БП_2006_НФ" xfId="3043"/>
    <cellStyle name="_БП_2006_НФ_КАЛЬК ТГК (ТО ЧТО НА МАХ ГЕННЕРАЦИЮ)" xfId="3044"/>
    <cellStyle name="_БР августа с наполнением" xfId="3045"/>
    <cellStyle name="_БР на сентябрь" xfId="3046"/>
    <cellStyle name="_бр октября" xfId="3047"/>
    <cellStyle name="_Бюджет 11111" xfId="3048"/>
    <cellStyle name="_Бюджет 2008г_КСК утвержденный МО" xfId="3049"/>
    <cellStyle name="_Бюджет 2008г_КСК утвержденный МО_Анализ_Calc А2" xfId="3050"/>
    <cellStyle name="_Бюджет 2008г_УК утвержденный МО" xfId="3051"/>
    <cellStyle name="_Бюджет 2008г_УК утвержденный МО_Анализ_Calc А2" xfId="3052"/>
    <cellStyle name="_БЮДЖЕТ декабрь  2007 с данными ТГК-1" xfId="3053"/>
    <cellStyle name="_Бюджет капитальных вложений - по Группе - 2009" xfId="3054"/>
    <cellStyle name="_Бюджет капитальных вложений - по Группе - 2009_Анализ_Calc А2" xfId="3055"/>
    <cellStyle name="_БЮДЖЕТ на сентябрь 2007" xfId="3056"/>
    <cellStyle name="_Бюджет ФОТ" xfId="3057"/>
    <cellStyle name="_Бюджет ФОТ_Анализ_Calc А2" xfId="3058"/>
    <cellStyle name="_Бюджет2006_ПОКАЗАТЕЛИ СВОДНЫЕ" xfId="1736"/>
    <cellStyle name="_Бюджет2006_ПОКАЗАТЕЛИ СВОДНЫЕ 2" xfId="3059"/>
    <cellStyle name="_Бюджет2006_ПОКАЗАТЕЛИ СВОДНЫЕ_Анализ_Calc А2" xfId="3060"/>
    <cellStyle name="_Бюджет2006_ПОКАЗАТЕЛИ СВОДНЫЕ_Б4-УТВЕРЖДЕНО" xfId="3061"/>
    <cellStyle name="_Бюджет2006_ПОКАЗАТЕЛИ СВОДНЫЕ_Бюджет_тариф 2009" xfId="3062"/>
    <cellStyle name="_Бюджет2006_ПОКАЗАТЕЛИ СВОДНЫЕ_ЦФО-ИД Б8-2009-УТВЕРЖДЕНО." xfId="3063"/>
    <cellStyle name="_Бюджетные формы. Закупки" xfId="3064"/>
    <cellStyle name="_Бюджетные формы.Доходы" xfId="3065"/>
    <cellStyle name="_Бюджетные формы.Расходы_19.10.07" xfId="3066"/>
    <cellStyle name="_Бюджетные формы.Финансы" xfId="3067"/>
    <cellStyle name="_Бюджетные формы.ФинБюджеты" xfId="3068"/>
    <cellStyle name="_ВО ОП ТЭС-ОТ- 2007" xfId="298"/>
    <cellStyle name="_ВО ОП ТЭС-ОТ- 2007_Новая инструкция1_фст" xfId="2396"/>
    <cellStyle name="_ВФ ОАО ТЭС-ОТ- 2009" xfId="297"/>
    <cellStyle name="_ВФ ОАО ТЭС-ОТ- 2009_Новая инструкция1_фст" xfId="2397"/>
    <cellStyle name="_Выполнение. 2007" xfId="3069"/>
    <cellStyle name="_выручка по присоединениям2" xfId="475"/>
    <cellStyle name="_выручка по присоединениям2 2" xfId="3070"/>
    <cellStyle name="_выручка по присоединениям2_Новая инструкция1_фст" xfId="2398"/>
    <cellStyle name="_Выручка_анализ по филиалам_апрель" xfId="3071"/>
    <cellStyle name="_Выручка_анализ по филиалам_май" xfId="3072"/>
    <cellStyle name="_ГКПЗ 2009.Прочие" xfId="3073"/>
    <cellStyle name="_ГУП ТЭК 2010-2012 1" xfId="296"/>
    <cellStyle name="_Договор аренды ЯЭ с разбивкой" xfId="295"/>
    <cellStyle name="_Договор аренды ЯЭ с разбивкой_Новая инструкция1_фст" xfId="2399"/>
    <cellStyle name="_Доходы, финансовые бюджеты" xfId="3074"/>
    <cellStyle name="_Ежемес разбивка по филиалам на 2009 г _февраль (2)" xfId="3075"/>
    <cellStyle name="_Ежемес разбивка по филиалам на 2009 г _февраль (3)" xfId="3076"/>
    <cellStyle name="_Ежемесячная квота 2007  тправка 09 апреля" xfId="3077"/>
    <cellStyle name="_Ежемесячный план 2008 помесячно" xfId="3078"/>
    <cellStyle name="_Ежемесячный план 2008 помесячно_Разбивка прибыли_12 мес_2010" xfId="3079"/>
    <cellStyle name="_Защита ФЗП" xfId="1737"/>
    <cellStyle name="_Защита ФЗП 2" xfId="3080"/>
    <cellStyle name="_Защита ФЗП_Анализ_Calc А2" xfId="3081"/>
    <cellStyle name="_Защита ФЗП_Бюджет_тариф 2009" xfId="3082"/>
    <cellStyle name="_Заявка на квоту по ст. 7.4.4. на июль 08._ф. Кольский" xfId="3083"/>
    <cellStyle name="_Заявка на квоту по ст. 7.4.6. на июль 08г._ф. Кольский" xfId="3084"/>
    <cellStyle name="_Инвест. программа-лизинг(Яковлев)" xfId="3085"/>
    <cellStyle name="_Инвестиционная программа" xfId="3086"/>
    <cellStyle name="_Инвестиционная программа_Анализ_Calc А2" xfId="3087"/>
    <cellStyle name="_Инвестиционная программа_Б4-УТВЕРЖДЕНО" xfId="3088"/>
    <cellStyle name="_Инвестиционная программа_ЦФО-ИД Б8-2009-УТВЕРЖДЕНО." xfId="3089"/>
    <cellStyle name="_Инвестпрограмма на 2007 г." xfId="566"/>
    <cellStyle name="_Информация для филиалов" xfId="3090"/>
    <cellStyle name="_Информация для филиалов 2" xfId="3091"/>
    <cellStyle name="_Информация для филиалов_Разбивка прибыли_12 мес_2010" xfId="3092"/>
    <cellStyle name="_ИП" xfId="3093"/>
    <cellStyle name="_ИП, ПП для финмодели ВЭК" xfId="3094"/>
    <cellStyle name="_Исходные данные для модели" xfId="294"/>
    <cellStyle name="_Исходные данные для модели_Новая инструкция1_фст" xfId="2400"/>
    <cellStyle name="_итоговый файл 1" xfId="3095"/>
    <cellStyle name="_КАЛЬК ТГК (ТО ЧТО НА МАХ ГЕННЕРАЦИЮ)" xfId="3096"/>
    <cellStyle name="_Карельский филиал" xfId="3097"/>
    <cellStyle name="_Карельский филиал_приказ №12" xfId="3098"/>
    <cellStyle name="_Карельский филиал_Разбивка прибыли_12 мес_2010" xfId="3099"/>
    <cellStyle name="_Карельский_GES.2007.5_исп" xfId="3100"/>
    <cellStyle name="_Карельский_GES.2007.5_исп_КАЛЬК ТГК (ТО ЧТО НА МАХ ГЕННЕРАЦИЮ)" xfId="3101"/>
    <cellStyle name="_Карельский_GRES.2007.5_исп" xfId="3102"/>
    <cellStyle name="_Карельский_GRES.2007.5_исп_КАЛЬК ТГК (ТО ЧТО НА МАХ ГЕННЕРАЦИЮ)" xfId="3103"/>
    <cellStyle name="_КВОТА ОМТО к бюджету апрель" xfId="3104"/>
    <cellStyle name="_КВОТА ОМТО к бюджету май" xfId="3105"/>
    <cellStyle name="_КВОТА ОМТО к бюджету март " xfId="3106"/>
    <cellStyle name="_КВОТА ОМТО к бюджету февраль " xfId="3107"/>
    <cellStyle name="_квота_сентябрь" xfId="3108"/>
    <cellStyle name="_Книга1" xfId="3109"/>
    <cellStyle name="_Книга1 (5)" xfId="3110"/>
    <cellStyle name="_Книга1_1" xfId="3111"/>
    <cellStyle name="_Книга4" xfId="3112"/>
    <cellStyle name="_Кольский филиал_На январь 2008 г._7.1" xfId="3113"/>
    <cellStyle name="_Кольский филиал_На январь 2008 г._9" xfId="3114"/>
    <cellStyle name="_Кольский филиал_приказ №12" xfId="3115"/>
    <cellStyle name="_Кольский филиал_ПТО  затраты по статье 6.1на январь" xfId="3116"/>
    <cellStyle name="_КОНВЕРТАТОР_15.02.06" xfId="3117"/>
    <cellStyle name="_КОНВЕРТАТОР_15.02.06_КАЛЬК ТГК (ТО ЧТО НА МАХ ГЕННЕРАЦИЮ)" xfId="3118"/>
    <cellStyle name="_Консолидация-2008-проект-new" xfId="1738"/>
    <cellStyle name="_Консолидация-2008-проект-new 2" xfId="3119"/>
    <cellStyle name="_Консолидация-2008-проект-new_Анализ_Calc А2" xfId="3120"/>
    <cellStyle name="_Консолидация-2008-проект-new_Бюджет_тариф 2009" xfId="3121"/>
    <cellStyle name="_Копия Программа первоочередных мер_(правка 18 05 06 Усаров_2А_3)" xfId="3122"/>
    <cellStyle name="_Копия Форматы УУ15" xfId="3123"/>
    <cellStyle name="_лимит по МТЭЦ согласованный" xfId="3124"/>
    <cellStyle name="_лимиты III кв 2007 раб" xfId="3125"/>
    <cellStyle name="_МОДЕЛЬ_1 (2)" xfId="656"/>
    <cellStyle name="_МОДЕЛЬ_1 (2) 2" xfId="1739"/>
    <cellStyle name="_МОДЕЛЬ_1 (2) 2 2" xfId="2401"/>
    <cellStyle name="_МОДЕЛЬ_1 (2) 2_OREP.KU.2011.MONTHLY.02(v0.1)" xfId="1740"/>
    <cellStyle name="_МОДЕЛЬ_1 (2) 2_OREP.KU.2011.MONTHLY.02(v0.4)" xfId="1741"/>
    <cellStyle name="_МОДЕЛЬ_1 (2) 2_OREP.KU.2011.MONTHLY.11(v1.4)" xfId="2402"/>
    <cellStyle name="_МОДЕЛЬ_1 (2) 2_OREP.KU.2011.MONTHLY.11(v1.4)_PROG.ESN.EF.2.52_3" xfId="2403"/>
    <cellStyle name="_МОДЕЛЬ_1 (2) 2_OREP.KU.2011.MONTHLY.11(v1.4)_UPDATE.BALANCE.WARM.2012YEAR.TO.1.1" xfId="2404"/>
    <cellStyle name="_МОДЕЛЬ_1 (2) 2_OREP.KU.2011.MONTHLY.11(v1.4)_UPDATE.CALC.WARM.2012YEAR.TO.1.1" xfId="2405"/>
    <cellStyle name="_МОДЕЛЬ_1 (2) 2_UPDATE.BALANCE.WARM.2012YEAR.TO.1.1" xfId="2406"/>
    <cellStyle name="_МОДЕЛЬ_1 (2) 2_UPDATE.CALC.WARM.2012YEAR.TO.1.1" xfId="2407"/>
    <cellStyle name="_МОДЕЛЬ_1 (2) 2_UPDATE.CALC.WARM.4.47.TO.1.1.64" xfId="1742"/>
    <cellStyle name="_МОДЕЛЬ_1 (2) 2_UPDATE.MONITORING.OS.EE.2.02.TO.1.3.64" xfId="2408"/>
    <cellStyle name="_МОДЕЛЬ_1 (2) 2_UPDATE.OREP.KU.2011.MONTHLY.02.TO.1.2" xfId="2409"/>
    <cellStyle name="_МОДЕЛЬ_1 (2)_46EE.2011(v1.0)" xfId="1743"/>
    <cellStyle name="_МОДЕЛЬ_1 (2)_46EE.2011(v1.0)_46TE.2011(v1.0)" xfId="1744"/>
    <cellStyle name="_МОДЕЛЬ_1 (2)_46EE.2011(v1.0)_INDEX.STATION.2012(v1.0)_" xfId="2410"/>
    <cellStyle name="_МОДЕЛЬ_1 (2)_46EE.2011(v1.0)_INDEX.STATION.2012(v2.0)" xfId="2411"/>
    <cellStyle name="_МОДЕЛЬ_1 (2)_46EE.2011(v1.0)_INDEX.STATION.2012(v2.1)" xfId="3126"/>
    <cellStyle name="_МОДЕЛЬ_1 (2)_46EE.2011(v1.0)_TEPLO.PREDEL.2012.M(v1.1)_test" xfId="3127"/>
    <cellStyle name="_МОДЕЛЬ_1 (2)_46EE.2011(v1.2)" xfId="2412"/>
    <cellStyle name="_МОДЕЛЬ_1 (2)_46EP.2011(v2.0)" xfId="3128"/>
    <cellStyle name="_МОДЕЛЬ_1 (2)_46EP.2012(v0.1)" xfId="3129"/>
    <cellStyle name="_МОДЕЛЬ_1 (2)_46TE.2011(v1.0)" xfId="1745"/>
    <cellStyle name="_МОДЕЛЬ_1 (2)_4DNS.UPDATE.EXAMPLE" xfId="3130"/>
    <cellStyle name="_МОДЕЛЬ_1 (2)_ARMRAZR" xfId="1746"/>
    <cellStyle name="_МОДЕЛЬ_1 (2)_BALANCE.WARM.2010.FACT(v1.0)" xfId="2413"/>
    <cellStyle name="_МОДЕЛЬ_1 (2)_BALANCE.WARM.2010.PLAN" xfId="2414"/>
    <cellStyle name="_МОДЕЛЬ_1 (2)_BALANCE.WARM.2011YEAR(v0.7)" xfId="2415"/>
    <cellStyle name="_МОДЕЛЬ_1 (2)_BALANCE.WARM.2011YEAR.NEW.UPDATE.SCHEME" xfId="1747"/>
    <cellStyle name="_МОДЕЛЬ_1 (2)_CALC.NORMATIV.KU(v0.2)" xfId="3131"/>
    <cellStyle name="_МОДЕЛЬ_1 (2)_EE.2REK.P2011.4.78(v0.3)" xfId="2416"/>
    <cellStyle name="_МОДЕЛЬ_1 (2)_FORM3.1.2013(v0.2)" xfId="3132"/>
    <cellStyle name="_МОДЕЛЬ_1 (2)_FORM3.2013(v1.0)" xfId="3133"/>
    <cellStyle name="_МОДЕЛЬ_1 (2)_FORM3.REG(v1.0)" xfId="3134"/>
    <cellStyle name="_МОДЕЛЬ_1 (2)_FORM910.2012(v1.1)" xfId="2417"/>
    <cellStyle name="_МОДЕЛЬ_1 (2)_INDEX.STATION.2012(v2.1)" xfId="3135"/>
    <cellStyle name="_МОДЕЛЬ_1 (2)_INDEX.STATION.2013(v1.0)_патч до 1.1" xfId="3136"/>
    <cellStyle name="_МОДЕЛЬ_1 (2)_INVEST.EE.PLAN.4.78(v0.1)" xfId="2418"/>
    <cellStyle name="_МОДЕЛЬ_1 (2)_INVEST.EE.PLAN.4.78(v0.3)" xfId="2419"/>
    <cellStyle name="_МОДЕЛЬ_1 (2)_INVEST.EE.PLAN.4.78(v1.0)" xfId="3137"/>
    <cellStyle name="_МОДЕЛЬ_1 (2)_INVEST.EE.PLAN.4.78(v1.0)_PASSPORT.TEPLO.PROIZV(v2.0)" xfId="3138"/>
    <cellStyle name="_МОДЕЛЬ_1 (2)_INVEST.EE.PLAN.4.78(v1.0)_PASSPORT.TEPLO.PROIZV(v2.0)_INDEX.STATION.2013(v1.0)_патч до 1.1" xfId="3139"/>
    <cellStyle name="_МОДЕЛЬ_1 (2)_INVEST.EE.PLAN.4.78(v1.0)_PASSPORT.TEPLO.PROIZV(v2.0)_TEPLO.PREDEL.2013(v2.0)" xfId="3140"/>
    <cellStyle name="_МОДЕЛЬ_1 (2)_INVEST.PLAN.4.78(v0.1)" xfId="2420"/>
    <cellStyle name="_МОДЕЛЬ_1 (2)_INVEST.WARM.PLAN.4.78(v0.1)" xfId="2421"/>
    <cellStyle name="_МОДЕЛЬ_1 (2)_INVEST_WARM_PLAN" xfId="2422"/>
    <cellStyle name="_МОДЕЛЬ_1 (2)_NADB.JNVLP.APTEKA.2012(v1.0)_21_02_12" xfId="3141"/>
    <cellStyle name="_МОДЕЛЬ_1 (2)_NADB.JNVLS.APTEKA.2011(v1.3.3)" xfId="1748"/>
    <cellStyle name="_МОДЕЛЬ_1 (2)_NADB.JNVLS.APTEKA.2011(v1.3.3)_46TE.2011(v1.0)" xfId="1749"/>
    <cellStyle name="_МОДЕЛЬ_1 (2)_NADB.JNVLS.APTEKA.2011(v1.3.3)_INDEX.STATION.2012(v1.0)_" xfId="2423"/>
    <cellStyle name="_МОДЕЛЬ_1 (2)_NADB.JNVLS.APTEKA.2011(v1.3.3)_INDEX.STATION.2012(v2.0)" xfId="2424"/>
    <cellStyle name="_МОДЕЛЬ_1 (2)_NADB.JNVLS.APTEKA.2011(v1.3.3)_INDEX.STATION.2012(v2.1)" xfId="3142"/>
    <cellStyle name="_МОДЕЛЬ_1 (2)_NADB.JNVLS.APTEKA.2011(v1.3.3)_TEPLO.PREDEL.2012.M(v1.1)_test" xfId="3143"/>
    <cellStyle name="_МОДЕЛЬ_1 (2)_NADB.JNVLS.APTEKA.2011(v1.3.4)" xfId="1750"/>
    <cellStyle name="_МОДЕЛЬ_1 (2)_NADB.JNVLS.APTEKA.2011(v1.3.4)_46TE.2011(v1.0)" xfId="1751"/>
    <cellStyle name="_МОДЕЛЬ_1 (2)_NADB.JNVLS.APTEKA.2011(v1.3.4)_INDEX.STATION.2012(v1.0)_" xfId="2425"/>
    <cellStyle name="_МОДЕЛЬ_1 (2)_NADB.JNVLS.APTEKA.2011(v1.3.4)_INDEX.STATION.2012(v2.0)" xfId="2426"/>
    <cellStyle name="_МОДЕЛЬ_1 (2)_NADB.JNVLS.APTEKA.2011(v1.3.4)_INDEX.STATION.2012(v2.1)" xfId="3144"/>
    <cellStyle name="_МОДЕЛЬ_1 (2)_NADB.JNVLS.APTEKA.2011(v1.3.4)_TEPLO.PREDEL.2012.M(v1.1)_test" xfId="3145"/>
    <cellStyle name="_МОДЕЛЬ_1 (2)_PASSPORT.TEPLO.PROIZV(v2.0)" xfId="3146"/>
    <cellStyle name="_МОДЕЛЬ_1 (2)_PASSPORT.TEPLO.PROIZV(v2.1)" xfId="3147"/>
    <cellStyle name="_МОДЕЛЬ_1 (2)_PASSPORT.TEPLO.SETI(v0.7)" xfId="3148"/>
    <cellStyle name="_МОДЕЛЬ_1 (2)_PASSPORT.TEPLO.SETI(v1.0)" xfId="3149"/>
    <cellStyle name="_МОДЕЛЬ_1 (2)_PR.PROG.WARM.NOTCOMBI.2012.2.16_v1.4(04.04.11) " xfId="8"/>
    <cellStyle name="_МОДЕЛЬ_1 (2)_PREDEL.JKH.UTV.2011(v1.0.1)" xfId="1752"/>
    <cellStyle name="_МОДЕЛЬ_1 (2)_PREDEL.JKH.UTV.2011(v1.0.1)_46TE.2011(v1.0)" xfId="1753"/>
    <cellStyle name="_МОДЕЛЬ_1 (2)_PREDEL.JKH.UTV.2011(v1.0.1)_INDEX.STATION.2012(v1.0)_" xfId="2427"/>
    <cellStyle name="_МОДЕЛЬ_1 (2)_PREDEL.JKH.UTV.2011(v1.0.1)_INDEX.STATION.2012(v2.0)" xfId="2428"/>
    <cellStyle name="_МОДЕЛЬ_1 (2)_PREDEL.JKH.UTV.2011(v1.0.1)_INDEX.STATION.2012(v2.1)" xfId="3150"/>
    <cellStyle name="_МОДЕЛЬ_1 (2)_PREDEL.JKH.UTV.2011(v1.0.1)_TEPLO.PREDEL.2012.M(v1.1)_test" xfId="3151"/>
    <cellStyle name="_МОДЕЛЬ_1 (2)_PREDEL.JKH.UTV.2011(v1.1)" xfId="2429"/>
    <cellStyle name="_МОДЕЛЬ_1 (2)_PROG.ESN.EF.2.52_3" xfId="2430"/>
    <cellStyle name="_МОДЕЛЬ_1 (2)_REP.BLR.2012(v1.0)" xfId="3152"/>
    <cellStyle name="_МОДЕЛЬ_1 (2)_TEHSHEET" xfId="2431"/>
    <cellStyle name="_МОДЕЛЬ_1 (2)_TEPLO.PREDEL.2012.M(v1.1)" xfId="3153"/>
    <cellStyle name="_МОДЕЛЬ_1 (2)_TEPLO.PREDEL.2013(v2.0)" xfId="3154"/>
    <cellStyle name="_МОДЕЛЬ_1 (2)_TEST.TEMPLATE" xfId="2432"/>
    <cellStyle name="_МОДЕЛЬ_1 (2)_UPDATE.46EE.2011.TO.1.1" xfId="1754"/>
    <cellStyle name="_МОДЕЛЬ_1 (2)_UPDATE.46TE.2011.TO.1.1" xfId="1755"/>
    <cellStyle name="_МОДЕЛЬ_1 (2)_UPDATE.46TE.2011.TO.1.2" xfId="1756"/>
    <cellStyle name="_МОДЕЛЬ_1 (2)_UPDATE.BALANCE.WARM.2011YEAR.TO.1.1" xfId="1757"/>
    <cellStyle name="_МОДЕЛЬ_1 (2)_UPDATE.BALANCE.WARM.2011YEAR.TO.1.1_46TE.2011(v1.0)" xfId="1758"/>
    <cellStyle name="_МОДЕЛЬ_1 (2)_UPDATE.BALANCE.WARM.2011YEAR.TO.1.1_INDEX.STATION.2012(v1.0)_" xfId="2433"/>
    <cellStyle name="_МОДЕЛЬ_1 (2)_UPDATE.BALANCE.WARM.2011YEAR.TO.1.1_INDEX.STATION.2012(v2.0)" xfId="2434"/>
    <cellStyle name="_МОДЕЛЬ_1 (2)_UPDATE.BALANCE.WARM.2011YEAR.TO.1.1_INDEX.STATION.2012(v2.1)" xfId="3155"/>
    <cellStyle name="_МОДЕЛЬ_1 (2)_UPDATE.BALANCE.WARM.2011YEAR.TO.1.1_OREP.KU.2011.MONTHLY.02(v1.1)" xfId="2435"/>
    <cellStyle name="_МОДЕЛЬ_1 (2)_UPDATE.BALANCE.WARM.2011YEAR.TO.1.1_TEPLO.PREDEL.2012.M(v1.1)_test" xfId="3156"/>
    <cellStyle name="_МОДЕЛЬ_1 (2)_UPDATE.BALANCE.WARM.2011YEAR.TO.1.2" xfId="2436"/>
    <cellStyle name="_МОДЕЛЬ_1 (2)_UPDATE.BALANCE.WARM.2011YEAR.TO.1.4.64" xfId="2437"/>
    <cellStyle name="_МОДЕЛЬ_1 (2)_UPDATE.BALANCE.WARM.2011YEAR.TO.1.5.64" xfId="2438"/>
    <cellStyle name="_МОДЕЛЬ_1 (2)_UPDATE.CALC.WARM.4.47.TO.1.1.64" xfId="1759"/>
    <cellStyle name="_МОДЕЛЬ_1 (2)_UPDATE.MONITORING.OS.EE.2.02.TO.1.3.64" xfId="2439"/>
    <cellStyle name="_МОДЕЛЬ_1 (2)_UPDATE.NADB.JNVLS.APTEKA.2011.TO.1.3.4" xfId="2440"/>
    <cellStyle name="_МОДЕЛЬ_1 (2)_Вариант с макс ИК" xfId="3157"/>
    <cellStyle name="_МОДЕЛЬ_1 (2)_Книга2_PR.PROG.WARM.NOTCOMBI.2012.2.16_v1.4(04.04.11) " xfId="9"/>
    <cellStyle name="_МОДЕЛЬ_1 (2)_Модель расчет отправка" xfId="3158"/>
    <cellStyle name="_наполенение апрель 2008" xfId="3159"/>
    <cellStyle name="_наполенение май 2008" xfId="3160"/>
    <cellStyle name="_Наполнение за декабрь 2007г (2)" xfId="3161"/>
    <cellStyle name="_Наполнение за октябрь (1)" xfId="3162"/>
    <cellStyle name="_Наполнение на апрель_2008" xfId="3163"/>
    <cellStyle name="_Наполнение на март_2008" xfId="3164"/>
    <cellStyle name="_наполнение статей  отделов и лимиты ТГК" xfId="3165"/>
    <cellStyle name="_НВВ 2009 постатейно свод по филиалам_09_02_09" xfId="384"/>
    <cellStyle name="_НВВ 2009 постатейно свод по филиалам_09_02_09_Новая инструкция1_фст" xfId="2441"/>
    <cellStyle name="_НВВ 2009 постатейно свод по филиалам_для Валентина" xfId="293"/>
    <cellStyle name="_НВВ 2009 постатейно свод по филиалам_для Валентина_Новая инструкция1_фст" xfId="2442"/>
    <cellStyle name="_НФ_2008 (version 2)" xfId="3166"/>
    <cellStyle name="_НФ_2008 (version 2) 2" xfId="3167"/>
    <cellStyle name="_НФ_2008 (version 2)_Разбивка прибыли_12 мес_2010" xfId="3168"/>
    <cellStyle name="_Ожид 3 и 4 квартал" xfId="3169"/>
    <cellStyle name="_Ожид 3 и 4 квартал_Разбивка прибыли_12 мес_2010" xfId="3170"/>
    <cellStyle name="_Ожидаемые прочие доходы и расходы и топливо" xfId="3171"/>
    <cellStyle name="_Омск" xfId="383"/>
    <cellStyle name="_Омск_Новая инструкция1_фст" xfId="2443"/>
    <cellStyle name="_ОТ ИД 2009" xfId="381"/>
    <cellStyle name="_ОТ ИД 2009_Новая инструкция1_фст" xfId="2444"/>
    <cellStyle name="_ответственные" xfId="3172"/>
    <cellStyle name="_ответственные_Разбивка прибыли_12 мес_2010" xfId="3173"/>
    <cellStyle name="_Отчет 1 кв_КарелФ" xfId="3174"/>
    <cellStyle name="_Отчет 1 кв_КарелФ_Вариант многолетней сметы_15%_20.04.2011" xfId="3175"/>
    <cellStyle name="_Отчет 1 кв_КарелФ_Варианты сметы 2011" xfId="3176"/>
    <cellStyle name="_Отчет 1 кв_КарелФ_Доли КРЕДИТНЫХ СРЕДСТВ_2008-2010" xfId="3177"/>
    <cellStyle name="_Отчет 1 кв_КарелФ_Кредитные ср-ва (доли по плану-факту 2010)" xfId="3178"/>
    <cellStyle name="_Отчет 1 кв_КарелФ_ПРИБЫЛЬ_2012_в тарифы" xfId="3179"/>
    <cellStyle name="_Отчет 1 кв_КарелФ_Разбивка прибыли_12 мес_2010" xfId="3180"/>
    <cellStyle name="_Отчет 1 кв_КарелФ_Смета затрат ТЕПЛОСЕТЬ Область 2011г" xfId="3181"/>
    <cellStyle name="_Отчет 1 кв_КарелФ_Смета ОАО Теплосеть СПб и приложения_к тарифу 2011_28.04.2010_корр ДЭ" xfId="3182"/>
    <cellStyle name="_Отчет за март 2007" xfId="3183"/>
    <cellStyle name="_Отчет об исполнении бюджета за I квартал 2008-РСБУ" xfId="3184"/>
    <cellStyle name="_Отчет об исполнении бюджета за I квартал 2008-РСБУ_Анализ_Calc А2" xfId="3185"/>
    <cellStyle name="_Отчет об исполнении бюджета за I полугодие 2008-УО" xfId="3186"/>
    <cellStyle name="_Отчет об исполнении бюджета за I полугодие 2008-УО_Анализ_Calc А2" xfId="3187"/>
    <cellStyle name="_Отчет по мес 2007г_9мес_07_врем" xfId="3188"/>
    <cellStyle name="_Отчет февраль" xfId="3189"/>
    <cellStyle name="_ОТЧЕТЫ ПО ФОРМАМ РЭК за 2010 годДЕЙСТ" xfId="292"/>
    <cellStyle name="_Перечень платежей (метрол.) ФК на сентябрь 2007г" xfId="3190"/>
    <cellStyle name="_Перечень платежей по ст. 4.6 ФК на август 2007г" xfId="3191"/>
    <cellStyle name="_Перечень платежей по ст. 4.6 ФК на июль 2008г." xfId="3192"/>
    <cellStyle name="_Перечень платежей по ст. 4.6 ФК на июнь 2008г." xfId="3193"/>
    <cellStyle name="_Перечень платежей по ст. 4.6 ФК на сентябрь 2007г" xfId="3194"/>
    <cellStyle name="_Перечень платежей по ст. 4.6 ФК на январь 2008г." xfId="3195"/>
    <cellStyle name="_Перечень платежей по ст. 7.4.4 и 7.4.6_ФК_июль 2008г." xfId="3196"/>
    <cellStyle name="_Перечень платежей по ст. 7.4.4 и 7.4.6_ФК_июнь 2008г." xfId="3197"/>
    <cellStyle name="_Перечень платежей по ст. 7.4.4 ФК на август 2007г" xfId="3198"/>
    <cellStyle name="_Перечень платежей по ст. 7.4.4 ФК на сентябрь 2007г" xfId="3199"/>
    <cellStyle name="_Перечень платежей по ст. 7.4.4 ФК на январь 2008г." xfId="3200"/>
    <cellStyle name="_Перечень платежей по ст. 7.4.5 ФК на июль  2008г." xfId="3201"/>
    <cellStyle name="_Перечень платежей по ст. 7.4.5 ФК на июнь  2008г." xfId="3202"/>
    <cellStyle name="_Перечень платежей по ст. 7.4.6 ФК на август 2007г" xfId="3203"/>
    <cellStyle name="_Перечень платежей по ст. 7.4.6 ФК на сентябрь 2007г" xfId="3204"/>
    <cellStyle name="_Перечень платежей по ст. 7.4.6 ФК на январь 2008г." xfId="3205"/>
    <cellStyle name="_план 2007 КПГЭС соц.сфера смета оконч к БП 2007 октябрь." xfId="3206"/>
    <cellStyle name="_План 2008 года с разбивкой по месяцам" xfId="3207"/>
    <cellStyle name="_План платежей на август месяц (ремонты, 7-4-6, ОТ, ПБ)" xfId="3208"/>
    <cellStyle name="_План платежей на июль_08 по ст. 7.9.2 и 7.9.3" xfId="3209"/>
    <cellStyle name="_План платежей на июнь_08 по ст. 7.9.2 и 7.9.3" xfId="3210"/>
    <cellStyle name="_План платежей на сентябрь по ст. 7.9.2 и 7.9.3" xfId="3211"/>
    <cellStyle name="_План платежей на январь (ремонты, 7-4-6, ОТ, ПБ)" xfId="3212"/>
    <cellStyle name="_План ремонтов на 2010 г. 29.04.09_в тарифах" xfId="3213"/>
    <cellStyle name="_План сметы АТП _общая_по видам деят-ти 2010_03.02.10." xfId="3214"/>
    <cellStyle name="_План сметы АТП _общая_по видам деят-ти 2010_05.02.10." xfId="3215"/>
    <cellStyle name="_Планы расходования денежных средств ИП 2008_согласованный Трибус" xfId="3216"/>
    <cellStyle name="_по 24 приказу 12  мес" xfId="3217"/>
    <cellStyle name="_по 24 приказу 12  мес (прил 1)" xfId="3218"/>
    <cellStyle name="_по 24 приказу 12  мес (прил 1)_Разбивка прибыли_12 мес_2010" xfId="3219"/>
    <cellStyle name="_по 24 приказу 12  мес_Разбивка прибыли_12 мес_2010" xfId="3220"/>
    <cellStyle name="_пр 5 тариф RAB" xfId="291"/>
    <cellStyle name="_пр 5 тариф RAB 2" xfId="1760"/>
    <cellStyle name="_пр 5 тариф RAB 2 2" xfId="2445"/>
    <cellStyle name="_пр 5 тариф RAB 2_OREP.KU.2011.MONTHLY.02(v0.1)" xfId="1761"/>
    <cellStyle name="_пр 5 тариф RAB 2_OREP.KU.2011.MONTHLY.02(v0.4)" xfId="1762"/>
    <cellStyle name="_пр 5 тариф RAB 2_OREP.KU.2011.MONTHLY.11(v1.4)" xfId="2446"/>
    <cellStyle name="_пр 5 тариф RAB 2_OREP.KU.2011.MONTHLY.11(v1.4)_PROG.ESN.EF.2.52_3" xfId="2447"/>
    <cellStyle name="_пр 5 тариф RAB 2_OREP.KU.2011.MONTHLY.11(v1.4)_UPDATE.BALANCE.WARM.2012YEAR.TO.1.1" xfId="2448"/>
    <cellStyle name="_пр 5 тариф RAB 2_OREP.KU.2011.MONTHLY.11(v1.4)_UPDATE.CALC.WARM.2012YEAR.TO.1.1" xfId="2449"/>
    <cellStyle name="_пр 5 тариф RAB 2_UPDATE.BALANCE.WARM.2012YEAR.TO.1.1" xfId="2450"/>
    <cellStyle name="_пр 5 тариф RAB 2_UPDATE.CALC.WARM.2012YEAR.TO.1.1" xfId="2451"/>
    <cellStyle name="_пр 5 тариф RAB 2_UPDATE.CALC.WARM.4.47.TO.1.1.64" xfId="1763"/>
    <cellStyle name="_пр 5 тариф RAB 2_UPDATE.MONITORING.OS.EE.2.02.TO.1.3.64" xfId="2452"/>
    <cellStyle name="_пр 5 тариф RAB 2_UPDATE.OREP.KU.2011.MONTHLY.02.TO.1.2" xfId="2453"/>
    <cellStyle name="_пр 5 тариф RAB_46EE.2011(v1.0)" xfId="1764"/>
    <cellStyle name="_пр 5 тариф RAB_46EE.2011(v1.0)_46TE.2011(v1.0)" xfId="1765"/>
    <cellStyle name="_пр 5 тариф RAB_46EE.2011(v1.0)_INDEX.STATION.2012(v1.0)_" xfId="2454"/>
    <cellStyle name="_пр 5 тариф RAB_46EE.2011(v1.0)_INDEX.STATION.2012(v2.0)" xfId="2455"/>
    <cellStyle name="_пр 5 тариф RAB_46EE.2011(v1.0)_INDEX.STATION.2012(v2.1)" xfId="3221"/>
    <cellStyle name="_пр 5 тариф RAB_46EE.2011(v1.0)_TEPLO.PREDEL.2012.M(v1.1)_test" xfId="3222"/>
    <cellStyle name="_пр 5 тариф RAB_46EE.2011(v1.2)" xfId="2456"/>
    <cellStyle name="_пр 5 тариф RAB_46EP.2011(v2.0)" xfId="3223"/>
    <cellStyle name="_пр 5 тариф RAB_46EP.2012(v0.1)" xfId="3224"/>
    <cellStyle name="_пр 5 тариф RAB_46TE.2011(v1.0)" xfId="1766"/>
    <cellStyle name="_пр 5 тариф RAB_4DNS.UPDATE.EXAMPLE" xfId="3225"/>
    <cellStyle name="_пр 5 тариф RAB_ARMRAZR" xfId="1767"/>
    <cellStyle name="_пр 5 тариф RAB_BALANCE.WARM.2010.FACT(v1.0)" xfId="2457"/>
    <cellStyle name="_пр 5 тариф RAB_BALANCE.WARM.2010.PLAN" xfId="2458"/>
    <cellStyle name="_пр 5 тариф RAB_BALANCE.WARM.2011YEAR(v0.7)" xfId="2459"/>
    <cellStyle name="_пр 5 тариф RAB_BALANCE.WARM.2011YEAR.NEW.UPDATE.SCHEME" xfId="1768"/>
    <cellStyle name="_пр 5 тариф RAB_CALC.NORMATIV.KU(v0.2)" xfId="3226"/>
    <cellStyle name="_пр 5 тариф RAB_EE.2REK.P2011.4.78(v0.3)" xfId="2460"/>
    <cellStyle name="_пр 5 тариф RAB_FORM3.1.2013(v0.2)" xfId="3227"/>
    <cellStyle name="_пр 5 тариф RAB_FORM3.2013(v1.0)" xfId="3228"/>
    <cellStyle name="_пр 5 тариф RAB_FORM3.REG(v1.0)" xfId="3229"/>
    <cellStyle name="_пр 5 тариф RAB_FORM910.2012(v1.1)" xfId="2461"/>
    <cellStyle name="_пр 5 тариф RAB_INDEX.STATION.2012(v2.1)" xfId="3230"/>
    <cellStyle name="_пр 5 тариф RAB_INDEX.STATION.2013(v1.0)_патч до 1.1" xfId="3231"/>
    <cellStyle name="_пр 5 тариф RAB_INVEST.EE.PLAN.4.78(v0.1)" xfId="2462"/>
    <cellStyle name="_пр 5 тариф RAB_INVEST.EE.PLAN.4.78(v0.3)" xfId="2463"/>
    <cellStyle name="_пр 5 тариф RAB_INVEST.EE.PLAN.4.78(v1.0)" xfId="3232"/>
    <cellStyle name="_пр 5 тариф RAB_INVEST.EE.PLAN.4.78(v1.0)_PASSPORT.TEPLO.PROIZV(v2.0)" xfId="3233"/>
    <cellStyle name="_пр 5 тариф RAB_INVEST.EE.PLAN.4.78(v1.0)_PASSPORT.TEPLO.PROIZV(v2.0)_INDEX.STATION.2013(v1.0)_патч до 1.1" xfId="3234"/>
    <cellStyle name="_пр 5 тариф RAB_INVEST.EE.PLAN.4.78(v1.0)_PASSPORT.TEPLO.PROIZV(v2.0)_TEPLO.PREDEL.2013(v2.0)" xfId="3235"/>
    <cellStyle name="_пр 5 тариф RAB_INVEST.PLAN.4.78(v0.1)" xfId="2464"/>
    <cellStyle name="_пр 5 тариф RAB_INVEST.WARM.PLAN.4.78(v0.1)" xfId="2465"/>
    <cellStyle name="_пр 5 тариф RAB_INVEST_WARM_PLAN" xfId="2466"/>
    <cellStyle name="_пр 5 тариф RAB_NADB.JNVLP.APTEKA.2012(v1.0)_21_02_12" xfId="3236"/>
    <cellStyle name="_пр 5 тариф RAB_NADB.JNVLS.APTEKA.2011(v1.3.3)" xfId="1769"/>
    <cellStyle name="_пр 5 тариф RAB_NADB.JNVLS.APTEKA.2011(v1.3.3)_46TE.2011(v1.0)" xfId="1770"/>
    <cellStyle name="_пр 5 тариф RAB_NADB.JNVLS.APTEKA.2011(v1.3.3)_INDEX.STATION.2012(v1.0)_" xfId="2467"/>
    <cellStyle name="_пр 5 тариф RAB_NADB.JNVLS.APTEKA.2011(v1.3.3)_INDEX.STATION.2012(v2.0)" xfId="2468"/>
    <cellStyle name="_пр 5 тариф RAB_NADB.JNVLS.APTEKA.2011(v1.3.3)_INDEX.STATION.2012(v2.1)" xfId="3237"/>
    <cellStyle name="_пр 5 тариф RAB_NADB.JNVLS.APTEKA.2011(v1.3.3)_TEPLO.PREDEL.2012.M(v1.1)_test" xfId="3238"/>
    <cellStyle name="_пр 5 тариф RAB_NADB.JNVLS.APTEKA.2011(v1.3.4)" xfId="1771"/>
    <cellStyle name="_пр 5 тариф RAB_NADB.JNVLS.APTEKA.2011(v1.3.4)_46TE.2011(v1.0)" xfId="1772"/>
    <cellStyle name="_пр 5 тариф RAB_NADB.JNVLS.APTEKA.2011(v1.3.4)_INDEX.STATION.2012(v1.0)_" xfId="2469"/>
    <cellStyle name="_пр 5 тариф RAB_NADB.JNVLS.APTEKA.2011(v1.3.4)_INDEX.STATION.2012(v2.0)" xfId="2470"/>
    <cellStyle name="_пр 5 тариф RAB_NADB.JNVLS.APTEKA.2011(v1.3.4)_INDEX.STATION.2012(v2.1)" xfId="3239"/>
    <cellStyle name="_пр 5 тариф RAB_NADB.JNVLS.APTEKA.2011(v1.3.4)_TEPLO.PREDEL.2012.M(v1.1)_test" xfId="3240"/>
    <cellStyle name="_пр 5 тариф RAB_PASSPORT.TEPLO.PROIZV(v2.0)" xfId="3241"/>
    <cellStyle name="_пр 5 тариф RAB_PASSPORT.TEPLO.PROIZV(v2.1)" xfId="3242"/>
    <cellStyle name="_пр 5 тариф RAB_PASSPORT.TEPLO.SETI(v0.7)" xfId="3243"/>
    <cellStyle name="_пр 5 тариф RAB_PASSPORT.TEPLO.SETI(v1.0)" xfId="3244"/>
    <cellStyle name="_пр 5 тариф RAB_PR.PROG.WARM.NOTCOMBI.2012.2.16_v1.4(04.04.11) " xfId="10"/>
    <cellStyle name="_пр 5 тариф RAB_PREDEL.JKH.UTV.2011(v1.0.1)" xfId="1773"/>
    <cellStyle name="_пр 5 тариф RAB_PREDEL.JKH.UTV.2011(v1.0.1)_46TE.2011(v1.0)" xfId="1774"/>
    <cellStyle name="_пр 5 тариф RAB_PREDEL.JKH.UTV.2011(v1.0.1)_INDEX.STATION.2012(v1.0)_" xfId="2471"/>
    <cellStyle name="_пр 5 тариф RAB_PREDEL.JKH.UTV.2011(v1.0.1)_INDEX.STATION.2012(v2.0)" xfId="2472"/>
    <cellStyle name="_пр 5 тариф RAB_PREDEL.JKH.UTV.2011(v1.0.1)_INDEX.STATION.2012(v2.1)" xfId="3245"/>
    <cellStyle name="_пр 5 тариф RAB_PREDEL.JKH.UTV.2011(v1.0.1)_TEPLO.PREDEL.2012.M(v1.1)_test" xfId="3246"/>
    <cellStyle name="_пр 5 тариф RAB_PREDEL.JKH.UTV.2011(v1.1)" xfId="2473"/>
    <cellStyle name="_пр 5 тариф RAB_PROG.ESN.EF.2.52_3" xfId="2474"/>
    <cellStyle name="_пр 5 тариф RAB_REP.BLR.2012(v1.0)" xfId="3247"/>
    <cellStyle name="_пр 5 тариф RAB_TEHSHEET" xfId="2475"/>
    <cellStyle name="_пр 5 тариф RAB_TEPLO.PREDEL.2012.M(v1.1)" xfId="3248"/>
    <cellStyle name="_пр 5 тариф RAB_TEPLO.PREDEL.2013(v2.0)" xfId="3249"/>
    <cellStyle name="_пр 5 тариф RAB_TEST.TEMPLATE" xfId="2476"/>
    <cellStyle name="_пр 5 тариф RAB_UPDATE.46EE.2011.TO.1.1" xfId="1775"/>
    <cellStyle name="_пр 5 тариф RAB_UPDATE.46TE.2011.TO.1.1" xfId="1776"/>
    <cellStyle name="_пр 5 тариф RAB_UPDATE.46TE.2011.TO.1.2" xfId="1777"/>
    <cellStyle name="_пр 5 тариф RAB_UPDATE.BALANCE.WARM.2011YEAR.TO.1.1" xfId="1778"/>
    <cellStyle name="_пр 5 тариф RAB_UPDATE.BALANCE.WARM.2011YEAR.TO.1.1_46TE.2011(v1.0)" xfId="1779"/>
    <cellStyle name="_пр 5 тариф RAB_UPDATE.BALANCE.WARM.2011YEAR.TO.1.1_INDEX.STATION.2012(v1.0)_" xfId="2477"/>
    <cellStyle name="_пр 5 тариф RAB_UPDATE.BALANCE.WARM.2011YEAR.TO.1.1_INDEX.STATION.2012(v2.0)" xfId="2478"/>
    <cellStyle name="_пр 5 тариф RAB_UPDATE.BALANCE.WARM.2011YEAR.TO.1.1_INDEX.STATION.2012(v2.1)" xfId="3250"/>
    <cellStyle name="_пр 5 тариф RAB_UPDATE.BALANCE.WARM.2011YEAR.TO.1.1_OREP.KU.2011.MONTHLY.02(v1.1)" xfId="2479"/>
    <cellStyle name="_пр 5 тариф RAB_UPDATE.BALANCE.WARM.2011YEAR.TO.1.1_TEPLO.PREDEL.2012.M(v1.1)_test" xfId="3251"/>
    <cellStyle name="_пр 5 тариф RAB_UPDATE.BALANCE.WARM.2011YEAR.TO.1.2" xfId="2480"/>
    <cellStyle name="_пр 5 тариф RAB_UPDATE.BALANCE.WARM.2011YEAR.TO.1.4.64" xfId="2481"/>
    <cellStyle name="_пр 5 тариф RAB_UPDATE.BALANCE.WARM.2011YEAR.TO.1.5.64" xfId="2482"/>
    <cellStyle name="_пр 5 тариф RAB_UPDATE.CALC.WARM.4.47.TO.1.1.64" xfId="1780"/>
    <cellStyle name="_пр 5 тариф RAB_UPDATE.MONITORING.OS.EE.2.02.TO.1.3.64" xfId="2483"/>
    <cellStyle name="_пр 5 тариф RAB_UPDATE.NADB.JNVLS.APTEKA.2011.TO.1.3.4" xfId="2484"/>
    <cellStyle name="_пр 5 тариф RAB_Вариант с макс ИК" xfId="3252"/>
    <cellStyle name="_пр 5 тариф RAB_Книга2_PR.PROG.WARM.NOTCOMBI.2012.2.16_v1.4(04.04.11) " xfId="11"/>
    <cellStyle name="_пр 5 тариф RAB_Модель расчет отправка" xfId="3253"/>
    <cellStyle name="_Предожение _ДБП_2009 г ( согласованные БП)  (2)" xfId="290"/>
    <cellStyle name="_Предожение _ДБП_2009 г ( согласованные БП)  (2)_Новая инструкция1_фст" xfId="2485"/>
    <cellStyle name="_Приказ_форматы_2006_08.02.06" xfId="3254"/>
    <cellStyle name="_Прил 3_Пакет форм  бюджета_ год" xfId="3255"/>
    <cellStyle name="_Прил 3_Пакет форм  бюджета_ год_Анализ_Calc А2" xfId="3256"/>
    <cellStyle name="_Прил 4,4б_ИПсентябрь" xfId="3257"/>
    <cellStyle name="_Прил 4_Формат-РСК_29.11.06_new finalприм" xfId="3258"/>
    <cellStyle name="_прил 6 6" xfId="3259"/>
    <cellStyle name="_Прил. 2 к расп.РАО" xfId="3260"/>
    <cellStyle name="_Приложение _5 (прочие доходы и расходы)" xfId="3261"/>
    <cellStyle name="_Приложение 1 ИП на 2005" xfId="3262"/>
    <cellStyle name="_Приложение 1 ИП на 2005 2" xfId="3263"/>
    <cellStyle name="_Приложение 1 к Соглашению за 2007" xfId="3264"/>
    <cellStyle name="_Приложение 2 0806 факт" xfId="1781"/>
    <cellStyle name="_Приложение 2 0806 факт 2" xfId="3265"/>
    <cellStyle name="_Приложение 2 ТГК" xfId="3266"/>
    <cellStyle name="_Приложение 4,4б_август" xfId="3267"/>
    <cellStyle name="_Приложение 8 ИП на 2005 для РАО ОКС" xfId="3268"/>
    <cellStyle name="_Приложение 8 ИП на 2005 для РАО ОКС_КАЛЬК ТГК (ТО ЧТО НА МАХ ГЕННЕРАЦИЮ)" xfId="3269"/>
    <cellStyle name="_Приложение №1-смета 2009г пятый вариант после снятия 6 мл. Газпром (1)" xfId="3270"/>
    <cellStyle name="_Приложение МТС-3-КС" xfId="289"/>
    <cellStyle name="_Приложение МТС-3-КС 2" xfId="3271"/>
    <cellStyle name="_Приложение МТС-3-КС_Новая инструкция1_фст" xfId="2486"/>
    <cellStyle name="_Приложение-МТС--2-1" xfId="288"/>
    <cellStyle name="_Приложение-МТС--2-1 2" xfId="3272"/>
    <cellStyle name="_Приложение-МТС--2-1_Новая инструкция1_фст" xfId="2487"/>
    <cellStyle name="_Приложения" xfId="3273"/>
    <cellStyle name="_Приложения 3,4,5" xfId="3274"/>
    <cellStyle name="_Приложения к приказу" xfId="3275"/>
    <cellStyle name="_Приложения к приказу _ БП2007_согласование" xfId="3276"/>
    <cellStyle name="_Приложения к приказу_ бюджет_2008_год_в приказ_30.01" xfId="3277"/>
    <cellStyle name="_Приложения к приказу_КАЛЬК ТГК (ТО ЧТО НА МАХ ГЕННЕРАЦИЮ)" xfId="3278"/>
    <cellStyle name="_Проект ГКПЗ 2008 год по ст. 2.22. ОТПРАВКА 08_09_08" xfId="3279"/>
    <cellStyle name="_Проект_бизнесплана ТГК-1_ для филиалов" xfId="3280"/>
    <cellStyle name="_Проект_бизнесплана ТГК-1_ для филиалов_Разбивка прибыли_12 мес_2010" xfId="3281"/>
    <cellStyle name="_ПТО  затраты по статье 6.1на сентябрь" xfId="3282"/>
    <cellStyle name="_ПТО АТЭЦ  затраты по статье 6.1на август" xfId="3283"/>
    <cellStyle name="_Расходы" xfId="3284"/>
    <cellStyle name="_Расходы 2007 с коррект НДС для БП" xfId="3285"/>
    <cellStyle name="_Расходы 2007 с коррект НДС для БП_ОБЩ.СВОД" xfId="3286"/>
    <cellStyle name="_Расходы 2007 с коррект НДС для БП_Реестр" xfId="3287"/>
    <cellStyle name="_Расходы 2007 с коррект НДС для БП_Реестр_ОБЩ.СВОД" xfId="3288"/>
    <cellStyle name="_Расходы 2007 с коррект НДС для БП_свод" xfId="3289"/>
    <cellStyle name="_Расходы 2007 с коррект НДС для БП_СВОД_ОБЩИЙ СВОД ПО РЕЕСТРУ ЗА ИЮЛЬ" xfId="3290"/>
    <cellStyle name="_Расчет RAB_22072008" xfId="287"/>
    <cellStyle name="_Расчет RAB_22072008 2" xfId="1782"/>
    <cellStyle name="_Расчет RAB_22072008 2 2" xfId="2488"/>
    <cellStyle name="_Расчет RAB_22072008 2_OREP.KU.2011.MONTHLY.02(v0.1)" xfId="1783"/>
    <cellStyle name="_Расчет RAB_22072008 2_OREP.KU.2011.MONTHLY.02(v0.4)" xfId="1784"/>
    <cellStyle name="_Расчет RAB_22072008 2_OREP.KU.2011.MONTHLY.11(v1.4)" xfId="2489"/>
    <cellStyle name="_Расчет RAB_22072008 2_OREP.KU.2011.MONTHLY.11(v1.4)_PROG.ESN.EF.2.52_3" xfId="2490"/>
    <cellStyle name="_Расчет RAB_22072008 2_OREP.KU.2011.MONTHLY.11(v1.4)_UPDATE.BALANCE.WARM.2012YEAR.TO.1.1" xfId="2491"/>
    <cellStyle name="_Расчет RAB_22072008 2_OREP.KU.2011.MONTHLY.11(v1.4)_UPDATE.CALC.WARM.2012YEAR.TO.1.1" xfId="2492"/>
    <cellStyle name="_Расчет RAB_22072008 2_UPDATE.BALANCE.WARM.2012YEAR.TO.1.1" xfId="2493"/>
    <cellStyle name="_Расчет RAB_22072008 2_UPDATE.CALC.WARM.2012YEAR.TO.1.1" xfId="2494"/>
    <cellStyle name="_Расчет RAB_22072008 2_UPDATE.CALC.WARM.4.47.TO.1.1.64" xfId="1785"/>
    <cellStyle name="_Расчет RAB_22072008 2_UPDATE.MONITORING.OS.EE.2.02.TO.1.3.64" xfId="2495"/>
    <cellStyle name="_Расчет RAB_22072008 2_UPDATE.OREP.KU.2011.MONTHLY.02.TO.1.2" xfId="2496"/>
    <cellStyle name="_Расчет RAB_22072008_46EE.2011(v1.0)" xfId="1786"/>
    <cellStyle name="_Расчет RAB_22072008_46EE.2011(v1.0)_46TE.2011(v1.0)" xfId="1787"/>
    <cellStyle name="_Расчет RAB_22072008_46EE.2011(v1.0)_INDEX.STATION.2012(v1.0)_" xfId="2497"/>
    <cellStyle name="_Расчет RAB_22072008_46EE.2011(v1.0)_INDEX.STATION.2012(v2.0)" xfId="2498"/>
    <cellStyle name="_Расчет RAB_22072008_46EE.2011(v1.0)_INDEX.STATION.2012(v2.1)" xfId="3291"/>
    <cellStyle name="_Расчет RAB_22072008_46EE.2011(v1.0)_TEPLO.PREDEL.2012.M(v1.1)_test" xfId="3292"/>
    <cellStyle name="_Расчет RAB_22072008_46EE.2011(v1.2)" xfId="2499"/>
    <cellStyle name="_Расчет RAB_22072008_46EP.2011(v2.0)" xfId="3293"/>
    <cellStyle name="_Расчет RAB_22072008_46EP.2012(v0.1)" xfId="3294"/>
    <cellStyle name="_Расчет RAB_22072008_46TE.2011(v1.0)" xfId="1788"/>
    <cellStyle name="_Расчет RAB_22072008_4DNS.UPDATE.EXAMPLE" xfId="3295"/>
    <cellStyle name="_Расчет RAB_22072008_ARMRAZR" xfId="1789"/>
    <cellStyle name="_Расчет RAB_22072008_BALANCE.WARM.2010.FACT(v1.0)" xfId="2500"/>
    <cellStyle name="_Расчет RAB_22072008_BALANCE.WARM.2010.PLAN" xfId="2501"/>
    <cellStyle name="_Расчет RAB_22072008_BALANCE.WARM.2011YEAR(v0.7)" xfId="2502"/>
    <cellStyle name="_Расчет RAB_22072008_BALANCE.WARM.2011YEAR.NEW.UPDATE.SCHEME" xfId="1790"/>
    <cellStyle name="_Расчет RAB_22072008_CALC.NORMATIV.KU(v0.2)" xfId="3296"/>
    <cellStyle name="_Расчет RAB_22072008_EE.2REK.P2011.4.78(v0.3)" xfId="2503"/>
    <cellStyle name="_Расчет RAB_22072008_FORM3.1.2013(v0.2)" xfId="3297"/>
    <cellStyle name="_Расчет RAB_22072008_FORM3.2013(v1.0)" xfId="3298"/>
    <cellStyle name="_Расчет RAB_22072008_FORM3.REG(v1.0)" xfId="3299"/>
    <cellStyle name="_Расчет RAB_22072008_FORM910.2012(v1.1)" xfId="2504"/>
    <cellStyle name="_Расчет RAB_22072008_INDEX.STATION.2012(v2.1)" xfId="3300"/>
    <cellStyle name="_Расчет RAB_22072008_INDEX.STATION.2013(v1.0)_патч до 1.1" xfId="3301"/>
    <cellStyle name="_Расчет RAB_22072008_INVEST.EE.PLAN.4.78(v0.1)" xfId="2505"/>
    <cellStyle name="_Расчет RAB_22072008_INVEST.EE.PLAN.4.78(v0.3)" xfId="2506"/>
    <cellStyle name="_Расчет RAB_22072008_INVEST.EE.PLAN.4.78(v1.0)" xfId="3302"/>
    <cellStyle name="_Расчет RAB_22072008_INVEST.EE.PLAN.4.78(v1.0)_PASSPORT.TEPLO.PROIZV(v2.0)" xfId="3303"/>
    <cellStyle name="_Расчет RAB_22072008_INVEST.EE.PLAN.4.78(v1.0)_PASSPORT.TEPLO.PROIZV(v2.0)_INDEX.STATION.2013(v1.0)_патч до 1.1" xfId="3304"/>
    <cellStyle name="_Расчет RAB_22072008_INVEST.EE.PLAN.4.78(v1.0)_PASSPORT.TEPLO.PROIZV(v2.0)_TEPLO.PREDEL.2013(v2.0)" xfId="3305"/>
    <cellStyle name="_Расчет RAB_22072008_INVEST.PLAN.4.78(v0.1)" xfId="2507"/>
    <cellStyle name="_Расчет RAB_22072008_INVEST.WARM.PLAN.4.78(v0.1)" xfId="2508"/>
    <cellStyle name="_Расчет RAB_22072008_INVEST_WARM_PLAN" xfId="2509"/>
    <cellStyle name="_Расчет RAB_22072008_NADB.JNVLP.APTEKA.2012(v1.0)_21_02_12" xfId="3306"/>
    <cellStyle name="_Расчет RAB_22072008_NADB.JNVLS.APTEKA.2011(v1.3.3)" xfId="1791"/>
    <cellStyle name="_Расчет RAB_22072008_NADB.JNVLS.APTEKA.2011(v1.3.3)_46TE.2011(v1.0)" xfId="1792"/>
    <cellStyle name="_Расчет RAB_22072008_NADB.JNVLS.APTEKA.2011(v1.3.3)_INDEX.STATION.2012(v1.0)_" xfId="2510"/>
    <cellStyle name="_Расчет RAB_22072008_NADB.JNVLS.APTEKA.2011(v1.3.3)_INDEX.STATION.2012(v2.0)" xfId="2511"/>
    <cellStyle name="_Расчет RAB_22072008_NADB.JNVLS.APTEKA.2011(v1.3.3)_INDEX.STATION.2012(v2.1)" xfId="3307"/>
    <cellStyle name="_Расчет RAB_22072008_NADB.JNVLS.APTEKA.2011(v1.3.3)_TEPLO.PREDEL.2012.M(v1.1)_test" xfId="3308"/>
    <cellStyle name="_Расчет RAB_22072008_NADB.JNVLS.APTEKA.2011(v1.3.4)" xfId="1793"/>
    <cellStyle name="_Расчет RAB_22072008_NADB.JNVLS.APTEKA.2011(v1.3.4)_46TE.2011(v1.0)" xfId="1794"/>
    <cellStyle name="_Расчет RAB_22072008_NADB.JNVLS.APTEKA.2011(v1.3.4)_INDEX.STATION.2012(v1.0)_" xfId="2512"/>
    <cellStyle name="_Расчет RAB_22072008_NADB.JNVLS.APTEKA.2011(v1.3.4)_INDEX.STATION.2012(v2.0)" xfId="2513"/>
    <cellStyle name="_Расчет RAB_22072008_NADB.JNVLS.APTEKA.2011(v1.3.4)_INDEX.STATION.2012(v2.1)" xfId="3309"/>
    <cellStyle name="_Расчет RAB_22072008_NADB.JNVLS.APTEKA.2011(v1.3.4)_TEPLO.PREDEL.2012.M(v1.1)_test" xfId="3310"/>
    <cellStyle name="_Расчет RAB_22072008_PASSPORT.TEPLO.PROIZV(v2.0)" xfId="3311"/>
    <cellStyle name="_Расчет RAB_22072008_PASSPORT.TEPLO.PROIZV(v2.1)" xfId="3312"/>
    <cellStyle name="_Расчет RAB_22072008_PASSPORT.TEPLO.SETI(v0.7)" xfId="3313"/>
    <cellStyle name="_Расчет RAB_22072008_PASSPORT.TEPLO.SETI(v1.0)" xfId="3314"/>
    <cellStyle name="_Расчет RAB_22072008_PR.PROG.WARM.NOTCOMBI.2012.2.16_v1.4(04.04.11) " xfId="12"/>
    <cellStyle name="_Расчет RAB_22072008_PREDEL.JKH.UTV.2011(v1.0.1)" xfId="1795"/>
    <cellStyle name="_Расчет RAB_22072008_PREDEL.JKH.UTV.2011(v1.0.1)_46TE.2011(v1.0)" xfId="1796"/>
    <cellStyle name="_Расчет RAB_22072008_PREDEL.JKH.UTV.2011(v1.0.1)_INDEX.STATION.2012(v1.0)_" xfId="2514"/>
    <cellStyle name="_Расчет RAB_22072008_PREDEL.JKH.UTV.2011(v1.0.1)_INDEX.STATION.2012(v2.0)" xfId="2515"/>
    <cellStyle name="_Расчет RAB_22072008_PREDEL.JKH.UTV.2011(v1.0.1)_INDEX.STATION.2012(v2.1)" xfId="3315"/>
    <cellStyle name="_Расчет RAB_22072008_PREDEL.JKH.UTV.2011(v1.0.1)_TEPLO.PREDEL.2012.M(v1.1)_test" xfId="3316"/>
    <cellStyle name="_Расчет RAB_22072008_PREDEL.JKH.UTV.2011(v1.1)" xfId="2516"/>
    <cellStyle name="_Расчет RAB_22072008_PROG.ESN.EF.2.52_3" xfId="2517"/>
    <cellStyle name="_Расчет RAB_22072008_REP.BLR.2012(v1.0)" xfId="3317"/>
    <cellStyle name="_Расчет RAB_22072008_TEHSHEET" xfId="2518"/>
    <cellStyle name="_Расчет RAB_22072008_TEPLO.PREDEL.2012.M(v1.1)" xfId="3318"/>
    <cellStyle name="_Расчет RAB_22072008_TEPLO.PREDEL.2013(v2.0)" xfId="3319"/>
    <cellStyle name="_Расчет RAB_22072008_TEST.TEMPLATE" xfId="2519"/>
    <cellStyle name="_Расчет RAB_22072008_UPDATE.46EE.2011.TO.1.1" xfId="1797"/>
    <cellStyle name="_Расчет RAB_22072008_UPDATE.46TE.2011.TO.1.1" xfId="1798"/>
    <cellStyle name="_Расчет RAB_22072008_UPDATE.46TE.2011.TO.1.2" xfId="1799"/>
    <cellStyle name="_Расчет RAB_22072008_UPDATE.BALANCE.WARM.2011YEAR.TO.1.1" xfId="1800"/>
    <cellStyle name="_Расчет RAB_22072008_UPDATE.BALANCE.WARM.2011YEAR.TO.1.1_46TE.2011(v1.0)" xfId="1801"/>
    <cellStyle name="_Расчет RAB_22072008_UPDATE.BALANCE.WARM.2011YEAR.TO.1.1_INDEX.STATION.2012(v1.0)_" xfId="2520"/>
    <cellStyle name="_Расчет RAB_22072008_UPDATE.BALANCE.WARM.2011YEAR.TO.1.1_INDEX.STATION.2012(v2.0)" xfId="2521"/>
    <cellStyle name="_Расчет RAB_22072008_UPDATE.BALANCE.WARM.2011YEAR.TO.1.1_INDEX.STATION.2012(v2.1)" xfId="3320"/>
    <cellStyle name="_Расчет RAB_22072008_UPDATE.BALANCE.WARM.2011YEAR.TO.1.1_OREP.KU.2011.MONTHLY.02(v1.1)" xfId="2522"/>
    <cellStyle name="_Расчет RAB_22072008_UPDATE.BALANCE.WARM.2011YEAR.TO.1.1_TEPLO.PREDEL.2012.M(v1.1)_test" xfId="3321"/>
    <cellStyle name="_Расчет RAB_22072008_UPDATE.BALANCE.WARM.2011YEAR.TO.1.2" xfId="2523"/>
    <cellStyle name="_Расчет RAB_22072008_UPDATE.BALANCE.WARM.2011YEAR.TO.1.4.64" xfId="2524"/>
    <cellStyle name="_Расчет RAB_22072008_UPDATE.BALANCE.WARM.2011YEAR.TO.1.5.64" xfId="2525"/>
    <cellStyle name="_Расчет RAB_22072008_UPDATE.CALC.WARM.4.47.TO.1.1.64" xfId="1802"/>
    <cellStyle name="_Расчет RAB_22072008_UPDATE.MONITORING.OS.EE.2.02.TO.1.3.64" xfId="2526"/>
    <cellStyle name="_Расчет RAB_22072008_UPDATE.NADB.JNVLS.APTEKA.2011.TO.1.3.4" xfId="2527"/>
    <cellStyle name="_Расчет RAB_22072008_Вариант с макс ИК" xfId="3322"/>
    <cellStyle name="_Расчет RAB_22072008_Книга2_PR.PROG.WARM.NOTCOMBI.2012.2.16_v1.4(04.04.11) " xfId="13"/>
    <cellStyle name="_Расчет RAB_22072008_Модель расчет отправка" xfId="3323"/>
    <cellStyle name="_Расчет RAB_Лен и МОЭСК_с 2010 года_14.04.2009_со сглаж_version 3.0_без ФСК" xfId="286"/>
    <cellStyle name="_Расчет RAB_Лен и МОЭСК_с 2010 года_14.04.2009_со сглаж_version 3.0_без ФСК 2" xfId="1803"/>
    <cellStyle name="_Расчет RAB_Лен и МОЭСК_с 2010 года_14.04.2009_со сглаж_version 3.0_без ФСК 2 2" xfId="2528"/>
    <cellStyle name="_Расчет RAB_Лен и МОЭСК_с 2010 года_14.04.2009_со сглаж_version 3.0_без ФСК 2_OREP.KU.2011.MONTHLY.02(v0.1)" xfId="1804"/>
    <cellStyle name="_Расчет RAB_Лен и МОЭСК_с 2010 года_14.04.2009_со сглаж_version 3.0_без ФСК 2_OREP.KU.2011.MONTHLY.02(v0.4)" xfId="1805"/>
    <cellStyle name="_Расчет RAB_Лен и МОЭСК_с 2010 года_14.04.2009_со сглаж_version 3.0_без ФСК 2_OREP.KU.2011.MONTHLY.11(v1.4)" xfId="2529"/>
    <cellStyle name="_Расчет RAB_Лен и МОЭСК_с 2010 года_14.04.2009_со сглаж_version 3.0_без ФСК 2_OREP.KU.2011.MONTHLY.11(v1.4)_PROG.ESN.EF.2.52_3" xfId="2530"/>
    <cellStyle name="_Расчет RAB_Лен и МОЭСК_с 2010 года_14.04.2009_со сглаж_version 3.0_без ФСК 2_OREP.KU.2011.MONTHLY.11(v1.4)_UPDATE.BALANCE.WARM.2012YEAR.TO.1.1" xfId="2531"/>
    <cellStyle name="_Расчет RAB_Лен и МОЭСК_с 2010 года_14.04.2009_со сглаж_version 3.0_без ФСК 2_OREP.KU.2011.MONTHLY.11(v1.4)_UPDATE.CALC.WARM.2012YEAR.TO.1.1" xfId="2532"/>
    <cellStyle name="_Расчет RAB_Лен и МОЭСК_с 2010 года_14.04.2009_со сглаж_version 3.0_без ФСК 2_UPDATE.BALANCE.WARM.2012YEAR.TO.1.1" xfId="2533"/>
    <cellStyle name="_Расчет RAB_Лен и МОЭСК_с 2010 года_14.04.2009_со сглаж_version 3.0_без ФСК 2_UPDATE.CALC.WARM.2012YEAR.TO.1.1" xfId="2534"/>
    <cellStyle name="_Расчет RAB_Лен и МОЭСК_с 2010 года_14.04.2009_со сглаж_version 3.0_без ФСК 2_UPDATE.CALC.WARM.4.47.TO.1.1.64" xfId="1806"/>
    <cellStyle name="_Расчет RAB_Лен и МОЭСК_с 2010 года_14.04.2009_со сглаж_version 3.0_без ФСК 2_UPDATE.MONITORING.OS.EE.2.02.TO.1.3.64" xfId="2535"/>
    <cellStyle name="_Расчет RAB_Лен и МОЭСК_с 2010 года_14.04.2009_со сглаж_version 3.0_без ФСК 2_UPDATE.OREP.KU.2011.MONTHLY.02.TO.1.2" xfId="2536"/>
    <cellStyle name="_Расчет RAB_Лен и МОЭСК_с 2010 года_14.04.2009_со сглаж_version 3.0_без ФСК_46EE.2011(v1.0)" xfId="1807"/>
    <cellStyle name="_Расчет RAB_Лен и МОЭСК_с 2010 года_14.04.2009_со сглаж_version 3.0_без ФСК_46EE.2011(v1.0)_46TE.2011(v1.0)" xfId="1808"/>
    <cellStyle name="_Расчет RAB_Лен и МОЭСК_с 2010 года_14.04.2009_со сглаж_version 3.0_без ФСК_46EE.2011(v1.0)_INDEX.STATION.2012(v1.0)_" xfId="2537"/>
    <cellStyle name="_Расчет RAB_Лен и МОЭСК_с 2010 года_14.04.2009_со сглаж_version 3.0_без ФСК_46EE.2011(v1.0)_INDEX.STATION.2012(v2.0)" xfId="2538"/>
    <cellStyle name="_Расчет RAB_Лен и МОЭСК_с 2010 года_14.04.2009_со сглаж_version 3.0_без ФСК_46EE.2011(v1.0)_INDEX.STATION.2012(v2.1)" xfId="3324"/>
    <cellStyle name="_Расчет RAB_Лен и МОЭСК_с 2010 года_14.04.2009_со сглаж_version 3.0_без ФСК_46EE.2011(v1.0)_TEPLO.PREDEL.2012.M(v1.1)_test" xfId="3325"/>
    <cellStyle name="_Расчет RAB_Лен и МОЭСК_с 2010 года_14.04.2009_со сглаж_version 3.0_без ФСК_46EE.2011(v1.2)" xfId="2539"/>
    <cellStyle name="_Расчет RAB_Лен и МОЭСК_с 2010 года_14.04.2009_со сглаж_version 3.0_без ФСК_46EP.2011(v2.0)" xfId="3326"/>
    <cellStyle name="_Расчет RAB_Лен и МОЭСК_с 2010 года_14.04.2009_со сглаж_version 3.0_без ФСК_46EP.2012(v0.1)" xfId="3327"/>
    <cellStyle name="_Расчет RAB_Лен и МОЭСК_с 2010 года_14.04.2009_со сглаж_version 3.0_без ФСК_46TE.2011(v1.0)" xfId="1809"/>
    <cellStyle name="_Расчет RAB_Лен и МОЭСК_с 2010 года_14.04.2009_со сглаж_version 3.0_без ФСК_4DNS.UPDATE.EXAMPLE" xfId="3328"/>
    <cellStyle name="_Расчет RAB_Лен и МОЭСК_с 2010 года_14.04.2009_со сглаж_version 3.0_без ФСК_ARMRAZR" xfId="1810"/>
    <cellStyle name="_Расчет RAB_Лен и МОЭСК_с 2010 года_14.04.2009_со сглаж_version 3.0_без ФСК_BALANCE.WARM.2010.FACT(v1.0)" xfId="2540"/>
    <cellStyle name="_Расчет RAB_Лен и МОЭСК_с 2010 года_14.04.2009_со сглаж_version 3.0_без ФСК_BALANCE.WARM.2010.PLAN" xfId="2541"/>
    <cellStyle name="_Расчет RAB_Лен и МОЭСК_с 2010 года_14.04.2009_со сглаж_version 3.0_без ФСК_BALANCE.WARM.2011YEAR(v0.7)" xfId="2542"/>
    <cellStyle name="_Расчет RAB_Лен и МОЭСК_с 2010 года_14.04.2009_со сглаж_version 3.0_без ФСК_BALANCE.WARM.2011YEAR.NEW.UPDATE.SCHEME" xfId="1811"/>
    <cellStyle name="_Расчет RAB_Лен и МОЭСК_с 2010 года_14.04.2009_со сглаж_version 3.0_без ФСК_CALC.NORMATIV.KU(v0.2)" xfId="3329"/>
    <cellStyle name="_Расчет RAB_Лен и МОЭСК_с 2010 года_14.04.2009_со сглаж_version 3.0_без ФСК_EE.2REK.P2011.4.78(v0.3)" xfId="2543"/>
    <cellStyle name="_Расчет RAB_Лен и МОЭСК_с 2010 года_14.04.2009_со сглаж_version 3.0_без ФСК_FORM3.1.2013(v0.2)" xfId="3330"/>
    <cellStyle name="_Расчет RAB_Лен и МОЭСК_с 2010 года_14.04.2009_со сглаж_version 3.0_без ФСК_FORM3.2013(v1.0)" xfId="3331"/>
    <cellStyle name="_Расчет RAB_Лен и МОЭСК_с 2010 года_14.04.2009_со сглаж_version 3.0_без ФСК_FORM3.REG(v1.0)" xfId="3332"/>
    <cellStyle name="_Расчет RAB_Лен и МОЭСК_с 2010 года_14.04.2009_со сглаж_version 3.0_без ФСК_FORM910.2012(v1.1)" xfId="2544"/>
    <cellStyle name="_Расчет RAB_Лен и МОЭСК_с 2010 года_14.04.2009_со сглаж_version 3.0_без ФСК_INDEX.STATION.2012(v2.1)" xfId="3333"/>
    <cellStyle name="_Расчет RAB_Лен и МОЭСК_с 2010 года_14.04.2009_со сглаж_version 3.0_без ФСК_INDEX.STATION.2013(v1.0)_патч до 1.1" xfId="3334"/>
    <cellStyle name="_Расчет RAB_Лен и МОЭСК_с 2010 года_14.04.2009_со сглаж_version 3.0_без ФСК_INVEST.EE.PLAN.4.78(v0.1)" xfId="2545"/>
    <cellStyle name="_Расчет RAB_Лен и МОЭСК_с 2010 года_14.04.2009_со сглаж_version 3.0_без ФСК_INVEST.EE.PLAN.4.78(v0.3)" xfId="2546"/>
    <cellStyle name="_Расчет RAB_Лен и МОЭСК_с 2010 года_14.04.2009_со сглаж_version 3.0_без ФСК_INVEST.EE.PLAN.4.78(v1.0)" xfId="3335"/>
    <cellStyle name="_Расчет RAB_Лен и МОЭСК_с 2010 года_14.04.2009_со сглаж_version 3.0_без ФСК_INVEST.EE.PLAN.4.78(v1.0)_PASSPORT.TEPLO.PROIZV(v2.0)" xfId="3336"/>
    <cellStyle name="_Расчет RAB_Лен и МОЭСК_с 2010 года_14.04.2009_со сглаж_version 3.0_без ФСК_INVEST.EE.PLAN.4.78(v1.0)_PASSPORT.TEPLO.PROIZV(v2.0)_INDEX.STATION.2013(v1.0)_патч до 1.1" xfId="3337"/>
    <cellStyle name="_Расчет RAB_Лен и МОЭСК_с 2010 года_14.04.2009_со сглаж_version 3.0_без ФСК_INVEST.EE.PLAN.4.78(v1.0)_PASSPORT.TEPLO.PROIZV(v2.0)_TEPLO.PREDEL.2013(v2.0)" xfId="3338"/>
    <cellStyle name="_Расчет RAB_Лен и МОЭСК_с 2010 года_14.04.2009_со сглаж_version 3.0_без ФСК_INVEST.PLAN.4.78(v0.1)" xfId="2547"/>
    <cellStyle name="_Расчет RAB_Лен и МОЭСК_с 2010 года_14.04.2009_со сглаж_version 3.0_без ФСК_INVEST.WARM.PLAN.4.78(v0.1)" xfId="2548"/>
    <cellStyle name="_Расчет RAB_Лен и МОЭСК_с 2010 года_14.04.2009_со сглаж_version 3.0_без ФСК_INVEST_WARM_PLAN" xfId="2549"/>
    <cellStyle name="_Расчет RAB_Лен и МОЭСК_с 2010 года_14.04.2009_со сглаж_version 3.0_без ФСК_NADB.JNVLP.APTEKA.2012(v1.0)_21_02_12" xfId="3339"/>
    <cellStyle name="_Расчет RAB_Лен и МОЭСК_с 2010 года_14.04.2009_со сглаж_version 3.0_без ФСК_NADB.JNVLS.APTEKA.2011(v1.3.3)" xfId="1812"/>
    <cellStyle name="_Расчет RAB_Лен и МОЭСК_с 2010 года_14.04.2009_со сглаж_version 3.0_без ФСК_NADB.JNVLS.APTEKA.2011(v1.3.3)_46TE.2011(v1.0)" xfId="1813"/>
    <cellStyle name="_Расчет RAB_Лен и МОЭСК_с 2010 года_14.04.2009_со сглаж_version 3.0_без ФСК_NADB.JNVLS.APTEKA.2011(v1.3.3)_INDEX.STATION.2012(v1.0)_" xfId="2550"/>
    <cellStyle name="_Расчет RAB_Лен и МОЭСК_с 2010 года_14.04.2009_со сглаж_version 3.0_без ФСК_NADB.JNVLS.APTEKA.2011(v1.3.3)_INDEX.STATION.2012(v2.0)" xfId="2551"/>
    <cellStyle name="_Расчет RAB_Лен и МОЭСК_с 2010 года_14.04.2009_со сглаж_version 3.0_без ФСК_NADB.JNVLS.APTEKA.2011(v1.3.3)_INDEX.STATION.2012(v2.1)" xfId="3340"/>
    <cellStyle name="_Расчет RAB_Лен и МОЭСК_с 2010 года_14.04.2009_со сглаж_version 3.0_без ФСК_NADB.JNVLS.APTEKA.2011(v1.3.3)_TEPLO.PREDEL.2012.M(v1.1)_test" xfId="3341"/>
    <cellStyle name="_Расчет RAB_Лен и МОЭСК_с 2010 года_14.04.2009_со сглаж_version 3.0_без ФСК_NADB.JNVLS.APTEKA.2011(v1.3.4)" xfId="1814"/>
    <cellStyle name="_Расчет RAB_Лен и МОЭСК_с 2010 года_14.04.2009_со сглаж_version 3.0_без ФСК_NADB.JNVLS.APTEKA.2011(v1.3.4)_46TE.2011(v1.0)" xfId="1815"/>
    <cellStyle name="_Расчет RAB_Лен и МОЭСК_с 2010 года_14.04.2009_со сглаж_version 3.0_без ФСК_NADB.JNVLS.APTEKA.2011(v1.3.4)_INDEX.STATION.2012(v1.0)_" xfId="2552"/>
    <cellStyle name="_Расчет RAB_Лен и МОЭСК_с 2010 года_14.04.2009_со сглаж_version 3.0_без ФСК_NADB.JNVLS.APTEKA.2011(v1.3.4)_INDEX.STATION.2012(v2.0)" xfId="2553"/>
    <cellStyle name="_Расчет RAB_Лен и МОЭСК_с 2010 года_14.04.2009_со сглаж_version 3.0_без ФСК_NADB.JNVLS.APTEKA.2011(v1.3.4)_INDEX.STATION.2012(v2.1)" xfId="3342"/>
    <cellStyle name="_Расчет RAB_Лен и МОЭСК_с 2010 года_14.04.2009_со сглаж_version 3.0_без ФСК_NADB.JNVLS.APTEKA.2011(v1.3.4)_TEPLO.PREDEL.2012.M(v1.1)_test" xfId="3343"/>
    <cellStyle name="_Расчет RAB_Лен и МОЭСК_с 2010 года_14.04.2009_со сглаж_version 3.0_без ФСК_PASSPORT.TEPLO.PROIZV(v2.0)" xfId="3344"/>
    <cellStyle name="_Расчет RAB_Лен и МОЭСК_с 2010 года_14.04.2009_со сглаж_version 3.0_без ФСК_PASSPORT.TEPLO.PROIZV(v2.1)" xfId="3345"/>
    <cellStyle name="_Расчет RAB_Лен и МОЭСК_с 2010 года_14.04.2009_со сглаж_version 3.0_без ФСК_PASSPORT.TEPLO.SETI(v0.7)" xfId="3346"/>
    <cellStyle name="_Расчет RAB_Лен и МОЭСК_с 2010 года_14.04.2009_со сглаж_version 3.0_без ФСК_PASSPORT.TEPLO.SETI(v1.0)" xfId="3347"/>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PREDEL.JKH.UTV.2011(v1.0.1)" xfId="1816"/>
    <cellStyle name="_Расчет RAB_Лен и МОЭСК_с 2010 года_14.04.2009_со сглаж_version 3.0_без ФСК_PREDEL.JKH.UTV.2011(v1.0.1)_46TE.2011(v1.0)" xfId="1817"/>
    <cellStyle name="_Расчет RAB_Лен и МОЭСК_с 2010 года_14.04.2009_со сглаж_version 3.0_без ФСК_PREDEL.JKH.UTV.2011(v1.0.1)_INDEX.STATION.2012(v1.0)_" xfId="2554"/>
    <cellStyle name="_Расчет RAB_Лен и МОЭСК_с 2010 года_14.04.2009_со сглаж_version 3.0_без ФСК_PREDEL.JKH.UTV.2011(v1.0.1)_INDEX.STATION.2012(v2.0)" xfId="2555"/>
    <cellStyle name="_Расчет RAB_Лен и МОЭСК_с 2010 года_14.04.2009_со сглаж_version 3.0_без ФСК_PREDEL.JKH.UTV.2011(v1.0.1)_INDEX.STATION.2012(v2.1)" xfId="3348"/>
    <cellStyle name="_Расчет RAB_Лен и МОЭСК_с 2010 года_14.04.2009_со сглаж_version 3.0_без ФСК_PREDEL.JKH.UTV.2011(v1.0.1)_TEPLO.PREDEL.2012.M(v1.1)_test" xfId="3349"/>
    <cellStyle name="_Расчет RAB_Лен и МОЭСК_с 2010 года_14.04.2009_со сглаж_version 3.0_без ФСК_PREDEL.JKH.UTV.2011(v1.1)" xfId="2556"/>
    <cellStyle name="_Расчет RAB_Лен и МОЭСК_с 2010 года_14.04.2009_со сглаж_version 3.0_без ФСК_PROG.ESN.EF.2.52_3" xfId="2557"/>
    <cellStyle name="_Расчет RAB_Лен и МОЭСК_с 2010 года_14.04.2009_со сглаж_version 3.0_без ФСК_REP.BLR.2012(v1.0)" xfId="3350"/>
    <cellStyle name="_Расчет RAB_Лен и МОЭСК_с 2010 года_14.04.2009_со сглаж_version 3.0_без ФСК_TEHSHEET" xfId="2558"/>
    <cellStyle name="_Расчет RAB_Лен и МОЭСК_с 2010 года_14.04.2009_со сглаж_version 3.0_без ФСК_TEPLO.PREDEL.2012.M(v1.1)" xfId="3351"/>
    <cellStyle name="_Расчет RAB_Лен и МОЭСК_с 2010 года_14.04.2009_со сглаж_version 3.0_без ФСК_TEPLO.PREDEL.2013(v2.0)" xfId="3352"/>
    <cellStyle name="_Расчет RAB_Лен и МОЭСК_с 2010 года_14.04.2009_со сглаж_version 3.0_без ФСК_TEST.TEMPLATE" xfId="2559"/>
    <cellStyle name="_Расчет RAB_Лен и МОЭСК_с 2010 года_14.04.2009_со сглаж_version 3.0_без ФСК_UPDATE.46EE.2011.TO.1.1" xfId="1818"/>
    <cellStyle name="_Расчет RAB_Лен и МОЭСК_с 2010 года_14.04.2009_со сглаж_version 3.0_без ФСК_UPDATE.46TE.2011.TO.1.1" xfId="1819"/>
    <cellStyle name="_Расчет RAB_Лен и МОЭСК_с 2010 года_14.04.2009_со сглаж_version 3.0_без ФСК_UPDATE.46TE.2011.TO.1.2" xfId="1820"/>
    <cellStyle name="_Расчет RAB_Лен и МОЭСК_с 2010 года_14.04.2009_со сглаж_version 3.0_без ФСК_UPDATE.BALANCE.WARM.2011YEAR.TO.1.1" xfId="1821"/>
    <cellStyle name="_Расчет RAB_Лен и МОЭСК_с 2010 года_14.04.2009_со сглаж_version 3.0_без ФСК_UPDATE.BALANCE.WARM.2011YEAR.TO.1.1_46TE.2011(v1.0)" xfId="1822"/>
    <cellStyle name="_Расчет RAB_Лен и МОЭСК_с 2010 года_14.04.2009_со сглаж_version 3.0_без ФСК_UPDATE.BALANCE.WARM.2011YEAR.TO.1.1_INDEX.STATION.2012(v1.0)_" xfId="2560"/>
    <cellStyle name="_Расчет RAB_Лен и МОЭСК_с 2010 года_14.04.2009_со сглаж_version 3.0_без ФСК_UPDATE.BALANCE.WARM.2011YEAR.TO.1.1_INDEX.STATION.2012(v2.0)" xfId="2561"/>
    <cellStyle name="_Расчет RAB_Лен и МОЭСК_с 2010 года_14.04.2009_со сглаж_version 3.0_без ФСК_UPDATE.BALANCE.WARM.2011YEAR.TO.1.1_INDEX.STATION.2012(v2.1)" xfId="3353"/>
    <cellStyle name="_Расчет RAB_Лен и МОЭСК_с 2010 года_14.04.2009_со сглаж_version 3.0_без ФСК_UPDATE.BALANCE.WARM.2011YEAR.TO.1.1_OREP.KU.2011.MONTHLY.02(v1.1)" xfId="2562"/>
    <cellStyle name="_Расчет RAB_Лен и МОЭСК_с 2010 года_14.04.2009_со сглаж_version 3.0_без ФСК_UPDATE.BALANCE.WARM.2011YEAR.TO.1.1_TEPLO.PREDEL.2012.M(v1.1)_test" xfId="3354"/>
    <cellStyle name="_Расчет RAB_Лен и МОЭСК_с 2010 года_14.04.2009_со сглаж_version 3.0_без ФСК_UPDATE.BALANCE.WARM.2011YEAR.TO.1.2" xfId="2563"/>
    <cellStyle name="_Расчет RAB_Лен и МОЭСК_с 2010 года_14.04.2009_со сглаж_version 3.0_без ФСК_UPDATE.BALANCE.WARM.2011YEAR.TO.1.4.64" xfId="2564"/>
    <cellStyle name="_Расчет RAB_Лен и МОЭСК_с 2010 года_14.04.2009_со сглаж_version 3.0_без ФСК_UPDATE.BALANCE.WARM.2011YEAR.TO.1.5.64" xfId="2565"/>
    <cellStyle name="_Расчет RAB_Лен и МОЭСК_с 2010 года_14.04.2009_со сглаж_version 3.0_без ФСК_UPDATE.CALC.WARM.4.47.TO.1.1.64" xfId="1823"/>
    <cellStyle name="_Расчет RAB_Лен и МОЭСК_с 2010 года_14.04.2009_со сглаж_version 3.0_без ФСК_UPDATE.MONITORING.OS.EE.2.02.TO.1.3.64" xfId="2566"/>
    <cellStyle name="_Расчет RAB_Лен и МОЭСК_с 2010 года_14.04.2009_со сглаж_version 3.0_без ФСК_UPDATE.NADB.JNVLS.APTEKA.2011.TO.1.3.4" xfId="2567"/>
    <cellStyle name="_Расчет RAB_Лен и МОЭСК_с 2010 года_14.04.2009_со сглаж_version 3.0_без ФСК_Вариант с макс ИК" xfId="3355"/>
    <cellStyle name="_Расчет RAB_Лен и МОЭСК_с 2010 года_14.04.2009_со сглаж_version 3.0_без ФСК_Книга2_PR.PROG.WARM.NOTCOMBI.2012.2.16_v1.4(04.04.11) " xfId="15"/>
    <cellStyle name="_Расчет RAB_Лен и МОЭСК_с 2010 года_14.04.2009_со сглаж_version 3.0_без ФСК_Модель расчет отправка" xfId="3356"/>
    <cellStyle name="_Расчет платы за воду по факту 2006года" xfId="3357"/>
    <cellStyle name="_Расшифровка прочих_Бойцова_29.01.08" xfId="3358"/>
    <cellStyle name="_Ремонты_24 02 10" xfId="3359"/>
    <cellStyle name="_РИТ КЭС " xfId="102"/>
    <cellStyle name="_Сб-macro 2020" xfId="360"/>
    <cellStyle name="_Сведения по РВР за 2010,2011,пл.2012" xfId="3772"/>
    <cellStyle name="_Сведения по РВР за 20102011пл 2012" xfId="3773"/>
    <cellStyle name="_Свод ожидаемое 3 и 4 квартал" xfId="3360"/>
    <cellStyle name="_Свод по ИПР (2)" xfId="361"/>
    <cellStyle name="_Свод по ИПР (2)_Новая инструкция1_фст" xfId="2568"/>
    <cellStyle name="_СВОДНЫЙ3" xfId="3361"/>
    <cellStyle name="_смета" xfId="3362"/>
    <cellStyle name="_смета 2" xfId="3363"/>
    <cellStyle name="_Смета АТП_снятие 6млн_04.03.09." xfId="3364"/>
    <cellStyle name="_Смета по варианту от тгк 19 янв+ 9 февр" xfId="3365"/>
    <cellStyle name="_Смета по варианту от тгк 19 янв+ 9 февр 2" xfId="3366"/>
    <cellStyle name="_Смета по варианту от тгк 19 янв+ 9 февр_Разбивка прибыли_12 мес_2010" xfId="3367"/>
    <cellStyle name="_Смета расходов консолидир" xfId="3368"/>
    <cellStyle name="_Смета расходов на 2010 год (на сумму 3084 млн руб)" xfId="3369"/>
    <cellStyle name="_Смета расходов на содержание соц.сферы 2008" xfId="3370"/>
    <cellStyle name="_Смета ТГК по филиалам _2007" xfId="3371"/>
    <cellStyle name="_Смета ТГК по филиалам _2007_Разбивка прибыли_12 мес_2010" xfId="3372"/>
    <cellStyle name="_Смета ф-л Кольский АТЭЦ(формат ТГК)" xfId="3373"/>
    <cellStyle name="_Смета ф-л Кольский АТЭЦ(формат ТГК)_КАЛЬК ТГК (ТО ЧТО НА МАХ ГЕННЕРАЦИЮ)" xfId="3374"/>
    <cellStyle name="_смета_Разбивка прибыли_12 мес_2010" xfId="3375"/>
    <cellStyle name="_СМЕТА_ТГК-1_2007(помес.)" xfId="3376"/>
    <cellStyle name="_СМЕТА_ТГК-1_2007(помес.)_Разбивка прибыли_12 мес_2010" xfId="3377"/>
    <cellStyle name="_Смета1кв_2006" xfId="3378"/>
    <cellStyle name="_Смета1кв_2006_КАЛЬК ТГК (ТО ЧТО НА МАХ ГЕННЕРАЦИЮ)" xfId="3379"/>
    <cellStyle name="_сметы ТЭЦ-21" xfId="3380"/>
    <cellStyle name="_СПБ_прибыль_2008-2010" xfId="3381"/>
    <cellStyle name="_Справочник затрат_ЛХ_20.10.05" xfId="1824"/>
    <cellStyle name="_Справочник затрат_ЛХ_20.10.05 2" xfId="3382"/>
    <cellStyle name="_Ссылка" xfId="3383"/>
    <cellStyle name="_статьи 19 и 7.10" xfId="3384"/>
    <cellStyle name="_СТАТЬИ 7.10.И 8.10 И 19" xfId="3385"/>
    <cellStyle name="_т 14" xfId="3386"/>
    <cellStyle name="_т 14_КАЛЬК ТГК (ТО ЧТО НА МАХ ГЕННЕРАЦИЮ)" xfId="3387"/>
    <cellStyle name="_таб.4-5 Указ._84-У" xfId="3388"/>
    <cellStyle name="_табл. 14" xfId="3389"/>
    <cellStyle name="_табл. 14_КАЛЬК ТГК (ТО ЧТО НА МАХ ГЕННЕРАЦИЮ)" xfId="3390"/>
    <cellStyle name="_таблицы для расчетов28-04-08_2006-2009_прибыль корр_по ИА" xfId="362"/>
    <cellStyle name="_таблицы для расчетов28-04-08_2006-2009_прибыль корр_по ИА_Новая инструкция1_фст" xfId="2569"/>
    <cellStyle name="_таблицы для расчетов28-04-08_2006-2009с ИА" xfId="363"/>
    <cellStyle name="_таблицы для расчетов28-04-08_2006-2009с ИА_Новая инструкция1_фст" xfId="2570"/>
    <cellStyle name="_таблицы для ЮН" xfId="3391"/>
    <cellStyle name="_ТГК_ приказ №12_смета_помесячно" xfId="3392"/>
    <cellStyle name="_ТГК_бизнесплан_2006_27.01.06" xfId="3393"/>
    <cellStyle name="_ТГК_бизнесплан_2006_27.01.06_Разбивка прибыли_12 мес_2010" xfId="3394"/>
    <cellStyle name="_ТГК_бизнесплан_2006_АРМ" xfId="3395"/>
    <cellStyle name="_ТГК_бизнесплан_2006_АРМ_КАЛЬК ТГК (ТО ЧТО НА МАХ ГЕННЕРАЦИЮ)" xfId="3396"/>
    <cellStyle name="_ТГК_приказ №12_доходы по неосновной_помесячно" xfId="3397"/>
    <cellStyle name="_ТГК_приказ №12_приложения_помесячно" xfId="3398"/>
    <cellStyle name="_ТЭП по планированию доходов на передачу ээ" xfId="3399"/>
    <cellStyle name="_ТЭЦ-5" xfId="3400"/>
    <cellStyle name="_Ф13" xfId="3401"/>
    <cellStyle name="_Ф13_КАЛЬК ТГК (ТО ЧТО НА МАХ ГЕННЕРАЦИЮ)" xfId="3402"/>
    <cellStyle name="_Ф2_1 кв_анализ_ожид год" xfId="3403"/>
    <cellStyle name="_Факт  годовая 2007 " xfId="103"/>
    <cellStyle name="_филиал Кольский ст.6.1 июнь" xfId="3404"/>
    <cellStyle name="_фин модель ТГК-1_до2015 г_14.09.06 (1)" xfId="3405"/>
    <cellStyle name="_Фин.план" xfId="3406"/>
    <cellStyle name="_Финансирование ИП ЗАЯВКА ИЮЛЬ" xfId="3407"/>
    <cellStyle name="_Финансирование_2008_01.10.2007_БП" xfId="3408"/>
    <cellStyle name="_Финансирование_2008_01.10.2007_БП 2" xfId="3409"/>
    <cellStyle name="_Финансирование_2008_01.10.2007_БП_Разбивка прибыли_12 мес_2010" xfId="3410"/>
    <cellStyle name="_Финансирование_24.08.2007" xfId="3411"/>
    <cellStyle name="_Финансирование_29.01.2007" xfId="3412"/>
    <cellStyle name="_Финансирование_29.01.2007_Разбивка прибыли_12 мес_2010" xfId="3413"/>
    <cellStyle name="_ФК форматы  ОМТО к бюджету декабрь " xfId="3414"/>
    <cellStyle name="_ФК форматы к бюджету 10.05.07 " xfId="3415"/>
    <cellStyle name="_Форма 6  РТК.xls(отчет по Адр пр. ЛО)" xfId="312"/>
    <cellStyle name="_Форма 6  РТК.xls(отчет по Адр пр. ЛО) 2" xfId="3416"/>
    <cellStyle name="_Форма 6  РТК.xls(отчет по Адр пр. ЛО)_Новая инструкция1_фст" xfId="2571"/>
    <cellStyle name="_Формат разбивки по МРСК_РСК" xfId="308"/>
    <cellStyle name="_Формат разбивки по МРСК_РСК_Новая инструкция1_фст" xfId="2572"/>
    <cellStyle name="_Формат_для Согласования" xfId="310"/>
    <cellStyle name="_Формат_для Согласования_Новая инструкция1_фст" xfId="2573"/>
    <cellStyle name="_Формат_материалы_2009" xfId="3417"/>
    <cellStyle name="_Формат_произв. прогр" xfId="3418"/>
    <cellStyle name="_Формат_произв. прогр 2" xfId="3419"/>
    <cellStyle name="_Формат_произв. прогр_Разбивка прибыли_12 мес_2010" xfId="3420"/>
    <cellStyle name="_Форматы УУ_12 _1_1_1_1" xfId="3421"/>
    <cellStyle name="_Форматы УУ_резерв" xfId="3422"/>
    <cellStyle name="_формы Ленэнерго -изменения2" xfId="3423"/>
    <cellStyle name="_фск, выручка, потери" xfId="3424"/>
    <cellStyle name="_ХХХ Прил 2 Формы бюджетных документов 2007" xfId="1825"/>
    <cellStyle name="_ХХХ Прил 2 Формы бюджетных документов 2007 2" xfId="2574"/>
    <cellStyle name="_ХХХ Прил 2 Формы бюджетных документов 2007_2013_Тариф_Заневка_заявлено" xfId="1826"/>
    <cellStyle name="_ХХХ Прил 2 Формы бюджетных документов 2007_CALC.WARM.4.47(v1.0)" xfId="2575"/>
    <cellStyle name="_ХХХ Прил 2 Формы бюджетных документов 2007_UPDATE.CALC.WARM.4.47.TO.1.1.64" xfId="1827"/>
    <cellStyle name="_ХХХ Прил 2 Формы бюджетных документов 2007_UPDATE.CALC.WARM.4.47.TO.1.1.64 2" xfId="2576"/>
    <cellStyle name="_ХХХ Прил 2 Формы бюджетных документов 2007_UPDATE.CALC.WARM.4.47.TO.1.1.64 3" xfId="2577"/>
    <cellStyle name="_ХХХ Прил 2 Формы бюджетных документов 2007_UPDATE.CALC.WARM.4.47.TO.1.1.64_2013_Тариф_Заневка_заявлено" xfId="1828"/>
    <cellStyle name="_ХХХ Прил 2 Формы бюджетных документов 2007_Вода" xfId="2578"/>
    <cellStyle name="_ХХХ Прил 2 Формы бюджетных документов 2007_Калькуляция" xfId="2579"/>
    <cellStyle name="_ХХХ Прил 2 Формы бюджетных документов 2007_Материалы" xfId="2580"/>
    <cellStyle name="_ХХХ Прил 2 Формы бюджетных документов 2007_Общехоз. всего" xfId="2581"/>
    <cellStyle name="_ХХХ Прил 2 Формы бюджетных документов 2007_Прочие прямые" xfId="2582"/>
    <cellStyle name="_ХХХ Прил 2 Формы бюджетных документов 2007_Расшифровка для аудита 2011 КСК" xfId="3425"/>
    <cellStyle name="_ХХХ Прил 2 Формы бюджетных документов 2007_ТАБЛ_КСК_2011" xfId="3426"/>
    <cellStyle name="_ХХХ Прил 2 Формы бюджетных документов 2007_Топливо (кот)" xfId="2583"/>
    <cellStyle name="_ХХХ Прил 2 Формы бюджетных документов 2007_ФОТ" xfId="2584"/>
    <cellStyle name="_ХХХ Прил 2 Формы бюджетных документов 2007_Цех. расходы" xfId="2585"/>
    <cellStyle name="_ХХХ Прил 2 Формы бюджетных документов 2007_ЭЭ" xfId="2586"/>
    <cellStyle name="_экон.форм-т ВО 1 с разбивкой" xfId="364"/>
    <cellStyle name="_экон.форм-т ВО 1 с разбивкой_Новая инструкция1_фст" xfId="2587"/>
    <cellStyle name="_энергия на хоз нужды" xfId="3427"/>
    <cellStyle name="_Энергоресурсы 2011год" xfId="4550"/>
    <cellStyle name="’К‰Э [0.00]" xfId="1829"/>
    <cellStyle name="’К‰Э [0.00] 2" xfId="2588"/>
    <cellStyle name="”€ќђќ‘ћ‚›‰" xfId="611"/>
    <cellStyle name="”€ќђќ‘ћ‚›‰ 2" xfId="3428"/>
    <cellStyle name="”€љ‘€ђћ‚ђќќ›‰" xfId="366"/>
    <cellStyle name="”€љ‘€ђћ‚ђќќ›‰ 2" xfId="3429"/>
    <cellStyle name="”ќђќ‘ћ‚›‰" xfId="521"/>
    <cellStyle name="”ќђќ‘ћ‚›‰ 2" xfId="3430"/>
    <cellStyle name="”ќђќ‘ћ‚›‰ 3" xfId="3431"/>
    <cellStyle name="”љ‘ђћ‚ђќќ›‰" xfId="430"/>
    <cellStyle name="”љ‘ђћ‚ђќќ›‰ 2" xfId="3432"/>
    <cellStyle name="”љ‘ђћ‚ђќќ›‰ 3" xfId="3433"/>
    <cellStyle name="„…ќ…†ќ›‰" xfId="367"/>
    <cellStyle name="„…ќ…†ќ›‰ 2" xfId="3434"/>
    <cellStyle name="„…ќ…†ќ›‰ 3" xfId="3435"/>
    <cellStyle name="€’ћѓћ‚›‰" xfId="370"/>
    <cellStyle name="€’ћѓћ‚›‰ 2" xfId="3436"/>
    <cellStyle name="‡ђѓћ‹ћ‚ћљ1" xfId="368"/>
    <cellStyle name="‡ђѓћ‹ћ‚ћљ1 2" xfId="3437"/>
    <cellStyle name="‡ђѓћ‹ћ‚ћљ1 3" xfId="3438"/>
    <cellStyle name="‡ђѓћ‹ћ‚ћљ2" xfId="369"/>
    <cellStyle name="‡ђѓћ‹ћ‚ћљ2 2" xfId="3439"/>
    <cellStyle name="‡ђѓћ‹ћ‚ћљ2 3" xfId="3440"/>
    <cellStyle name="’ћѓћ‚›‰" xfId="365"/>
    <cellStyle name="’ћѓћ‚›‰ 2" xfId="3441"/>
    <cellStyle name="’ћѓћ‚›‰ 3" xfId="3442"/>
    <cellStyle name="1Normal" xfId="1830"/>
    <cellStyle name="1Normal 2" xfId="3443"/>
    <cellStyle name="20% - Accent1" xfId="371"/>
    <cellStyle name="20% - Accent1 2" xfId="372"/>
    <cellStyle name="20% - Accent1 3" xfId="1831"/>
    <cellStyle name="20% - Accent1 4" xfId="3444"/>
    <cellStyle name="20% - Accent1_46EE.2011(v1.0)" xfId="1832"/>
    <cellStyle name="20% - Accent2" xfId="373"/>
    <cellStyle name="20% - Accent2 2" xfId="374"/>
    <cellStyle name="20% - Accent2 3" xfId="1833"/>
    <cellStyle name="20% - Accent2 4" xfId="3445"/>
    <cellStyle name="20% - Accent2_46EE.2011(v1.0)" xfId="1834"/>
    <cellStyle name="20% - Accent3" xfId="375"/>
    <cellStyle name="20% - Accent3 2" xfId="376"/>
    <cellStyle name="20% - Accent3 3" xfId="1835"/>
    <cellStyle name="20% - Accent3 4" xfId="3446"/>
    <cellStyle name="20% - Accent3_46EE.2011(v1.0)" xfId="1836"/>
    <cellStyle name="20% - Accent4" xfId="377"/>
    <cellStyle name="20% - Accent4 2" xfId="378"/>
    <cellStyle name="20% - Accent4 3" xfId="1837"/>
    <cellStyle name="20% - Accent4 4" xfId="3447"/>
    <cellStyle name="20% - Accent4_46EE.2011(v1.0)" xfId="1838"/>
    <cellStyle name="20% - Accent5" xfId="379"/>
    <cellStyle name="20% - Accent5 2" xfId="380"/>
    <cellStyle name="20% - Accent5 3" xfId="1839"/>
    <cellStyle name="20% - Accent5 4" xfId="3448"/>
    <cellStyle name="20% - Accent5_46EE.2011(v1.0)" xfId="1840"/>
    <cellStyle name="20% - Accent6" xfId="657"/>
    <cellStyle name="20% - Accent6 2" xfId="658"/>
    <cellStyle name="20% - Accent6 3" xfId="1841"/>
    <cellStyle name="20% - Accent6 4" xfId="3449"/>
    <cellStyle name="20% - Accent6_46EE.2011(v1.0)" xfId="1842"/>
    <cellStyle name="20% - Акцент1" xfId="73" builtinId="30" hidden="1"/>
    <cellStyle name="20% - Акцент1" xfId="143" builtinId="30" hidden="1"/>
    <cellStyle name="20% - Акцент1" xfId="183" builtinId="30" hidden="1"/>
    <cellStyle name="20% - Акцент1" xfId="223" builtinId="30" hidden="1"/>
    <cellStyle name="20% - Акцент1" xfId="263" builtinId="30" hidden="1"/>
    <cellStyle name="20% - Акцент1" xfId="331" builtinId="30" hidden="1"/>
    <cellStyle name="20% - Акцент1" xfId="402" builtinId="30" hidden="1"/>
    <cellStyle name="20% - Акцент1" xfId="447" builtinId="30" hidden="1"/>
    <cellStyle name="20% - Акцент1" xfId="493" builtinId="30" hidden="1"/>
    <cellStyle name="20% - Акцент1" xfId="538" builtinId="30" hidden="1"/>
    <cellStyle name="20% - Акцент1" xfId="583" builtinId="30" hidden="1"/>
    <cellStyle name="20% - Акцент1" xfId="628" builtinId="30" hidden="1"/>
    <cellStyle name="20% — Акцент1" xfId="659"/>
    <cellStyle name="20% - Акцент1 10" xfId="1843"/>
    <cellStyle name="20% - Акцент1 11" xfId="3450"/>
    <cellStyle name="20% - Акцент1 12" xfId="3784"/>
    <cellStyle name="20% - Акцент1 13" xfId="3785"/>
    <cellStyle name="20% - Акцент1 14" xfId="3786"/>
    <cellStyle name="20% - Акцент1 15" xfId="4393"/>
    <cellStyle name="20% - Акцент1 16" xfId="4394"/>
    <cellStyle name="20% - Акцент1 17" xfId="4395"/>
    <cellStyle name="20% - Акцент1 2" xfId="660"/>
    <cellStyle name="20% - Акцент1 2 10" xfId="3787"/>
    <cellStyle name="20% - Акцент1 2 11" xfId="3788"/>
    <cellStyle name="20% - Акцент1 2 12" xfId="3789"/>
    <cellStyle name="20% - Акцент1 2 13" xfId="3790"/>
    <cellStyle name="20% - Акцент1 2 2" xfId="661"/>
    <cellStyle name="20% - Акцент1 2 3" xfId="1844"/>
    <cellStyle name="20% - Акцент1 2 4" xfId="3791"/>
    <cellStyle name="20% - Акцент1 2 5" xfId="3792"/>
    <cellStyle name="20% - Акцент1 2 6" xfId="3793"/>
    <cellStyle name="20% - Акцент1 2 7" xfId="3794"/>
    <cellStyle name="20% - Акцент1 2 8" xfId="3795"/>
    <cellStyle name="20% - Акцент1 2 9" xfId="3796"/>
    <cellStyle name="20% - Акцент1 2_46EE.2011(v1.0)" xfId="1845"/>
    <cellStyle name="20% - Акцент1 3" xfId="662"/>
    <cellStyle name="20% - Акцент1 3 2" xfId="663"/>
    <cellStyle name="20% - Акцент1 3 3" xfId="1846"/>
    <cellStyle name="20% - Акцент1 3_46EE.2011(v1.0)" xfId="1847"/>
    <cellStyle name="20% - Акцент1 4" xfId="664"/>
    <cellStyle name="20% - Акцент1 4 2" xfId="665"/>
    <cellStyle name="20% - Акцент1 4 3" xfId="1848"/>
    <cellStyle name="20% - Акцент1 4_46EE.2011(v1.0)" xfId="1849"/>
    <cellStyle name="20% - Акцент1 5" xfId="666"/>
    <cellStyle name="20% - Акцент1 5 2" xfId="667"/>
    <cellStyle name="20% - Акцент1 5 3" xfId="1850"/>
    <cellStyle name="20% - Акцент1 5_46EE.2011(v1.0)" xfId="1851"/>
    <cellStyle name="20% - Акцент1 6" xfId="668"/>
    <cellStyle name="20% - Акцент1 6 2" xfId="669"/>
    <cellStyle name="20% - Акцент1 6 3" xfId="1852"/>
    <cellStyle name="20% - Акцент1 6_46EE.2011(v1.0)" xfId="1853"/>
    <cellStyle name="20% - Акцент1 7" xfId="670"/>
    <cellStyle name="20% - Акцент1 7 2" xfId="671"/>
    <cellStyle name="20% - Акцент1 7 3" xfId="1854"/>
    <cellStyle name="20% - Акцент1 7_46EE.2011(v1.0)" xfId="1855"/>
    <cellStyle name="20% - Акцент1 8" xfId="672"/>
    <cellStyle name="20% - Акцент1 8 2" xfId="673"/>
    <cellStyle name="20% - Акцент1 8 3" xfId="1856"/>
    <cellStyle name="20% - Акцент1 8_46EE.2011(v1.0)" xfId="1857"/>
    <cellStyle name="20% - Акцент1 9" xfId="674"/>
    <cellStyle name="20% - Акцент1 9 2" xfId="675"/>
    <cellStyle name="20% - Акцент1 9 3" xfId="1858"/>
    <cellStyle name="20% - Акцент1 9_46EE.2011(v1.0)" xfId="1859"/>
    <cellStyle name="20% - Акцент2" xfId="77" builtinId="34" hidden="1"/>
    <cellStyle name="20% - Акцент2" xfId="147" builtinId="34" hidden="1"/>
    <cellStyle name="20% - Акцент2" xfId="187" builtinId="34" hidden="1"/>
    <cellStyle name="20% - Акцент2" xfId="227" builtinId="34" hidden="1"/>
    <cellStyle name="20% - Акцент2" xfId="267" builtinId="34" hidden="1"/>
    <cellStyle name="20% - Акцент2" xfId="335" builtinId="34" hidden="1"/>
    <cellStyle name="20% - Акцент2" xfId="406" builtinId="34" hidden="1"/>
    <cellStyle name="20% - Акцент2" xfId="451" builtinId="34" hidden="1"/>
    <cellStyle name="20% - Акцент2" xfId="497" builtinId="34" hidden="1"/>
    <cellStyle name="20% - Акцент2" xfId="542" builtinId="34" hidden="1"/>
    <cellStyle name="20% - Акцент2" xfId="587" builtinId="34" hidden="1"/>
    <cellStyle name="20% - Акцент2" xfId="632" builtinId="34" hidden="1"/>
    <cellStyle name="20% — Акцент2" xfId="676"/>
    <cellStyle name="20% - Акцент2 10" xfId="1860"/>
    <cellStyle name="20% - Акцент2 11" xfId="3451"/>
    <cellStyle name="20% - Акцент2 12" xfId="3797"/>
    <cellStyle name="20% - Акцент2 13" xfId="3798"/>
    <cellStyle name="20% - Акцент2 14" xfId="3799"/>
    <cellStyle name="20% - Акцент2 15" xfId="4396"/>
    <cellStyle name="20% - Акцент2 16" xfId="4397"/>
    <cellStyle name="20% - Акцент2 17" xfId="4398"/>
    <cellStyle name="20% - Акцент2 2" xfId="677"/>
    <cellStyle name="20% - Акцент2 2 10" xfId="3800"/>
    <cellStyle name="20% - Акцент2 2 11" xfId="3801"/>
    <cellStyle name="20% - Акцент2 2 12" xfId="3802"/>
    <cellStyle name="20% - Акцент2 2 13" xfId="3803"/>
    <cellStyle name="20% - Акцент2 2 2" xfId="678"/>
    <cellStyle name="20% - Акцент2 2 3" xfId="1861"/>
    <cellStyle name="20% - Акцент2 2 4" xfId="3804"/>
    <cellStyle name="20% - Акцент2 2 5" xfId="3805"/>
    <cellStyle name="20% - Акцент2 2 6" xfId="3806"/>
    <cellStyle name="20% - Акцент2 2 7" xfId="3807"/>
    <cellStyle name="20% - Акцент2 2 8" xfId="3808"/>
    <cellStyle name="20% - Акцент2 2 9" xfId="3809"/>
    <cellStyle name="20% - Акцент2 2_46EE.2011(v1.0)" xfId="1862"/>
    <cellStyle name="20% - Акцент2 3" xfId="679"/>
    <cellStyle name="20% - Акцент2 3 2" xfId="680"/>
    <cellStyle name="20% - Акцент2 3 3" xfId="1863"/>
    <cellStyle name="20% - Акцент2 3_46EE.2011(v1.0)" xfId="1864"/>
    <cellStyle name="20% - Акцент2 4" xfId="681"/>
    <cellStyle name="20% - Акцент2 4 2" xfId="682"/>
    <cellStyle name="20% - Акцент2 4 3" xfId="1865"/>
    <cellStyle name="20% - Акцент2 4_46EE.2011(v1.0)" xfId="1866"/>
    <cellStyle name="20% - Акцент2 5" xfId="683"/>
    <cellStyle name="20% - Акцент2 5 2" xfId="684"/>
    <cellStyle name="20% - Акцент2 5 3" xfId="1867"/>
    <cellStyle name="20% - Акцент2 5_46EE.2011(v1.0)" xfId="1868"/>
    <cellStyle name="20% - Акцент2 6" xfId="685"/>
    <cellStyle name="20% - Акцент2 6 2" xfId="686"/>
    <cellStyle name="20% - Акцент2 6 3" xfId="1869"/>
    <cellStyle name="20% - Акцент2 6_46EE.2011(v1.0)" xfId="1870"/>
    <cellStyle name="20% - Акцент2 7" xfId="687"/>
    <cellStyle name="20% - Акцент2 7 2" xfId="688"/>
    <cellStyle name="20% - Акцент2 7 3" xfId="1871"/>
    <cellStyle name="20% - Акцент2 7_46EE.2011(v1.0)" xfId="1872"/>
    <cellStyle name="20% - Акцент2 8" xfId="689"/>
    <cellStyle name="20% - Акцент2 8 2" xfId="690"/>
    <cellStyle name="20% - Акцент2 8 3" xfId="1873"/>
    <cellStyle name="20% - Акцент2 8_46EE.2011(v1.0)" xfId="1874"/>
    <cellStyle name="20% - Акцент2 9" xfId="691"/>
    <cellStyle name="20% - Акцент2 9 2" xfId="692"/>
    <cellStyle name="20% - Акцент2 9 3" xfId="1875"/>
    <cellStyle name="20% - Акцент2 9_46EE.2011(v1.0)" xfId="1876"/>
    <cellStyle name="20% - Акцент3" xfId="81" builtinId="38" hidden="1"/>
    <cellStyle name="20% - Акцент3" xfId="151" builtinId="38" hidden="1"/>
    <cellStyle name="20% - Акцент3" xfId="191" builtinId="38" hidden="1"/>
    <cellStyle name="20% - Акцент3" xfId="231" builtinId="38" hidden="1"/>
    <cellStyle name="20% - Акцент3" xfId="271" builtinId="38" hidden="1"/>
    <cellStyle name="20% - Акцент3" xfId="339" builtinId="38" hidden="1"/>
    <cellStyle name="20% - Акцент3" xfId="410" builtinId="38" hidden="1"/>
    <cellStyle name="20% - Акцент3" xfId="455" builtinId="38" hidden="1"/>
    <cellStyle name="20% - Акцент3" xfId="501" builtinId="38" hidden="1"/>
    <cellStyle name="20% - Акцент3" xfId="546" builtinId="38" hidden="1"/>
    <cellStyle name="20% - Акцент3" xfId="591" builtinId="38" hidden="1"/>
    <cellStyle name="20% - Акцент3" xfId="636" builtinId="38" hidden="1"/>
    <cellStyle name="20% — Акцент3" xfId="693"/>
    <cellStyle name="20% - Акцент3 10" xfId="1877"/>
    <cellStyle name="20% - Акцент3 11" xfId="3452"/>
    <cellStyle name="20% - Акцент3 12" xfId="3810"/>
    <cellStyle name="20% - Акцент3 13" xfId="3811"/>
    <cellStyle name="20% - Акцент3 14" xfId="3812"/>
    <cellStyle name="20% - Акцент3 15" xfId="4399"/>
    <cellStyle name="20% - Акцент3 16" xfId="4400"/>
    <cellStyle name="20% - Акцент3 17" xfId="4401"/>
    <cellStyle name="20% - Акцент3 2" xfId="694"/>
    <cellStyle name="20% - Акцент3 2 10" xfId="3813"/>
    <cellStyle name="20% - Акцент3 2 11" xfId="3814"/>
    <cellStyle name="20% - Акцент3 2 12" xfId="3815"/>
    <cellStyle name="20% - Акцент3 2 13" xfId="3816"/>
    <cellStyle name="20% - Акцент3 2 2" xfId="695"/>
    <cellStyle name="20% - Акцент3 2 3" xfId="1878"/>
    <cellStyle name="20% - Акцент3 2 4" xfId="3817"/>
    <cellStyle name="20% - Акцент3 2 5" xfId="3818"/>
    <cellStyle name="20% - Акцент3 2 6" xfId="3819"/>
    <cellStyle name="20% - Акцент3 2 7" xfId="3820"/>
    <cellStyle name="20% - Акцент3 2 8" xfId="3821"/>
    <cellStyle name="20% - Акцент3 2 9" xfId="3822"/>
    <cellStyle name="20% - Акцент3 2_46EE.2011(v1.0)" xfId="1879"/>
    <cellStyle name="20% - Акцент3 3" xfId="696"/>
    <cellStyle name="20% - Акцент3 3 2" xfId="697"/>
    <cellStyle name="20% - Акцент3 3 3" xfId="1880"/>
    <cellStyle name="20% - Акцент3 3_46EE.2011(v1.0)" xfId="1881"/>
    <cellStyle name="20% - Акцент3 4" xfId="698"/>
    <cellStyle name="20% - Акцент3 4 2" xfId="699"/>
    <cellStyle name="20% - Акцент3 4 3" xfId="1882"/>
    <cellStyle name="20% - Акцент3 4_46EE.2011(v1.0)" xfId="1883"/>
    <cellStyle name="20% - Акцент3 5" xfId="700"/>
    <cellStyle name="20% - Акцент3 5 2" xfId="701"/>
    <cellStyle name="20% - Акцент3 5 3" xfId="1884"/>
    <cellStyle name="20% - Акцент3 5_46EE.2011(v1.0)" xfId="1885"/>
    <cellStyle name="20% - Акцент3 6" xfId="702"/>
    <cellStyle name="20% - Акцент3 6 2" xfId="703"/>
    <cellStyle name="20% - Акцент3 6 3" xfId="1886"/>
    <cellStyle name="20% - Акцент3 6_46EE.2011(v1.0)" xfId="1887"/>
    <cellStyle name="20% - Акцент3 7" xfId="704"/>
    <cellStyle name="20% - Акцент3 7 2" xfId="705"/>
    <cellStyle name="20% - Акцент3 7 3" xfId="1888"/>
    <cellStyle name="20% - Акцент3 7_46EE.2011(v1.0)" xfId="1889"/>
    <cellStyle name="20% - Акцент3 8" xfId="706"/>
    <cellStyle name="20% - Акцент3 8 2" xfId="707"/>
    <cellStyle name="20% - Акцент3 8 3" xfId="1890"/>
    <cellStyle name="20% - Акцент3 8_46EE.2011(v1.0)" xfId="1891"/>
    <cellStyle name="20% - Акцент3 9" xfId="708"/>
    <cellStyle name="20% - Акцент3 9 2" xfId="709"/>
    <cellStyle name="20% - Акцент3 9 3" xfId="1892"/>
    <cellStyle name="20% - Акцент3 9_46EE.2011(v1.0)" xfId="1893"/>
    <cellStyle name="20% - Акцент4" xfId="85" builtinId="42" hidden="1"/>
    <cellStyle name="20% - Акцент4" xfId="155" builtinId="42" hidden="1"/>
    <cellStyle name="20% - Акцент4" xfId="195" builtinId="42" hidden="1"/>
    <cellStyle name="20% - Акцент4" xfId="235" builtinId="42" hidden="1"/>
    <cellStyle name="20% - Акцент4" xfId="275" builtinId="42" hidden="1"/>
    <cellStyle name="20% - Акцент4" xfId="343" builtinId="42" hidden="1"/>
    <cellStyle name="20% - Акцент4" xfId="414" builtinId="42" hidden="1"/>
    <cellStyle name="20% - Акцент4" xfId="459" builtinId="42" hidden="1"/>
    <cellStyle name="20% - Акцент4" xfId="505" builtinId="42" hidden="1"/>
    <cellStyle name="20% - Акцент4" xfId="550" builtinId="42" hidden="1"/>
    <cellStyle name="20% - Акцент4" xfId="595" builtinId="42" hidden="1"/>
    <cellStyle name="20% - Акцент4" xfId="640" builtinId="42" hidden="1"/>
    <cellStyle name="20% — Акцент4" xfId="710"/>
    <cellStyle name="20% - Акцент4 10" xfId="1894"/>
    <cellStyle name="20% - Акцент4 11" xfId="3453"/>
    <cellStyle name="20% - Акцент4 12" xfId="3823"/>
    <cellStyle name="20% - Акцент4 13" xfId="3824"/>
    <cellStyle name="20% - Акцент4 14" xfId="3825"/>
    <cellStyle name="20% - Акцент4 15" xfId="4402"/>
    <cellStyle name="20% - Акцент4 16" xfId="4403"/>
    <cellStyle name="20% - Акцент4 17" xfId="4404"/>
    <cellStyle name="20% - Акцент4 2" xfId="711"/>
    <cellStyle name="20% - Акцент4 2 10" xfId="3826"/>
    <cellStyle name="20% - Акцент4 2 11" xfId="3827"/>
    <cellStyle name="20% - Акцент4 2 12" xfId="3828"/>
    <cellStyle name="20% - Акцент4 2 13" xfId="3829"/>
    <cellStyle name="20% - Акцент4 2 2" xfId="712"/>
    <cellStyle name="20% - Акцент4 2 3" xfId="1895"/>
    <cellStyle name="20% - Акцент4 2 4" xfId="3830"/>
    <cellStyle name="20% - Акцент4 2 5" xfId="3831"/>
    <cellStyle name="20% - Акцент4 2 6" xfId="3832"/>
    <cellStyle name="20% - Акцент4 2 7" xfId="3833"/>
    <cellStyle name="20% - Акцент4 2 8" xfId="3834"/>
    <cellStyle name="20% - Акцент4 2 9" xfId="3835"/>
    <cellStyle name="20% - Акцент4 2_46EE.2011(v1.0)" xfId="1896"/>
    <cellStyle name="20% - Акцент4 3" xfId="713"/>
    <cellStyle name="20% - Акцент4 3 2" xfId="714"/>
    <cellStyle name="20% - Акцент4 3 3" xfId="1897"/>
    <cellStyle name="20% - Акцент4 3_46EE.2011(v1.0)" xfId="1898"/>
    <cellStyle name="20% - Акцент4 4" xfId="715"/>
    <cellStyle name="20% - Акцент4 4 2" xfId="716"/>
    <cellStyle name="20% - Акцент4 4 3" xfId="1899"/>
    <cellStyle name="20% - Акцент4 4_46EE.2011(v1.0)" xfId="1900"/>
    <cellStyle name="20% - Акцент4 5" xfId="717"/>
    <cellStyle name="20% - Акцент4 5 2" xfId="718"/>
    <cellStyle name="20% - Акцент4 5 3" xfId="1901"/>
    <cellStyle name="20% - Акцент4 5_46EE.2011(v1.0)" xfId="1902"/>
    <cellStyle name="20% - Акцент4 6" xfId="719"/>
    <cellStyle name="20% - Акцент4 6 2" xfId="720"/>
    <cellStyle name="20% - Акцент4 6 3" xfId="1903"/>
    <cellStyle name="20% - Акцент4 6_46EE.2011(v1.0)" xfId="1904"/>
    <cellStyle name="20% - Акцент4 7" xfId="721"/>
    <cellStyle name="20% - Акцент4 7 2" xfId="722"/>
    <cellStyle name="20% - Акцент4 7 3" xfId="1905"/>
    <cellStyle name="20% - Акцент4 7_46EE.2011(v1.0)" xfId="1906"/>
    <cellStyle name="20% - Акцент4 8" xfId="723"/>
    <cellStyle name="20% - Акцент4 8 2" xfId="724"/>
    <cellStyle name="20% - Акцент4 8 3" xfId="1907"/>
    <cellStyle name="20% - Акцент4 8_46EE.2011(v1.0)" xfId="1908"/>
    <cellStyle name="20% - Акцент4 9" xfId="725"/>
    <cellStyle name="20% - Акцент4 9 2" xfId="726"/>
    <cellStyle name="20% - Акцент4 9 3" xfId="1909"/>
    <cellStyle name="20% - Акцент4 9_46EE.2011(v1.0)" xfId="1910"/>
    <cellStyle name="20% - Акцент5" xfId="89" builtinId="46" hidden="1"/>
    <cellStyle name="20% - Акцент5" xfId="159" builtinId="46" hidden="1"/>
    <cellStyle name="20% - Акцент5" xfId="199" builtinId="46" hidden="1"/>
    <cellStyle name="20% - Акцент5" xfId="239" builtinId="46" hidden="1"/>
    <cellStyle name="20% - Акцент5" xfId="279" builtinId="46" hidden="1"/>
    <cellStyle name="20% - Акцент5" xfId="347" builtinId="46" hidden="1"/>
    <cellStyle name="20% - Акцент5" xfId="418" builtinId="46" hidden="1"/>
    <cellStyle name="20% - Акцент5" xfId="463" builtinId="46" hidden="1"/>
    <cellStyle name="20% - Акцент5" xfId="509" builtinId="46" hidden="1"/>
    <cellStyle name="20% - Акцент5" xfId="554" builtinId="46" hidden="1"/>
    <cellStyle name="20% - Акцент5" xfId="599" builtinId="46" hidden="1"/>
    <cellStyle name="20% - Акцент5" xfId="644" builtinId="46" hidden="1"/>
    <cellStyle name="20% — Акцент5" xfId="727"/>
    <cellStyle name="20% - Акцент5 10" xfId="1911"/>
    <cellStyle name="20% - Акцент5 11" xfId="3454"/>
    <cellStyle name="20% - Акцент5 12" xfId="3836"/>
    <cellStyle name="20% - Акцент5 13" xfId="3837"/>
    <cellStyle name="20% - Акцент5 14" xfId="3838"/>
    <cellStyle name="20% - Акцент5 15" xfId="4405"/>
    <cellStyle name="20% - Акцент5 16" xfId="4406"/>
    <cellStyle name="20% - Акцент5 17" xfId="4407"/>
    <cellStyle name="20% - Акцент5 2" xfId="728"/>
    <cellStyle name="20% - Акцент5 2 10" xfId="3839"/>
    <cellStyle name="20% - Акцент5 2 11" xfId="3840"/>
    <cellStyle name="20% - Акцент5 2 12" xfId="3841"/>
    <cellStyle name="20% - Акцент5 2 13" xfId="3842"/>
    <cellStyle name="20% - Акцент5 2 2" xfId="729"/>
    <cellStyle name="20% - Акцент5 2 3" xfId="1912"/>
    <cellStyle name="20% - Акцент5 2 4" xfId="3843"/>
    <cellStyle name="20% - Акцент5 2 5" xfId="3844"/>
    <cellStyle name="20% - Акцент5 2 6" xfId="3845"/>
    <cellStyle name="20% - Акцент5 2 7" xfId="3846"/>
    <cellStyle name="20% - Акцент5 2 8" xfId="3847"/>
    <cellStyle name="20% - Акцент5 2 9" xfId="3848"/>
    <cellStyle name="20% - Акцент5 2_46EE.2011(v1.0)" xfId="1913"/>
    <cellStyle name="20% - Акцент5 3" xfId="730"/>
    <cellStyle name="20% - Акцент5 3 2" xfId="731"/>
    <cellStyle name="20% - Акцент5 3 3" xfId="1914"/>
    <cellStyle name="20% - Акцент5 3_46EE.2011(v1.0)" xfId="1915"/>
    <cellStyle name="20% - Акцент5 4" xfId="732"/>
    <cellStyle name="20% - Акцент5 4 2" xfId="733"/>
    <cellStyle name="20% - Акцент5 4 3" xfId="1916"/>
    <cellStyle name="20% - Акцент5 4_46EE.2011(v1.0)" xfId="1917"/>
    <cellStyle name="20% - Акцент5 5" xfId="734"/>
    <cellStyle name="20% - Акцент5 5 2" xfId="735"/>
    <cellStyle name="20% - Акцент5 5 3" xfId="1918"/>
    <cellStyle name="20% - Акцент5 5_46EE.2011(v1.0)" xfId="1919"/>
    <cellStyle name="20% - Акцент5 6" xfId="736"/>
    <cellStyle name="20% - Акцент5 6 2" xfId="737"/>
    <cellStyle name="20% - Акцент5 6 3" xfId="1920"/>
    <cellStyle name="20% - Акцент5 6_46EE.2011(v1.0)" xfId="1921"/>
    <cellStyle name="20% - Акцент5 7" xfId="738"/>
    <cellStyle name="20% - Акцент5 7 2" xfId="739"/>
    <cellStyle name="20% - Акцент5 7 3" xfId="1922"/>
    <cellStyle name="20% - Акцент5 7_46EE.2011(v1.0)" xfId="1923"/>
    <cellStyle name="20% - Акцент5 8" xfId="740"/>
    <cellStyle name="20% - Акцент5 8 2" xfId="741"/>
    <cellStyle name="20% - Акцент5 8 3" xfId="1924"/>
    <cellStyle name="20% - Акцент5 8_46EE.2011(v1.0)" xfId="1925"/>
    <cellStyle name="20% - Акцент5 9" xfId="742"/>
    <cellStyle name="20% - Акцент5 9 2" xfId="743"/>
    <cellStyle name="20% - Акцент5 9 3" xfId="1926"/>
    <cellStyle name="20% - Акцент5 9_46EE.2011(v1.0)" xfId="1927"/>
    <cellStyle name="20% - Акцент6" xfId="93" builtinId="50" hidden="1"/>
    <cellStyle name="20% - Акцент6" xfId="163" builtinId="50" hidden="1"/>
    <cellStyle name="20% - Акцент6" xfId="203" builtinId="50" hidden="1"/>
    <cellStyle name="20% - Акцент6" xfId="243" builtinId="50" hidden="1"/>
    <cellStyle name="20% - Акцент6" xfId="283" builtinId="50" hidden="1"/>
    <cellStyle name="20% - Акцент6" xfId="351" builtinId="50" hidden="1"/>
    <cellStyle name="20% - Акцент6" xfId="422" builtinId="50" hidden="1"/>
    <cellStyle name="20% - Акцент6" xfId="467" builtinId="50" hidden="1"/>
    <cellStyle name="20% - Акцент6" xfId="513" builtinId="50" hidden="1"/>
    <cellStyle name="20% - Акцент6" xfId="558" builtinId="50" hidden="1"/>
    <cellStyle name="20% - Акцент6" xfId="603" builtinId="50" hidden="1"/>
    <cellStyle name="20% - Акцент6" xfId="648" builtinId="50" hidden="1"/>
    <cellStyle name="20% — Акцент6" xfId="744"/>
    <cellStyle name="20% - Акцент6 10" xfId="1928"/>
    <cellStyle name="20% - Акцент6 11" xfId="3455"/>
    <cellStyle name="20% - Акцент6 12" xfId="3849"/>
    <cellStyle name="20% - Акцент6 13" xfId="3850"/>
    <cellStyle name="20% - Акцент6 14" xfId="3851"/>
    <cellStyle name="20% - Акцент6 15" xfId="4408"/>
    <cellStyle name="20% - Акцент6 16" xfId="4409"/>
    <cellStyle name="20% - Акцент6 17" xfId="4410"/>
    <cellStyle name="20% - Акцент6 2" xfId="745"/>
    <cellStyle name="20% - Акцент6 2 10" xfId="3852"/>
    <cellStyle name="20% - Акцент6 2 11" xfId="3853"/>
    <cellStyle name="20% - Акцент6 2 12" xfId="3854"/>
    <cellStyle name="20% - Акцент6 2 13" xfId="3855"/>
    <cellStyle name="20% - Акцент6 2 2" xfId="746"/>
    <cellStyle name="20% - Акцент6 2 3" xfId="1929"/>
    <cellStyle name="20% - Акцент6 2 4" xfId="3856"/>
    <cellStyle name="20% - Акцент6 2 5" xfId="3857"/>
    <cellStyle name="20% - Акцент6 2 6" xfId="3858"/>
    <cellStyle name="20% - Акцент6 2 7" xfId="3859"/>
    <cellStyle name="20% - Акцент6 2 8" xfId="3860"/>
    <cellStyle name="20% - Акцент6 2 9" xfId="3861"/>
    <cellStyle name="20% - Акцент6 2_46EE.2011(v1.0)" xfId="1930"/>
    <cellStyle name="20% - Акцент6 3" xfId="747"/>
    <cellStyle name="20% - Акцент6 3 2" xfId="748"/>
    <cellStyle name="20% - Акцент6 3 3" xfId="1931"/>
    <cellStyle name="20% - Акцент6 3_46EE.2011(v1.0)" xfId="1932"/>
    <cellStyle name="20% - Акцент6 4" xfId="749"/>
    <cellStyle name="20% - Акцент6 4 2" xfId="750"/>
    <cellStyle name="20% - Акцент6 4 3" xfId="1933"/>
    <cellStyle name="20% - Акцент6 4_46EE.2011(v1.0)" xfId="1934"/>
    <cellStyle name="20% - Акцент6 5" xfId="751"/>
    <cellStyle name="20% - Акцент6 5 2" xfId="752"/>
    <cellStyle name="20% - Акцент6 5 3" xfId="1935"/>
    <cellStyle name="20% - Акцент6 5_46EE.2011(v1.0)" xfId="1936"/>
    <cellStyle name="20% - Акцент6 6" xfId="753"/>
    <cellStyle name="20% - Акцент6 6 2" xfId="754"/>
    <cellStyle name="20% - Акцент6 6 3" xfId="1937"/>
    <cellStyle name="20% - Акцент6 6_46EE.2011(v1.0)" xfId="1938"/>
    <cellStyle name="20% - Акцент6 7" xfId="755"/>
    <cellStyle name="20% - Акцент6 7 2" xfId="756"/>
    <cellStyle name="20% - Акцент6 7 3" xfId="1939"/>
    <cellStyle name="20% - Акцент6 7_46EE.2011(v1.0)" xfId="1940"/>
    <cellStyle name="20% - Акцент6 8" xfId="757"/>
    <cellStyle name="20% - Акцент6 8 2" xfId="758"/>
    <cellStyle name="20% - Акцент6 8 3" xfId="1941"/>
    <cellStyle name="20% - Акцент6 8_46EE.2011(v1.0)" xfId="1942"/>
    <cellStyle name="20% - Акцент6 9" xfId="759"/>
    <cellStyle name="20% - Акцент6 9 2" xfId="760"/>
    <cellStyle name="20% - Акцент6 9 3" xfId="1943"/>
    <cellStyle name="20% - Акцент6 9_46EE.2011(v1.0)" xfId="1944"/>
    <cellStyle name="40% - Accent1" xfId="761"/>
    <cellStyle name="40% - Accent1 2" xfId="762"/>
    <cellStyle name="40% - Accent1 3" xfId="1945"/>
    <cellStyle name="40% - Accent1 4" xfId="3456"/>
    <cellStyle name="40% - Accent1_46EE.2011(v1.0)" xfId="1946"/>
    <cellStyle name="40% - Accent2" xfId="763"/>
    <cellStyle name="40% - Accent2 2" xfId="764"/>
    <cellStyle name="40% - Accent2 3" xfId="1947"/>
    <cellStyle name="40% - Accent2 4" xfId="3457"/>
    <cellStyle name="40% - Accent2_46EE.2011(v1.0)" xfId="1948"/>
    <cellStyle name="40% - Accent3" xfId="765"/>
    <cellStyle name="40% - Accent3 2" xfId="766"/>
    <cellStyle name="40% - Accent3 3" xfId="1949"/>
    <cellStyle name="40% - Accent3 4" xfId="3458"/>
    <cellStyle name="40% - Accent3_46EE.2011(v1.0)" xfId="1950"/>
    <cellStyle name="40% - Accent4" xfId="767"/>
    <cellStyle name="40% - Accent4 2" xfId="768"/>
    <cellStyle name="40% - Accent4 3" xfId="1951"/>
    <cellStyle name="40% - Accent4 4" xfId="3459"/>
    <cellStyle name="40% - Accent4_46EE.2011(v1.0)" xfId="1952"/>
    <cellStyle name="40% - Accent5" xfId="769"/>
    <cellStyle name="40% - Accent5 2" xfId="770"/>
    <cellStyle name="40% - Accent5 3" xfId="1953"/>
    <cellStyle name="40% - Accent5 4" xfId="3460"/>
    <cellStyle name="40% - Accent5_46EE.2011(v1.0)" xfId="1954"/>
    <cellStyle name="40% - Accent6" xfId="771"/>
    <cellStyle name="40% - Accent6 2" xfId="772"/>
    <cellStyle name="40% - Accent6 3" xfId="1955"/>
    <cellStyle name="40% - Accent6 4" xfId="3461"/>
    <cellStyle name="40% - Accent6_46EE.2011(v1.0)" xfId="1956"/>
    <cellStyle name="40% - Акцент1" xfId="74" builtinId="31" hidden="1"/>
    <cellStyle name="40% - Акцент1" xfId="144" builtinId="31" hidden="1"/>
    <cellStyle name="40% - Акцент1" xfId="184" builtinId="31" hidden="1"/>
    <cellStyle name="40% - Акцент1" xfId="224" builtinId="31" hidden="1"/>
    <cellStyle name="40% - Акцент1" xfId="264" builtinId="31" hidden="1"/>
    <cellStyle name="40% - Акцент1" xfId="332" builtinId="31" hidden="1"/>
    <cellStyle name="40% - Акцент1" xfId="403" builtinId="31" hidden="1"/>
    <cellStyle name="40% - Акцент1" xfId="448" builtinId="31" hidden="1"/>
    <cellStyle name="40% - Акцент1" xfId="494" builtinId="31" hidden="1"/>
    <cellStyle name="40% - Акцент1" xfId="539" builtinId="31" hidden="1"/>
    <cellStyle name="40% - Акцент1" xfId="584" builtinId="31" hidden="1"/>
    <cellStyle name="40% - Акцент1" xfId="629" builtinId="31" hidden="1"/>
    <cellStyle name="40% — Акцент1" xfId="773"/>
    <cellStyle name="40% - Акцент1 10" xfId="1957"/>
    <cellStyle name="40% - Акцент1 11" xfId="3462"/>
    <cellStyle name="40% - Акцент1 12" xfId="3862"/>
    <cellStyle name="40% - Акцент1 13" xfId="3863"/>
    <cellStyle name="40% - Акцент1 14" xfId="3864"/>
    <cellStyle name="40% - Акцент1 15" xfId="4411"/>
    <cellStyle name="40% - Акцент1 16" xfId="4412"/>
    <cellStyle name="40% - Акцент1 17" xfId="4413"/>
    <cellStyle name="40% - Акцент1 2" xfId="774"/>
    <cellStyle name="40% - Акцент1 2 10" xfId="3865"/>
    <cellStyle name="40% - Акцент1 2 11" xfId="3866"/>
    <cellStyle name="40% - Акцент1 2 12" xfId="3867"/>
    <cellStyle name="40% - Акцент1 2 13" xfId="3868"/>
    <cellStyle name="40% - Акцент1 2 2" xfId="775"/>
    <cellStyle name="40% - Акцент1 2 3" xfId="1958"/>
    <cellStyle name="40% - Акцент1 2 4" xfId="3869"/>
    <cellStyle name="40% - Акцент1 2 5" xfId="3870"/>
    <cellStyle name="40% - Акцент1 2 6" xfId="3871"/>
    <cellStyle name="40% - Акцент1 2 7" xfId="3872"/>
    <cellStyle name="40% - Акцент1 2 8" xfId="3873"/>
    <cellStyle name="40% - Акцент1 2 9" xfId="3874"/>
    <cellStyle name="40% - Акцент1 2_46EE.2011(v1.0)" xfId="1959"/>
    <cellStyle name="40% - Акцент1 3" xfId="776"/>
    <cellStyle name="40% - Акцент1 3 2" xfId="777"/>
    <cellStyle name="40% - Акцент1 3 3" xfId="1960"/>
    <cellStyle name="40% - Акцент1 3_46EE.2011(v1.0)" xfId="1961"/>
    <cellStyle name="40% - Акцент1 4" xfId="778"/>
    <cellStyle name="40% - Акцент1 4 2" xfId="779"/>
    <cellStyle name="40% - Акцент1 4 3" xfId="1962"/>
    <cellStyle name="40% - Акцент1 4_46EE.2011(v1.0)" xfId="1963"/>
    <cellStyle name="40% - Акцент1 5" xfId="780"/>
    <cellStyle name="40% - Акцент1 5 2" xfId="781"/>
    <cellStyle name="40% - Акцент1 5 3" xfId="1964"/>
    <cellStyle name="40% - Акцент1 5_46EE.2011(v1.0)" xfId="1965"/>
    <cellStyle name="40% - Акцент1 6" xfId="782"/>
    <cellStyle name="40% - Акцент1 6 2" xfId="783"/>
    <cellStyle name="40% - Акцент1 6 3" xfId="1966"/>
    <cellStyle name="40% - Акцент1 6_46EE.2011(v1.0)" xfId="1967"/>
    <cellStyle name="40% - Акцент1 7" xfId="784"/>
    <cellStyle name="40% - Акцент1 7 2" xfId="785"/>
    <cellStyle name="40% - Акцент1 7 3" xfId="1968"/>
    <cellStyle name="40% - Акцент1 7_46EE.2011(v1.0)" xfId="1969"/>
    <cellStyle name="40% - Акцент1 8" xfId="786"/>
    <cellStyle name="40% - Акцент1 8 2" xfId="787"/>
    <cellStyle name="40% - Акцент1 8 3" xfId="1970"/>
    <cellStyle name="40% - Акцент1 8_46EE.2011(v1.0)" xfId="1971"/>
    <cellStyle name="40% - Акцент1 9" xfId="788"/>
    <cellStyle name="40% - Акцент1 9 2" xfId="789"/>
    <cellStyle name="40% - Акцент1 9 3" xfId="1972"/>
    <cellStyle name="40% - Акцент1 9_46EE.2011(v1.0)" xfId="1973"/>
    <cellStyle name="40% - Акцент2" xfId="78" builtinId="35" hidden="1"/>
    <cellStyle name="40% - Акцент2" xfId="148" builtinId="35" hidden="1"/>
    <cellStyle name="40% - Акцент2" xfId="188" builtinId="35" hidden="1"/>
    <cellStyle name="40% - Акцент2" xfId="228" builtinId="35" hidden="1"/>
    <cellStyle name="40% - Акцент2" xfId="268" builtinId="35" hidden="1"/>
    <cellStyle name="40% - Акцент2" xfId="336" builtinId="35" hidden="1"/>
    <cellStyle name="40% - Акцент2" xfId="407" builtinId="35" hidden="1"/>
    <cellStyle name="40% - Акцент2" xfId="452" builtinId="35" hidden="1"/>
    <cellStyle name="40% - Акцент2" xfId="498" builtinId="35" hidden="1"/>
    <cellStyle name="40% - Акцент2" xfId="543" builtinId="35" hidden="1"/>
    <cellStyle name="40% - Акцент2" xfId="588" builtinId="35" hidden="1"/>
    <cellStyle name="40% - Акцент2" xfId="633" builtinId="35" hidden="1"/>
    <cellStyle name="40% — Акцент2" xfId="790"/>
    <cellStyle name="40% - Акцент2 10" xfId="1974"/>
    <cellStyle name="40% - Акцент2 11" xfId="3463"/>
    <cellStyle name="40% - Акцент2 12" xfId="3875"/>
    <cellStyle name="40% - Акцент2 13" xfId="3876"/>
    <cellStyle name="40% - Акцент2 14" xfId="3877"/>
    <cellStyle name="40% - Акцент2 15" xfId="4414"/>
    <cellStyle name="40% - Акцент2 16" xfId="4415"/>
    <cellStyle name="40% - Акцент2 17" xfId="4416"/>
    <cellStyle name="40% - Акцент2 2" xfId="791"/>
    <cellStyle name="40% - Акцент2 2 10" xfId="3878"/>
    <cellStyle name="40% - Акцент2 2 11" xfId="3879"/>
    <cellStyle name="40% - Акцент2 2 12" xfId="3880"/>
    <cellStyle name="40% - Акцент2 2 13" xfId="3881"/>
    <cellStyle name="40% - Акцент2 2 2" xfId="792"/>
    <cellStyle name="40% - Акцент2 2 3" xfId="1975"/>
    <cellStyle name="40% - Акцент2 2 4" xfId="3882"/>
    <cellStyle name="40% - Акцент2 2 5" xfId="3883"/>
    <cellStyle name="40% - Акцент2 2 6" xfId="3884"/>
    <cellStyle name="40% - Акцент2 2 7" xfId="3885"/>
    <cellStyle name="40% - Акцент2 2 8" xfId="3886"/>
    <cellStyle name="40% - Акцент2 2 9" xfId="3887"/>
    <cellStyle name="40% - Акцент2 2_46EE.2011(v1.0)" xfId="1976"/>
    <cellStyle name="40% - Акцент2 3" xfId="793"/>
    <cellStyle name="40% - Акцент2 3 2" xfId="794"/>
    <cellStyle name="40% - Акцент2 3 3" xfId="1977"/>
    <cellStyle name="40% - Акцент2 3_46EE.2011(v1.0)" xfId="1978"/>
    <cellStyle name="40% - Акцент2 4" xfId="795"/>
    <cellStyle name="40% - Акцент2 4 2" xfId="796"/>
    <cellStyle name="40% - Акцент2 4 3" xfId="1979"/>
    <cellStyle name="40% - Акцент2 4_46EE.2011(v1.0)" xfId="1980"/>
    <cellStyle name="40% - Акцент2 5" xfId="797"/>
    <cellStyle name="40% - Акцент2 5 2" xfId="798"/>
    <cellStyle name="40% - Акцент2 5 3" xfId="1981"/>
    <cellStyle name="40% - Акцент2 5_46EE.2011(v1.0)" xfId="1982"/>
    <cellStyle name="40% - Акцент2 6" xfId="799"/>
    <cellStyle name="40% - Акцент2 6 2" xfId="800"/>
    <cellStyle name="40% - Акцент2 6 3" xfId="1983"/>
    <cellStyle name="40% - Акцент2 6_46EE.2011(v1.0)" xfId="1984"/>
    <cellStyle name="40% - Акцент2 7" xfId="801"/>
    <cellStyle name="40% - Акцент2 7 2" xfId="802"/>
    <cellStyle name="40% - Акцент2 7 3" xfId="1985"/>
    <cellStyle name="40% - Акцент2 7_46EE.2011(v1.0)" xfId="1986"/>
    <cellStyle name="40% - Акцент2 8" xfId="803"/>
    <cellStyle name="40% - Акцент2 8 2" xfId="804"/>
    <cellStyle name="40% - Акцент2 8 3" xfId="1987"/>
    <cellStyle name="40% - Акцент2 8_46EE.2011(v1.0)" xfId="1988"/>
    <cellStyle name="40% - Акцент2 9" xfId="805"/>
    <cellStyle name="40% - Акцент2 9 2" xfId="806"/>
    <cellStyle name="40% - Акцент2 9 3" xfId="1989"/>
    <cellStyle name="40% - Акцент2 9_46EE.2011(v1.0)" xfId="1990"/>
    <cellStyle name="40% - Акцент3" xfId="82" builtinId="39" hidden="1"/>
    <cellStyle name="40% - Акцент3" xfId="152" builtinId="39" hidden="1"/>
    <cellStyle name="40% - Акцент3" xfId="192" builtinId="39" hidden="1"/>
    <cellStyle name="40% - Акцент3" xfId="232" builtinId="39" hidden="1"/>
    <cellStyle name="40% - Акцент3" xfId="272" builtinId="39" hidden="1"/>
    <cellStyle name="40% - Акцент3" xfId="340" builtinId="39" hidden="1"/>
    <cellStyle name="40% - Акцент3" xfId="411" builtinId="39" hidden="1"/>
    <cellStyle name="40% - Акцент3" xfId="456" builtinId="39" hidden="1"/>
    <cellStyle name="40% - Акцент3" xfId="502" builtinId="39" hidden="1"/>
    <cellStyle name="40% - Акцент3" xfId="547" builtinId="39" hidden="1"/>
    <cellStyle name="40% - Акцент3" xfId="592" builtinId="39" hidden="1"/>
    <cellStyle name="40% - Акцент3" xfId="637" builtinId="39" hidden="1"/>
    <cellStyle name="40% — Акцент3" xfId="807"/>
    <cellStyle name="40% - Акцент3 10" xfId="1991"/>
    <cellStyle name="40% - Акцент3 11" xfId="3464"/>
    <cellStyle name="40% - Акцент3 12" xfId="3888"/>
    <cellStyle name="40% - Акцент3 13" xfId="3889"/>
    <cellStyle name="40% - Акцент3 14" xfId="3890"/>
    <cellStyle name="40% - Акцент3 15" xfId="4417"/>
    <cellStyle name="40% - Акцент3 16" xfId="4418"/>
    <cellStyle name="40% - Акцент3 17" xfId="4419"/>
    <cellStyle name="40% - Акцент3 2" xfId="808"/>
    <cellStyle name="40% - Акцент3 2 10" xfId="3891"/>
    <cellStyle name="40% - Акцент3 2 11" xfId="3892"/>
    <cellStyle name="40% - Акцент3 2 12" xfId="3893"/>
    <cellStyle name="40% - Акцент3 2 13" xfId="3894"/>
    <cellStyle name="40% - Акцент3 2 2" xfId="809"/>
    <cellStyle name="40% - Акцент3 2 3" xfId="1992"/>
    <cellStyle name="40% - Акцент3 2 4" xfId="3895"/>
    <cellStyle name="40% - Акцент3 2 5" xfId="3896"/>
    <cellStyle name="40% - Акцент3 2 6" xfId="3897"/>
    <cellStyle name="40% - Акцент3 2 7" xfId="3898"/>
    <cellStyle name="40% - Акцент3 2 8" xfId="3899"/>
    <cellStyle name="40% - Акцент3 2 9" xfId="3900"/>
    <cellStyle name="40% - Акцент3 2_46EE.2011(v1.0)" xfId="1993"/>
    <cellStyle name="40% - Акцент3 3" xfId="810"/>
    <cellStyle name="40% - Акцент3 3 2" xfId="811"/>
    <cellStyle name="40% - Акцент3 3 3" xfId="1994"/>
    <cellStyle name="40% - Акцент3 3_46EE.2011(v1.0)" xfId="1995"/>
    <cellStyle name="40% - Акцент3 4" xfId="812"/>
    <cellStyle name="40% - Акцент3 4 2" xfId="813"/>
    <cellStyle name="40% - Акцент3 4 3" xfId="1996"/>
    <cellStyle name="40% - Акцент3 4_46EE.2011(v1.0)" xfId="1997"/>
    <cellStyle name="40% - Акцент3 5" xfId="814"/>
    <cellStyle name="40% - Акцент3 5 2" xfId="815"/>
    <cellStyle name="40% - Акцент3 5 3" xfId="1998"/>
    <cellStyle name="40% - Акцент3 5_46EE.2011(v1.0)" xfId="1999"/>
    <cellStyle name="40% - Акцент3 6" xfId="816"/>
    <cellStyle name="40% - Акцент3 6 2" xfId="817"/>
    <cellStyle name="40% - Акцент3 6 3" xfId="2000"/>
    <cellStyle name="40% - Акцент3 6_46EE.2011(v1.0)" xfId="2001"/>
    <cellStyle name="40% - Акцент3 7" xfId="818"/>
    <cellStyle name="40% - Акцент3 7 2" xfId="819"/>
    <cellStyle name="40% - Акцент3 7 3" xfId="2002"/>
    <cellStyle name="40% - Акцент3 7_46EE.2011(v1.0)" xfId="2003"/>
    <cellStyle name="40% - Акцент3 8" xfId="820"/>
    <cellStyle name="40% - Акцент3 8 2" xfId="821"/>
    <cellStyle name="40% - Акцент3 8 3" xfId="2004"/>
    <cellStyle name="40% - Акцент3 8_46EE.2011(v1.0)" xfId="2005"/>
    <cellStyle name="40% - Акцент3 9" xfId="822"/>
    <cellStyle name="40% - Акцент3 9 2" xfId="823"/>
    <cellStyle name="40% - Акцент3 9 3" xfId="2006"/>
    <cellStyle name="40% - Акцент3 9_46EE.2011(v1.0)" xfId="2007"/>
    <cellStyle name="40% - Акцент4" xfId="86" builtinId="43" hidden="1"/>
    <cellStyle name="40% - Акцент4" xfId="156" builtinId="43" hidden="1"/>
    <cellStyle name="40% - Акцент4" xfId="196" builtinId="43" hidden="1"/>
    <cellStyle name="40% - Акцент4" xfId="236" builtinId="43" hidden="1"/>
    <cellStyle name="40% - Акцент4" xfId="276" builtinId="43" hidden="1"/>
    <cellStyle name="40% - Акцент4" xfId="344" builtinId="43" hidden="1"/>
    <cellStyle name="40% - Акцент4" xfId="415" builtinId="43" hidden="1"/>
    <cellStyle name="40% - Акцент4" xfId="460" builtinId="43" hidden="1"/>
    <cellStyle name="40% - Акцент4" xfId="506" builtinId="43" hidden="1"/>
    <cellStyle name="40% - Акцент4" xfId="551" builtinId="43" hidden="1"/>
    <cellStyle name="40% - Акцент4" xfId="596" builtinId="43" hidden="1"/>
    <cellStyle name="40% - Акцент4" xfId="641" builtinId="43" hidden="1"/>
    <cellStyle name="40% — Акцент4" xfId="824"/>
    <cellStyle name="40% - Акцент4 10" xfId="2008"/>
    <cellStyle name="40% - Акцент4 11" xfId="3465"/>
    <cellStyle name="40% - Акцент4 12" xfId="3901"/>
    <cellStyle name="40% - Акцент4 13" xfId="3902"/>
    <cellStyle name="40% - Акцент4 14" xfId="3903"/>
    <cellStyle name="40% - Акцент4 15" xfId="4420"/>
    <cellStyle name="40% - Акцент4 16" xfId="4421"/>
    <cellStyle name="40% - Акцент4 17" xfId="4422"/>
    <cellStyle name="40% - Акцент4 2" xfId="825"/>
    <cellStyle name="40% - Акцент4 2 10" xfId="3904"/>
    <cellStyle name="40% - Акцент4 2 11" xfId="3905"/>
    <cellStyle name="40% - Акцент4 2 12" xfId="3906"/>
    <cellStyle name="40% - Акцент4 2 13" xfId="3907"/>
    <cellStyle name="40% - Акцент4 2 2" xfId="826"/>
    <cellStyle name="40% - Акцент4 2 3" xfId="2009"/>
    <cellStyle name="40% - Акцент4 2 4" xfId="3908"/>
    <cellStyle name="40% - Акцент4 2 5" xfId="3909"/>
    <cellStyle name="40% - Акцент4 2 6" xfId="3910"/>
    <cellStyle name="40% - Акцент4 2 7" xfId="3911"/>
    <cellStyle name="40% - Акцент4 2 8" xfId="3912"/>
    <cellStyle name="40% - Акцент4 2 9" xfId="3913"/>
    <cellStyle name="40% - Акцент4 2_46EE.2011(v1.0)" xfId="2010"/>
    <cellStyle name="40% - Акцент4 3" xfId="827"/>
    <cellStyle name="40% - Акцент4 3 2" xfId="828"/>
    <cellStyle name="40% - Акцент4 3 3" xfId="2011"/>
    <cellStyle name="40% - Акцент4 3_46EE.2011(v1.0)" xfId="2012"/>
    <cellStyle name="40% - Акцент4 4" xfId="829"/>
    <cellStyle name="40% - Акцент4 4 2" xfId="830"/>
    <cellStyle name="40% - Акцент4 4 3" xfId="2013"/>
    <cellStyle name="40% - Акцент4 4_46EE.2011(v1.0)" xfId="2014"/>
    <cellStyle name="40% - Акцент4 5" xfId="831"/>
    <cellStyle name="40% - Акцент4 5 2" xfId="832"/>
    <cellStyle name="40% - Акцент4 5 3" xfId="2015"/>
    <cellStyle name="40% - Акцент4 5_46EE.2011(v1.0)" xfId="2016"/>
    <cellStyle name="40% - Акцент4 6" xfId="833"/>
    <cellStyle name="40% - Акцент4 6 2" xfId="834"/>
    <cellStyle name="40% - Акцент4 6 3" xfId="2017"/>
    <cellStyle name="40% - Акцент4 6_46EE.2011(v1.0)" xfId="2018"/>
    <cellStyle name="40% - Акцент4 7" xfId="835"/>
    <cellStyle name="40% - Акцент4 7 2" xfId="836"/>
    <cellStyle name="40% - Акцент4 7 3" xfId="2019"/>
    <cellStyle name="40% - Акцент4 7_46EE.2011(v1.0)" xfId="2020"/>
    <cellStyle name="40% - Акцент4 8" xfId="837"/>
    <cellStyle name="40% - Акцент4 8 2" xfId="838"/>
    <cellStyle name="40% - Акцент4 8 3" xfId="2021"/>
    <cellStyle name="40% - Акцент4 8_46EE.2011(v1.0)" xfId="2022"/>
    <cellStyle name="40% - Акцент4 9" xfId="839"/>
    <cellStyle name="40% - Акцент4 9 2" xfId="840"/>
    <cellStyle name="40% - Акцент4 9 3" xfId="2023"/>
    <cellStyle name="40% - Акцент4 9_46EE.2011(v1.0)" xfId="2024"/>
    <cellStyle name="40% - Акцент5" xfId="90" builtinId="47" hidden="1"/>
    <cellStyle name="40% - Акцент5" xfId="160" builtinId="47" hidden="1"/>
    <cellStyle name="40% - Акцент5" xfId="200" builtinId="47" hidden="1"/>
    <cellStyle name="40% - Акцент5" xfId="240" builtinId="47" hidden="1"/>
    <cellStyle name="40% - Акцент5" xfId="280" builtinId="47" hidden="1"/>
    <cellStyle name="40% - Акцент5" xfId="348" builtinId="47" hidden="1"/>
    <cellStyle name="40% - Акцент5" xfId="419" builtinId="47" hidden="1"/>
    <cellStyle name="40% - Акцент5" xfId="464" builtinId="47" hidden="1"/>
    <cellStyle name="40% - Акцент5" xfId="510" builtinId="47" hidden="1"/>
    <cellStyle name="40% - Акцент5" xfId="555" builtinId="47" hidden="1"/>
    <cellStyle name="40% - Акцент5" xfId="600" builtinId="47" hidden="1"/>
    <cellStyle name="40% - Акцент5" xfId="645" builtinId="47" hidden="1"/>
    <cellStyle name="40% — Акцент5" xfId="841"/>
    <cellStyle name="40% - Акцент5 10" xfId="2025"/>
    <cellStyle name="40% - Акцент5 11" xfId="3466"/>
    <cellStyle name="40% - Акцент5 12" xfId="3914"/>
    <cellStyle name="40% - Акцент5 13" xfId="3915"/>
    <cellStyle name="40% - Акцент5 14" xfId="3916"/>
    <cellStyle name="40% - Акцент5 15" xfId="4423"/>
    <cellStyle name="40% - Акцент5 16" xfId="4424"/>
    <cellStyle name="40% - Акцент5 17" xfId="4425"/>
    <cellStyle name="40% - Акцент5 2" xfId="842"/>
    <cellStyle name="40% - Акцент5 2 10" xfId="3917"/>
    <cellStyle name="40% - Акцент5 2 11" xfId="3918"/>
    <cellStyle name="40% - Акцент5 2 12" xfId="3919"/>
    <cellStyle name="40% - Акцент5 2 13" xfId="3920"/>
    <cellStyle name="40% - Акцент5 2 2" xfId="843"/>
    <cellStyle name="40% - Акцент5 2 3" xfId="2026"/>
    <cellStyle name="40% - Акцент5 2 4" xfId="3921"/>
    <cellStyle name="40% - Акцент5 2 5" xfId="3922"/>
    <cellStyle name="40% - Акцент5 2 6" xfId="3923"/>
    <cellStyle name="40% - Акцент5 2 7" xfId="3924"/>
    <cellStyle name="40% - Акцент5 2 8" xfId="3925"/>
    <cellStyle name="40% - Акцент5 2 9" xfId="3926"/>
    <cellStyle name="40% - Акцент5 2_46EE.2011(v1.0)" xfId="2027"/>
    <cellStyle name="40% - Акцент5 3" xfId="844"/>
    <cellStyle name="40% - Акцент5 3 2" xfId="845"/>
    <cellStyle name="40% - Акцент5 3 3" xfId="2028"/>
    <cellStyle name="40% - Акцент5 3_46EE.2011(v1.0)" xfId="2029"/>
    <cellStyle name="40% - Акцент5 4" xfId="846"/>
    <cellStyle name="40% - Акцент5 4 2" xfId="847"/>
    <cellStyle name="40% - Акцент5 4 3" xfId="2030"/>
    <cellStyle name="40% - Акцент5 4_46EE.2011(v1.0)" xfId="2031"/>
    <cellStyle name="40% - Акцент5 5" xfId="848"/>
    <cellStyle name="40% - Акцент5 5 2" xfId="849"/>
    <cellStyle name="40% - Акцент5 5 3" xfId="2032"/>
    <cellStyle name="40% - Акцент5 5_46EE.2011(v1.0)" xfId="2033"/>
    <cellStyle name="40% - Акцент5 6" xfId="850"/>
    <cellStyle name="40% - Акцент5 6 2" xfId="851"/>
    <cellStyle name="40% - Акцент5 6 3" xfId="2034"/>
    <cellStyle name="40% - Акцент5 6_46EE.2011(v1.0)" xfId="2035"/>
    <cellStyle name="40% - Акцент5 7" xfId="852"/>
    <cellStyle name="40% - Акцент5 7 2" xfId="853"/>
    <cellStyle name="40% - Акцент5 7 3" xfId="2036"/>
    <cellStyle name="40% - Акцент5 7_46EE.2011(v1.0)" xfId="2037"/>
    <cellStyle name="40% - Акцент5 8" xfId="854"/>
    <cellStyle name="40% - Акцент5 8 2" xfId="855"/>
    <cellStyle name="40% - Акцент5 8 3" xfId="2038"/>
    <cellStyle name="40% - Акцент5 8_46EE.2011(v1.0)" xfId="2039"/>
    <cellStyle name="40% - Акцент5 9" xfId="856"/>
    <cellStyle name="40% - Акцент5 9 2" xfId="857"/>
    <cellStyle name="40% - Акцент5 9 3" xfId="2040"/>
    <cellStyle name="40% - Акцент5 9_46EE.2011(v1.0)" xfId="2041"/>
    <cellStyle name="40% - Акцент6" xfId="94" builtinId="51" hidden="1"/>
    <cellStyle name="40% - Акцент6" xfId="164" builtinId="51" hidden="1"/>
    <cellStyle name="40% - Акцент6" xfId="204" builtinId="51" hidden="1"/>
    <cellStyle name="40% - Акцент6" xfId="244" builtinId="51" hidden="1"/>
    <cellStyle name="40% - Акцент6" xfId="284" builtinId="51" hidden="1"/>
    <cellStyle name="40% - Акцент6" xfId="352" builtinId="51" hidden="1"/>
    <cellStyle name="40% - Акцент6" xfId="423" builtinId="51" hidden="1"/>
    <cellStyle name="40% - Акцент6" xfId="468" builtinId="51" hidden="1"/>
    <cellStyle name="40% - Акцент6" xfId="514" builtinId="51" hidden="1"/>
    <cellStyle name="40% - Акцент6" xfId="559" builtinId="51" hidden="1"/>
    <cellStyle name="40% - Акцент6" xfId="604" builtinId="51" hidden="1"/>
    <cellStyle name="40% - Акцент6" xfId="649" builtinId="51" hidden="1"/>
    <cellStyle name="40% — Акцент6" xfId="858"/>
    <cellStyle name="40% - Акцент6 10" xfId="2042"/>
    <cellStyle name="40% - Акцент6 11" xfId="3467"/>
    <cellStyle name="40% - Акцент6 12" xfId="3927"/>
    <cellStyle name="40% - Акцент6 13" xfId="3928"/>
    <cellStyle name="40% - Акцент6 14" xfId="3929"/>
    <cellStyle name="40% - Акцент6 15" xfId="4426"/>
    <cellStyle name="40% - Акцент6 16" xfId="4427"/>
    <cellStyle name="40% - Акцент6 17" xfId="4428"/>
    <cellStyle name="40% - Акцент6 2" xfId="859"/>
    <cellStyle name="40% - Акцент6 2 10" xfId="3930"/>
    <cellStyle name="40% - Акцент6 2 11" xfId="3931"/>
    <cellStyle name="40% - Акцент6 2 12" xfId="3932"/>
    <cellStyle name="40% - Акцент6 2 13" xfId="3933"/>
    <cellStyle name="40% - Акцент6 2 2" xfId="860"/>
    <cellStyle name="40% - Акцент6 2 3" xfId="2043"/>
    <cellStyle name="40% - Акцент6 2 4" xfId="3934"/>
    <cellStyle name="40% - Акцент6 2 5" xfId="3935"/>
    <cellStyle name="40% - Акцент6 2 6" xfId="3936"/>
    <cellStyle name="40% - Акцент6 2 7" xfId="3937"/>
    <cellStyle name="40% - Акцент6 2 8" xfId="3938"/>
    <cellStyle name="40% - Акцент6 2 9" xfId="3939"/>
    <cellStyle name="40% - Акцент6 2_46EE.2011(v1.0)" xfId="2044"/>
    <cellStyle name="40% - Акцент6 3" xfId="861"/>
    <cellStyle name="40% - Акцент6 3 2" xfId="862"/>
    <cellStyle name="40% - Акцент6 3 3" xfId="2045"/>
    <cellStyle name="40% - Акцент6 3_46EE.2011(v1.0)" xfId="2046"/>
    <cellStyle name="40% - Акцент6 4" xfId="863"/>
    <cellStyle name="40% - Акцент6 4 2" xfId="864"/>
    <cellStyle name="40% - Акцент6 4 3" xfId="2047"/>
    <cellStyle name="40% - Акцент6 4_46EE.2011(v1.0)" xfId="2048"/>
    <cellStyle name="40% - Акцент6 5" xfId="865"/>
    <cellStyle name="40% - Акцент6 5 2" xfId="866"/>
    <cellStyle name="40% - Акцент6 5 3" xfId="2049"/>
    <cellStyle name="40% - Акцент6 5_46EE.2011(v1.0)" xfId="2050"/>
    <cellStyle name="40% - Акцент6 6" xfId="867"/>
    <cellStyle name="40% - Акцент6 6 2" xfId="868"/>
    <cellStyle name="40% - Акцент6 6 3" xfId="2051"/>
    <cellStyle name="40% - Акцент6 6_46EE.2011(v1.0)" xfId="2052"/>
    <cellStyle name="40% - Акцент6 7" xfId="869"/>
    <cellStyle name="40% - Акцент6 7 2" xfId="870"/>
    <cellStyle name="40% - Акцент6 7 3" xfId="2053"/>
    <cellStyle name="40% - Акцент6 7_46EE.2011(v1.0)" xfId="2054"/>
    <cellStyle name="40% - Акцент6 8" xfId="871"/>
    <cellStyle name="40% - Акцент6 8 2" xfId="872"/>
    <cellStyle name="40% - Акцент6 8 3" xfId="2055"/>
    <cellStyle name="40% - Акцент6 8_46EE.2011(v1.0)" xfId="2056"/>
    <cellStyle name="40% - Акцент6 9" xfId="873"/>
    <cellStyle name="40% - Акцент6 9 2" xfId="874"/>
    <cellStyle name="40% - Акцент6 9 3" xfId="2057"/>
    <cellStyle name="40% - Акцент6 9_46EE.2011(v1.0)" xfId="2058"/>
    <cellStyle name="50%" xfId="875"/>
    <cellStyle name="60% - Accent1" xfId="876"/>
    <cellStyle name="60% - Accent1 2" xfId="3468"/>
    <cellStyle name="60% - Accent2" xfId="877"/>
    <cellStyle name="60% - Accent2 2" xfId="3469"/>
    <cellStyle name="60% - Accent3" xfId="878"/>
    <cellStyle name="60% - Accent3 2" xfId="3470"/>
    <cellStyle name="60% - Accent4" xfId="879"/>
    <cellStyle name="60% - Accent4 2" xfId="3471"/>
    <cellStyle name="60% - Accent5" xfId="880"/>
    <cellStyle name="60% - Accent5 2" xfId="3472"/>
    <cellStyle name="60% - Accent6" xfId="881"/>
    <cellStyle name="60% - Accent6 2" xfId="3473"/>
    <cellStyle name="60% - Акцент1" xfId="75" builtinId="32" hidden="1"/>
    <cellStyle name="60% - Акцент1" xfId="145" builtinId="32" hidden="1"/>
    <cellStyle name="60% - Акцент1" xfId="185" builtinId="32" hidden="1"/>
    <cellStyle name="60% - Акцент1" xfId="225" builtinId="32" hidden="1"/>
    <cellStyle name="60% - Акцент1" xfId="265" builtinId="32" hidden="1"/>
    <cellStyle name="60% - Акцент1" xfId="333" builtinId="32" hidden="1"/>
    <cellStyle name="60% - Акцент1" xfId="404" builtinId="32" hidden="1"/>
    <cellStyle name="60% - Акцент1" xfId="449" builtinId="32" hidden="1"/>
    <cellStyle name="60% - Акцент1" xfId="495" builtinId="32" hidden="1"/>
    <cellStyle name="60% - Акцент1" xfId="540" builtinId="32" hidden="1"/>
    <cellStyle name="60% - Акцент1" xfId="585" builtinId="32" hidden="1"/>
    <cellStyle name="60% - Акцент1" xfId="630" builtinId="32" hidden="1"/>
    <cellStyle name="60% — Акцент1" xfId="882"/>
    <cellStyle name="60% - Акцент1 10" xfId="2589"/>
    <cellStyle name="60% - Акцент1 11" xfId="3940"/>
    <cellStyle name="60% - Акцент1 12" xfId="3941"/>
    <cellStyle name="60% - Акцент1 13" xfId="3942"/>
    <cellStyle name="60% - Акцент1 14" xfId="3943"/>
    <cellStyle name="60% - Акцент1 15" xfId="4429"/>
    <cellStyle name="60% - Акцент1 16" xfId="4430"/>
    <cellStyle name="60% - Акцент1 17" xfId="4431"/>
    <cellStyle name="60% - Акцент1 2" xfId="883"/>
    <cellStyle name="60% - Акцент1 2 10" xfId="3944"/>
    <cellStyle name="60% - Акцент1 2 11" xfId="3945"/>
    <cellStyle name="60% - Акцент1 2 12" xfId="3946"/>
    <cellStyle name="60% - Акцент1 2 13" xfId="3947"/>
    <cellStyle name="60% - Акцент1 2 2" xfId="884"/>
    <cellStyle name="60% - Акцент1 2 3" xfId="3948"/>
    <cellStyle name="60% - Акцент1 2 4" xfId="3949"/>
    <cellStyle name="60% - Акцент1 2 5" xfId="3950"/>
    <cellStyle name="60% - Акцент1 2 6" xfId="3951"/>
    <cellStyle name="60% - Акцент1 2 7" xfId="3952"/>
    <cellStyle name="60% - Акцент1 2 8" xfId="3953"/>
    <cellStyle name="60% - Акцент1 2 9" xfId="3954"/>
    <cellStyle name="60% - Акцент1 3" xfId="885"/>
    <cellStyle name="60% - Акцент1 3 2" xfId="886"/>
    <cellStyle name="60% - Акцент1 4" xfId="887"/>
    <cellStyle name="60% - Акцент1 4 2" xfId="888"/>
    <cellStyle name="60% - Акцент1 5" xfId="889"/>
    <cellStyle name="60% - Акцент1 5 2" xfId="890"/>
    <cellStyle name="60% - Акцент1 6" xfId="891"/>
    <cellStyle name="60% - Акцент1 6 2" xfId="892"/>
    <cellStyle name="60% - Акцент1 7" xfId="893"/>
    <cellStyle name="60% - Акцент1 7 2" xfId="894"/>
    <cellStyle name="60% - Акцент1 8" xfId="895"/>
    <cellStyle name="60% - Акцент1 8 2" xfId="896"/>
    <cellStyle name="60% - Акцент1 9" xfId="897"/>
    <cellStyle name="60% - Акцент1 9 2" xfId="898"/>
    <cellStyle name="60% - Акцент2" xfId="79" builtinId="36" hidden="1"/>
    <cellStyle name="60% - Акцент2" xfId="149" builtinId="36" hidden="1"/>
    <cellStyle name="60% - Акцент2" xfId="189" builtinId="36" hidden="1"/>
    <cellStyle name="60% - Акцент2" xfId="229" builtinId="36" hidden="1"/>
    <cellStyle name="60% - Акцент2" xfId="269" builtinId="36" hidden="1"/>
    <cellStyle name="60% - Акцент2" xfId="337" builtinId="36" hidden="1"/>
    <cellStyle name="60% - Акцент2" xfId="408" builtinId="36" hidden="1"/>
    <cellStyle name="60% - Акцент2" xfId="453" builtinId="36" hidden="1"/>
    <cellStyle name="60% - Акцент2" xfId="499" builtinId="36" hidden="1"/>
    <cellStyle name="60% - Акцент2" xfId="544" builtinId="36" hidden="1"/>
    <cellStyle name="60% - Акцент2" xfId="589" builtinId="36" hidden="1"/>
    <cellStyle name="60% - Акцент2" xfId="634" builtinId="36" hidden="1"/>
    <cellStyle name="60% — Акцент2" xfId="899"/>
    <cellStyle name="60% - Акцент2 10" xfId="2590"/>
    <cellStyle name="60% - Акцент2 11" xfId="3955"/>
    <cellStyle name="60% - Акцент2 12" xfId="3956"/>
    <cellStyle name="60% - Акцент2 13" xfId="3957"/>
    <cellStyle name="60% - Акцент2 14" xfId="3958"/>
    <cellStyle name="60% - Акцент2 15" xfId="4432"/>
    <cellStyle name="60% - Акцент2 16" xfId="4433"/>
    <cellStyle name="60% - Акцент2 17" xfId="4434"/>
    <cellStyle name="60% - Акцент2 2" xfId="900"/>
    <cellStyle name="60% - Акцент2 2 10" xfId="3959"/>
    <cellStyle name="60% - Акцент2 2 11" xfId="3960"/>
    <cellStyle name="60% - Акцент2 2 12" xfId="3961"/>
    <cellStyle name="60% - Акцент2 2 13" xfId="3962"/>
    <cellStyle name="60% - Акцент2 2 2" xfId="901"/>
    <cellStyle name="60% - Акцент2 2 3" xfId="3963"/>
    <cellStyle name="60% - Акцент2 2 4" xfId="3964"/>
    <cellStyle name="60% - Акцент2 2 5" xfId="3965"/>
    <cellStyle name="60% - Акцент2 2 6" xfId="3966"/>
    <cellStyle name="60% - Акцент2 2 7" xfId="3967"/>
    <cellStyle name="60% - Акцент2 2 8" xfId="3968"/>
    <cellStyle name="60% - Акцент2 2 9" xfId="3969"/>
    <cellStyle name="60% - Акцент2 3" xfId="902"/>
    <cellStyle name="60% - Акцент2 3 2" xfId="903"/>
    <cellStyle name="60% - Акцент2 4" xfId="904"/>
    <cellStyle name="60% - Акцент2 4 2" xfId="905"/>
    <cellStyle name="60% - Акцент2 5" xfId="906"/>
    <cellStyle name="60% - Акцент2 5 2" xfId="907"/>
    <cellStyle name="60% - Акцент2 6" xfId="908"/>
    <cellStyle name="60% - Акцент2 6 2" xfId="909"/>
    <cellStyle name="60% - Акцент2 7" xfId="910"/>
    <cellStyle name="60% - Акцент2 7 2" xfId="911"/>
    <cellStyle name="60% - Акцент2 8" xfId="912"/>
    <cellStyle name="60% - Акцент2 8 2" xfId="913"/>
    <cellStyle name="60% - Акцент2 9" xfId="914"/>
    <cellStyle name="60% - Акцент2 9 2" xfId="915"/>
    <cellStyle name="60% - Акцент3" xfId="83" builtinId="40" hidden="1"/>
    <cellStyle name="60% - Акцент3" xfId="153" builtinId="40" hidden="1"/>
    <cellStyle name="60% - Акцент3" xfId="193" builtinId="40" hidden="1"/>
    <cellStyle name="60% - Акцент3" xfId="233" builtinId="40" hidden="1"/>
    <cellStyle name="60% - Акцент3" xfId="273" builtinId="40" hidden="1"/>
    <cellStyle name="60% - Акцент3" xfId="341" builtinId="40" hidden="1"/>
    <cellStyle name="60% - Акцент3" xfId="412" builtinId="40" hidden="1"/>
    <cellStyle name="60% - Акцент3" xfId="457" builtinId="40" hidden="1"/>
    <cellStyle name="60% - Акцент3" xfId="503" builtinId="40" hidden="1"/>
    <cellStyle name="60% - Акцент3" xfId="548" builtinId="40" hidden="1"/>
    <cellStyle name="60% - Акцент3" xfId="593" builtinId="40" hidden="1"/>
    <cellStyle name="60% - Акцент3" xfId="638" builtinId="40" hidden="1"/>
    <cellStyle name="60% — Акцент3" xfId="916"/>
    <cellStyle name="60% - Акцент3 10" xfId="2591"/>
    <cellStyle name="60% - Акцент3 11" xfId="3970"/>
    <cellStyle name="60% - Акцент3 12" xfId="3971"/>
    <cellStyle name="60% - Акцент3 13" xfId="3972"/>
    <cellStyle name="60% - Акцент3 14" xfId="3973"/>
    <cellStyle name="60% - Акцент3 15" xfId="4435"/>
    <cellStyle name="60% - Акцент3 16" xfId="4436"/>
    <cellStyle name="60% - Акцент3 17" xfId="4437"/>
    <cellStyle name="60% - Акцент3 2" xfId="917"/>
    <cellStyle name="60% - Акцент3 2 10" xfId="3974"/>
    <cellStyle name="60% - Акцент3 2 11" xfId="3975"/>
    <cellStyle name="60% - Акцент3 2 12" xfId="3976"/>
    <cellStyle name="60% - Акцент3 2 13" xfId="3977"/>
    <cellStyle name="60% - Акцент3 2 2" xfId="918"/>
    <cellStyle name="60% - Акцент3 2 3" xfId="3978"/>
    <cellStyle name="60% - Акцент3 2 4" xfId="3979"/>
    <cellStyle name="60% - Акцент3 2 5" xfId="3980"/>
    <cellStyle name="60% - Акцент3 2 6" xfId="3981"/>
    <cellStyle name="60% - Акцент3 2 7" xfId="3982"/>
    <cellStyle name="60% - Акцент3 2 8" xfId="3983"/>
    <cellStyle name="60% - Акцент3 2 9" xfId="3984"/>
    <cellStyle name="60% - Акцент3 3" xfId="919"/>
    <cellStyle name="60% - Акцент3 3 2" xfId="920"/>
    <cellStyle name="60% - Акцент3 4" xfId="921"/>
    <cellStyle name="60% - Акцент3 4 2" xfId="922"/>
    <cellStyle name="60% - Акцент3 5" xfId="923"/>
    <cellStyle name="60% - Акцент3 5 2" xfId="924"/>
    <cellStyle name="60% - Акцент3 6" xfId="925"/>
    <cellStyle name="60% - Акцент3 6 2" xfId="926"/>
    <cellStyle name="60% - Акцент3 7" xfId="927"/>
    <cellStyle name="60% - Акцент3 7 2" xfId="928"/>
    <cellStyle name="60% - Акцент3 8" xfId="929"/>
    <cellStyle name="60% - Акцент3 8 2" xfId="930"/>
    <cellStyle name="60% - Акцент3 9" xfId="931"/>
    <cellStyle name="60% - Акцент3 9 2" xfId="932"/>
    <cellStyle name="60% - Акцент4" xfId="87" builtinId="44" hidden="1"/>
    <cellStyle name="60% - Акцент4" xfId="157" builtinId="44" hidden="1"/>
    <cellStyle name="60% - Акцент4" xfId="197" builtinId="44" hidden="1"/>
    <cellStyle name="60% - Акцент4" xfId="237" builtinId="44" hidden="1"/>
    <cellStyle name="60% - Акцент4" xfId="277" builtinId="44" hidden="1"/>
    <cellStyle name="60% - Акцент4" xfId="345" builtinId="44" hidden="1"/>
    <cellStyle name="60% - Акцент4" xfId="416" builtinId="44" hidden="1"/>
    <cellStyle name="60% - Акцент4" xfId="461" builtinId="44" hidden="1"/>
    <cellStyle name="60% - Акцент4" xfId="507" builtinId="44" hidden="1"/>
    <cellStyle name="60% - Акцент4" xfId="552" builtinId="44" hidden="1"/>
    <cellStyle name="60% - Акцент4" xfId="597" builtinId="44" hidden="1"/>
    <cellStyle name="60% - Акцент4" xfId="642" builtinId="44" hidden="1"/>
    <cellStyle name="60% — Акцент4" xfId="933"/>
    <cellStyle name="60% - Акцент4 10" xfId="2592"/>
    <cellStyle name="60% - Акцент4 11" xfId="3985"/>
    <cellStyle name="60% - Акцент4 12" xfId="3986"/>
    <cellStyle name="60% - Акцент4 13" xfId="3987"/>
    <cellStyle name="60% - Акцент4 14" xfId="3988"/>
    <cellStyle name="60% - Акцент4 15" xfId="4438"/>
    <cellStyle name="60% - Акцент4 16" xfId="4439"/>
    <cellStyle name="60% - Акцент4 17" xfId="4440"/>
    <cellStyle name="60% - Акцент4 2" xfId="934"/>
    <cellStyle name="60% - Акцент4 2 10" xfId="3989"/>
    <cellStyle name="60% - Акцент4 2 11" xfId="3990"/>
    <cellStyle name="60% - Акцент4 2 12" xfId="3991"/>
    <cellStyle name="60% - Акцент4 2 13" xfId="3992"/>
    <cellStyle name="60% - Акцент4 2 2" xfId="935"/>
    <cellStyle name="60% - Акцент4 2 3" xfId="3993"/>
    <cellStyle name="60% - Акцент4 2 4" xfId="3994"/>
    <cellStyle name="60% - Акцент4 2 5" xfId="3995"/>
    <cellStyle name="60% - Акцент4 2 6" xfId="3996"/>
    <cellStyle name="60% - Акцент4 2 7" xfId="3997"/>
    <cellStyle name="60% - Акцент4 2 8" xfId="3998"/>
    <cellStyle name="60% - Акцент4 2 9" xfId="3999"/>
    <cellStyle name="60% - Акцент4 3" xfId="936"/>
    <cellStyle name="60% - Акцент4 3 2" xfId="937"/>
    <cellStyle name="60% - Акцент4 4" xfId="938"/>
    <cellStyle name="60% - Акцент4 4 2" xfId="939"/>
    <cellStyle name="60% - Акцент4 5" xfId="940"/>
    <cellStyle name="60% - Акцент4 5 2" xfId="941"/>
    <cellStyle name="60% - Акцент4 6" xfId="942"/>
    <cellStyle name="60% - Акцент4 6 2" xfId="943"/>
    <cellStyle name="60% - Акцент4 7" xfId="944"/>
    <cellStyle name="60% - Акцент4 7 2" xfId="945"/>
    <cellStyle name="60% - Акцент4 8" xfId="946"/>
    <cellStyle name="60% - Акцент4 8 2" xfId="947"/>
    <cellStyle name="60% - Акцент4 9" xfId="948"/>
    <cellStyle name="60% - Акцент4 9 2" xfId="949"/>
    <cellStyle name="60% - Акцент5" xfId="91" builtinId="48" hidden="1"/>
    <cellStyle name="60% - Акцент5" xfId="161" builtinId="48" hidden="1"/>
    <cellStyle name="60% - Акцент5" xfId="201" builtinId="48" hidden="1"/>
    <cellStyle name="60% - Акцент5" xfId="241" builtinId="48" hidden="1"/>
    <cellStyle name="60% - Акцент5" xfId="281" builtinId="48" hidden="1"/>
    <cellStyle name="60% - Акцент5" xfId="349" builtinId="48" hidden="1"/>
    <cellStyle name="60% - Акцент5" xfId="420" builtinId="48" hidden="1"/>
    <cellStyle name="60% - Акцент5" xfId="465" builtinId="48" hidden="1"/>
    <cellStyle name="60% - Акцент5" xfId="511" builtinId="48" hidden="1"/>
    <cellStyle name="60% - Акцент5" xfId="556" builtinId="48" hidden="1"/>
    <cellStyle name="60% - Акцент5" xfId="601" builtinId="48" hidden="1"/>
    <cellStyle name="60% - Акцент5" xfId="646" builtinId="48" hidden="1"/>
    <cellStyle name="60% — Акцент5" xfId="950"/>
    <cellStyle name="60% - Акцент5 10" xfId="2593"/>
    <cellStyle name="60% - Акцент5 11" xfId="4000"/>
    <cellStyle name="60% - Акцент5 12" xfId="4001"/>
    <cellStyle name="60% - Акцент5 13" xfId="4002"/>
    <cellStyle name="60% - Акцент5 14" xfId="4003"/>
    <cellStyle name="60% - Акцент5 15" xfId="4441"/>
    <cellStyle name="60% - Акцент5 16" xfId="4442"/>
    <cellStyle name="60% - Акцент5 17" xfId="4443"/>
    <cellStyle name="60% - Акцент5 2" xfId="951"/>
    <cellStyle name="60% - Акцент5 2 10" xfId="4004"/>
    <cellStyle name="60% - Акцент5 2 11" xfId="4005"/>
    <cellStyle name="60% - Акцент5 2 12" xfId="4006"/>
    <cellStyle name="60% - Акцент5 2 13" xfId="4007"/>
    <cellStyle name="60% - Акцент5 2 2" xfId="952"/>
    <cellStyle name="60% - Акцент5 2 3" xfId="4008"/>
    <cellStyle name="60% - Акцент5 2 4" xfId="4009"/>
    <cellStyle name="60% - Акцент5 2 5" xfId="4010"/>
    <cellStyle name="60% - Акцент5 2 6" xfId="4011"/>
    <cellStyle name="60% - Акцент5 2 7" xfId="4012"/>
    <cellStyle name="60% - Акцент5 2 8" xfId="4013"/>
    <cellStyle name="60% - Акцент5 2 9" xfId="4014"/>
    <cellStyle name="60% - Акцент5 3" xfId="953"/>
    <cellStyle name="60% - Акцент5 3 2" xfId="954"/>
    <cellStyle name="60% - Акцент5 4" xfId="955"/>
    <cellStyle name="60% - Акцент5 4 2" xfId="956"/>
    <cellStyle name="60% - Акцент5 5" xfId="957"/>
    <cellStyle name="60% - Акцент5 5 2" xfId="958"/>
    <cellStyle name="60% - Акцент5 6" xfId="959"/>
    <cellStyle name="60% - Акцент5 6 2" xfId="960"/>
    <cellStyle name="60% - Акцент5 7" xfId="961"/>
    <cellStyle name="60% - Акцент5 7 2" xfId="962"/>
    <cellStyle name="60% - Акцент5 8" xfId="963"/>
    <cellStyle name="60% - Акцент5 8 2" xfId="964"/>
    <cellStyle name="60% - Акцент5 9" xfId="965"/>
    <cellStyle name="60% - Акцент5 9 2" xfId="966"/>
    <cellStyle name="60% - Акцент6" xfId="95" builtinId="52" hidden="1"/>
    <cellStyle name="60% - Акцент6" xfId="165" builtinId="52" hidden="1"/>
    <cellStyle name="60% - Акцент6" xfId="205" builtinId="52" hidden="1"/>
    <cellStyle name="60% - Акцент6" xfId="245" builtinId="52" hidden="1"/>
    <cellStyle name="60% - Акцент6" xfId="285" builtinId="52" hidden="1"/>
    <cellStyle name="60% - Акцент6" xfId="353" builtinId="52" hidden="1"/>
    <cellStyle name="60% - Акцент6" xfId="424" builtinId="52" hidden="1"/>
    <cellStyle name="60% - Акцент6" xfId="469" builtinId="52" hidden="1"/>
    <cellStyle name="60% - Акцент6" xfId="515" builtinId="52" hidden="1"/>
    <cellStyle name="60% - Акцент6" xfId="560" builtinId="52" hidden="1"/>
    <cellStyle name="60% - Акцент6" xfId="605" builtinId="52" hidden="1"/>
    <cellStyle name="60% - Акцент6" xfId="650" builtinId="52" hidden="1"/>
    <cellStyle name="60% — Акцент6" xfId="967"/>
    <cellStyle name="60% - Акцент6 10" xfId="2594"/>
    <cellStyle name="60% - Акцент6 11" xfId="4015"/>
    <cellStyle name="60% - Акцент6 12" xfId="4016"/>
    <cellStyle name="60% - Акцент6 13" xfId="4017"/>
    <cellStyle name="60% - Акцент6 14" xfId="4018"/>
    <cellStyle name="60% - Акцент6 15" xfId="4444"/>
    <cellStyle name="60% - Акцент6 16" xfId="4445"/>
    <cellStyle name="60% - Акцент6 17" xfId="4446"/>
    <cellStyle name="60% - Акцент6 2" xfId="968"/>
    <cellStyle name="60% - Акцент6 2 10" xfId="4019"/>
    <cellStyle name="60% - Акцент6 2 11" xfId="4020"/>
    <cellStyle name="60% - Акцент6 2 12" xfId="4021"/>
    <cellStyle name="60% - Акцент6 2 13" xfId="4022"/>
    <cellStyle name="60% - Акцент6 2 2" xfId="969"/>
    <cellStyle name="60% - Акцент6 2 3" xfId="4023"/>
    <cellStyle name="60% - Акцент6 2 4" xfId="4024"/>
    <cellStyle name="60% - Акцент6 2 5" xfId="4025"/>
    <cellStyle name="60% - Акцент6 2 6" xfId="4026"/>
    <cellStyle name="60% - Акцент6 2 7" xfId="4027"/>
    <cellStyle name="60% - Акцент6 2 8" xfId="4028"/>
    <cellStyle name="60% - Акцент6 2 9" xfId="4029"/>
    <cellStyle name="60% - Акцент6 3" xfId="970"/>
    <cellStyle name="60% - Акцент6 3 2" xfId="971"/>
    <cellStyle name="60% - Акцент6 4" xfId="972"/>
    <cellStyle name="60% - Акцент6 4 2" xfId="973"/>
    <cellStyle name="60% - Акцент6 5" xfId="974"/>
    <cellStyle name="60% - Акцент6 5 2" xfId="975"/>
    <cellStyle name="60% - Акцент6 6" xfId="976"/>
    <cellStyle name="60% - Акцент6 6 2" xfId="977"/>
    <cellStyle name="60% - Акцент6 7" xfId="978"/>
    <cellStyle name="60% - Акцент6 7 2" xfId="979"/>
    <cellStyle name="60% - Акцент6 8" xfId="980"/>
    <cellStyle name="60% - Акцент6 8 2" xfId="981"/>
    <cellStyle name="60% - Акцент6 9" xfId="982"/>
    <cellStyle name="60% - Акцент6 9 2" xfId="983"/>
    <cellStyle name="75%" xfId="984"/>
    <cellStyle name="930" xfId="3474"/>
    <cellStyle name="Accent1" xfId="985"/>
    <cellStyle name="Accent1 2" xfId="3475"/>
    <cellStyle name="Accent2" xfId="986"/>
    <cellStyle name="Accent2 2" xfId="3476"/>
    <cellStyle name="Accent3" xfId="987"/>
    <cellStyle name="Accent3 2" xfId="3477"/>
    <cellStyle name="Accent4" xfId="988"/>
    <cellStyle name="Accent4 2" xfId="3478"/>
    <cellStyle name="Accent5" xfId="989"/>
    <cellStyle name="Accent5 2" xfId="3479"/>
    <cellStyle name="Accent6" xfId="990"/>
    <cellStyle name="Accent6 2" xfId="3480"/>
    <cellStyle name="Ăčďĺđńńűëęŕ" xfId="991"/>
    <cellStyle name="Action" xfId="104"/>
    <cellStyle name="AFE" xfId="2059"/>
    <cellStyle name="AFE 2" xfId="3481"/>
    <cellStyle name="Áĺççŕůčňíűé" xfId="992"/>
    <cellStyle name="Äĺíĺćíűé [0]_(ňŕá 3č)" xfId="993"/>
    <cellStyle name="Äĺíĺćíűé_(ňŕá 3č)" xfId="994"/>
    <cellStyle name="Bad" xfId="995"/>
    <cellStyle name="Bad 2" xfId="3482"/>
    <cellStyle name="Balance" xfId="996"/>
    <cellStyle name="Balance 2" xfId="3774"/>
    <cellStyle name="BalanceBold" xfId="997"/>
    <cellStyle name="Blue" xfId="2060"/>
    <cellStyle name="Body_$Dollars" xfId="2061"/>
    <cellStyle name="Calculation" xfId="998"/>
    <cellStyle name="Calculation 2" xfId="3483"/>
    <cellStyle name="Cells 2" xfId="105"/>
    <cellStyle name="Check Cell" xfId="999"/>
    <cellStyle name="Check Cell 2" xfId="3484"/>
    <cellStyle name="Chek" xfId="2062"/>
    <cellStyle name="Chek 2" xfId="3485"/>
    <cellStyle name="Comma [0]" xfId="106"/>
    <cellStyle name="Comma 0" xfId="2063"/>
    <cellStyle name="Comma 0 2" xfId="3486"/>
    <cellStyle name="Comma 0*" xfId="2064"/>
    <cellStyle name="Comma 0* 2" xfId="3487"/>
    <cellStyle name="Comma 2" xfId="2065"/>
    <cellStyle name="Comma 2 2" xfId="3488"/>
    <cellStyle name="Comma 3*" xfId="2066"/>
    <cellStyle name="Comma 3* 2" xfId="3489"/>
    <cellStyle name="Comma_Adjusted FS 1299" xfId="2067"/>
    <cellStyle name="Comma0" xfId="1000"/>
    <cellStyle name="Çŕůčňíűé" xfId="1001"/>
    <cellStyle name="Currency [0]" xfId="16"/>
    <cellStyle name="Currency [0] 2" xfId="1002"/>
    <cellStyle name="Currency [0] 2 10" xfId="2595"/>
    <cellStyle name="Currency [0] 2 11" xfId="2596"/>
    <cellStyle name="Currency [0] 2 2" xfId="1003"/>
    <cellStyle name="Currency [0] 2 2 2" xfId="2597"/>
    <cellStyle name="Currency [0] 2 2 3" xfId="2598"/>
    <cellStyle name="Currency [0] 2 2 4" xfId="2599"/>
    <cellStyle name="Currency [0] 2 3" xfId="1004"/>
    <cellStyle name="Currency [0] 2 3 2" xfId="2600"/>
    <cellStyle name="Currency [0] 2 3 3" xfId="2601"/>
    <cellStyle name="Currency [0] 2 3 4" xfId="2602"/>
    <cellStyle name="Currency [0] 2 4" xfId="1005"/>
    <cellStyle name="Currency [0] 2 4 2" xfId="2603"/>
    <cellStyle name="Currency [0] 2 4 3" xfId="2604"/>
    <cellStyle name="Currency [0] 2 4 4" xfId="2605"/>
    <cellStyle name="Currency [0] 2 5" xfId="1006"/>
    <cellStyle name="Currency [0] 2 5 2" xfId="2606"/>
    <cellStyle name="Currency [0] 2 5 3" xfId="2607"/>
    <cellStyle name="Currency [0] 2 5 4" xfId="2608"/>
    <cellStyle name="Currency [0] 2 6" xfId="1007"/>
    <cellStyle name="Currency [0] 2 6 2" xfId="2609"/>
    <cellStyle name="Currency [0] 2 6 3" xfId="2610"/>
    <cellStyle name="Currency [0] 2 6 4" xfId="2611"/>
    <cellStyle name="Currency [0] 2 7" xfId="1008"/>
    <cellStyle name="Currency [0] 2 7 2" xfId="2612"/>
    <cellStyle name="Currency [0] 2 7 3" xfId="2613"/>
    <cellStyle name="Currency [0] 2 7 4" xfId="2614"/>
    <cellStyle name="Currency [0] 2 8" xfId="1009"/>
    <cellStyle name="Currency [0] 2 8 2" xfId="2615"/>
    <cellStyle name="Currency [0] 2 8 3" xfId="2616"/>
    <cellStyle name="Currency [0] 2 8 4" xfId="2617"/>
    <cellStyle name="Currency [0] 2 9" xfId="2068"/>
    <cellStyle name="Currency [0] 3" xfId="1010"/>
    <cellStyle name="Currency [0] 3 10" xfId="2618"/>
    <cellStyle name="Currency [0] 3 11" xfId="2619"/>
    <cellStyle name="Currency [0] 3 2" xfId="1011"/>
    <cellStyle name="Currency [0] 3 2 2" xfId="2620"/>
    <cellStyle name="Currency [0] 3 2 3" xfId="2621"/>
    <cellStyle name="Currency [0] 3 2 4" xfId="2622"/>
    <cellStyle name="Currency [0] 3 3" xfId="1012"/>
    <cellStyle name="Currency [0] 3 3 2" xfId="2623"/>
    <cellStyle name="Currency [0] 3 3 3" xfId="2624"/>
    <cellStyle name="Currency [0] 3 3 4" xfId="2625"/>
    <cellStyle name="Currency [0] 3 4" xfId="1013"/>
    <cellStyle name="Currency [0] 3 4 2" xfId="2626"/>
    <cellStyle name="Currency [0] 3 4 3" xfId="2627"/>
    <cellStyle name="Currency [0] 3 4 4" xfId="2628"/>
    <cellStyle name="Currency [0] 3 5" xfId="1014"/>
    <cellStyle name="Currency [0] 3 5 2" xfId="2629"/>
    <cellStyle name="Currency [0] 3 5 3" xfId="2630"/>
    <cellStyle name="Currency [0] 3 5 4" xfId="2631"/>
    <cellStyle name="Currency [0] 3 6" xfId="1015"/>
    <cellStyle name="Currency [0] 3 6 2" xfId="2632"/>
    <cellStyle name="Currency [0] 3 6 3" xfId="2633"/>
    <cellStyle name="Currency [0] 3 6 4" xfId="2634"/>
    <cellStyle name="Currency [0] 3 7" xfId="1016"/>
    <cellStyle name="Currency [0] 3 7 2" xfId="2635"/>
    <cellStyle name="Currency [0] 3 7 3" xfId="2636"/>
    <cellStyle name="Currency [0] 3 7 4" xfId="2637"/>
    <cellStyle name="Currency [0] 3 8" xfId="1017"/>
    <cellStyle name="Currency [0] 3 8 2" xfId="2638"/>
    <cellStyle name="Currency [0] 3 8 3" xfId="2639"/>
    <cellStyle name="Currency [0] 3 8 4" xfId="2640"/>
    <cellStyle name="Currency [0] 3 9" xfId="2069"/>
    <cellStyle name="Currency [0] 4" xfId="1018"/>
    <cellStyle name="Currency [0] 4 10" xfId="2641"/>
    <cellStyle name="Currency [0] 4 11" xfId="2642"/>
    <cellStyle name="Currency [0] 4 2" xfId="1019"/>
    <cellStyle name="Currency [0] 4 2 2" xfId="2643"/>
    <cellStyle name="Currency [0] 4 2 3" xfId="2644"/>
    <cellStyle name="Currency [0] 4 2 4" xfId="2645"/>
    <cellStyle name="Currency [0] 4 3" xfId="1020"/>
    <cellStyle name="Currency [0] 4 3 2" xfId="2646"/>
    <cellStyle name="Currency [0] 4 3 3" xfId="2647"/>
    <cellStyle name="Currency [0] 4 3 4" xfId="2648"/>
    <cellStyle name="Currency [0] 4 4" xfId="1021"/>
    <cellStyle name="Currency [0] 4 4 2" xfId="2649"/>
    <cellStyle name="Currency [0] 4 4 3" xfId="2650"/>
    <cellStyle name="Currency [0] 4 4 4" xfId="2651"/>
    <cellStyle name="Currency [0] 4 5" xfId="1022"/>
    <cellStyle name="Currency [0] 4 5 2" xfId="2652"/>
    <cellStyle name="Currency [0] 4 5 3" xfId="2653"/>
    <cellStyle name="Currency [0] 4 5 4" xfId="2654"/>
    <cellStyle name="Currency [0] 4 6" xfId="1023"/>
    <cellStyle name="Currency [0] 4 6 2" xfId="2655"/>
    <cellStyle name="Currency [0] 4 6 3" xfId="2656"/>
    <cellStyle name="Currency [0] 4 6 4" xfId="2657"/>
    <cellStyle name="Currency [0] 4 7" xfId="1024"/>
    <cellStyle name="Currency [0] 4 7 2" xfId="2658"/>
    <cellStyle name="Currency [0] 4 7 3" xfId="2659"/>
    <cellStyle name="Currency [0] 4 7 4" xfId="2660"/>
    <cellStyle name="Currency [0] 4 8" xfId="1025"/>
    <cellStyle name="Currency [0] 4 8 2" xfId="2661"/>
    <cellStyle name="Currency [0] 4 8 3" xfId="2662"/>
    <cellStyle name="Currency [0] 4 8 4" xfId="2663"/>
    <cellStyle name="Currency [0] 4 9" xfId="2070"/>
    <cellStyle name="Currency [0] 5" xfId="1026"/>
    <cellStyle name="Currency [0] 5 10" xfId="2664"/>
    <cellStyle name="Currency [0] 5 11" xfId="2665"/>
    <cellStyle name="Currency [0] 5 2" xfId="1027"/>
    <cellStyle name="Currency [0] 5 2 2" xfId="2666"/>
    <cellStyle name="Currency [0] 5 2 3" xfId="2667"/>
    <cellStyle name="Currency [0] 5 2 4" xfId="2668"/>
    <cellStyle name="Currency [0] 5 3" xfId="1028"/>
    <cellStyle name="Currency [0] 5 3 2" xfId="2669"/>
    <cellStyle name="Currency [0] 5 3 3" xfId="2670"/>
    <cellStyle name="Currency [0] 5 3 4" xfId="2671"/>
    <cellStyle name="Currency [0] 5 4" xfId="1029"/>
    <cellStyle name="Currency [0] 5 4 2" xfId="2672"/>
    <cellStyle name="Currency [0] 5 4 3" xfId="2673"/>
    <cellStyle name="Currency [0] 5 4 4" xfId="2674"/>
    <cellStyle name="Currency [0] 5 5" xfId="1030"/>
    <cellStyle name="Currency [0] 5 5 2" xfId="2675"/>
    <cellStyle name="Currency [0] 5 5 3" xfId="2676"/>
    <cellStyle name="Currency [0] 5 5 4" xfId="2677"/>
    <cellStyle name="Currency [0] 5 6" xfId="1031"/>
    <cellStyle name="Currency [0] 5 6 2" xfId="2678"/>
    <cellStyle name="Currency [0] 5 6 3" xfId="2679"/>
    <cellStyle name="Currency [0] 5 6 4" xfId="2680"/>
    <cellStyle name="Currency [0] 5 7" xfId="1032"/>
    <cellStyle name="Currency [0] 5 7 2" xfId="2681"/>
    <cellStyle name="Currency [0] 5 7 3" xfId="2682"/>
    <cellStyle name="Currency [0] 5 7 4" xfId="2683"/>
    <cellStyle name="Currency [0] 5 8" xfId="1033"/>
    <cellStyle name="Currency [0] 5 8 2" xfId="2684"/>
    <cellStyle name="Currency [0] 5 8 3" xfId="2685"/>
    <cellStyle name="Currency [0] 5 8 4" xfId="2686"/>
    <cellStyle name="Currency [0] 5 9" xfId="2071"/>
    <cellStyle name="Currency [0] 6" xfId="1034"/>
    <cellStyle name="Currency [0] 6 2" xfId="1035"/>
    <cellStyle name="Currency [0] 6 3" xfId="2072"/>
    <cellStyle name="Currency [0] 6 4" xfId="2687"/>
    <cellStyle name="Currency [0] 7" xfId="1036"/>
    <cellStyle name="Currency [0] 7 2" xfId="1037"/>
    <cellStyle name="Currency [0] 7 3" xfId="2073"/>
    <cellStyle name="Currency [0] 7 4" xfId="2688"/>
    <cellStyle name="Currency [0] 8" xfId="1038"/>
    <cellStyle name="Currency [0] 8 2" xfId="1039"/>
    <cellStyle name="Currency [0] 8 3" xfId="2074"/>
    <cellStyle name="Currency [0] 8 4" xfId="2689"/>
    <cellStyle name="Currency [0]_06_9m" xfId="3490"/>
    <cellStyle name="Currency 0" xfId="2075"/>
    <cellStyle name="Currency 0 2" xfId="3491"/>
    <cellStyle name="Currency 2" xfId="2076"/>
    <cellStyle name="Currency 2 2" xfId="3492"/>
    <cellStyle name="Currency_06_9m" xfId="2077"/>
    <cellStyle name="Currency0" xfId="1040"/>
    <cellStyle name="currency1" xfId="17"/>
    <cellStyle name="Currency2" xfId="18"/>
    <cellStyle name="Currency2 2" xfId="3493"/>
    <cellStyle name="currency3" xfId="19"/>
    <cellStyle name="currency4" xfId="20"/>
    <cellStyle name="Data" xfId="1041"/>
    <cellStyle name="Data 2" xfId="3775"/>
    <cellStyle name="DataBold" xfId="1042"/>
    <cellStyle name="Date" xfId="1043"/>
    <cellStyle name="Date 2" xfId="3494"/>
    <cellStyle name="Date Aligned" xfId="2078"/>
    <cellStyle name="Date Aligned 2" xfId="3495"/>
    <cellStyle name="Dates" xfId="1044"/>
    <cellStyle name="Dezimal [0]_NEGS" xfId="2079"/>
    <cellStyle name="Dezimal_NEGS" xfId="2080"/>
    <cellStyle name="Dotted Line" xfId="2081"/>
    <cellStyle name="Dotted Line 2" xfId="3496"/>
    <cellStyle name="E&amp;Y House" xfId="2082"/>
    <cellStyle name="E&amp;Y House 2" xfId="3497"/>
    <cellStyle name="E-mail" xfId="1045"/>
    <cellStyle name="E-mail 2" xfId="2083"/>
    <cellStyle name="E-mail 2 2" xfId="2690"/>
    <cellStyle name="E-mail_46EP.2011(v2.0)" xfId="3498"/>
    <cellStyle name="Euro" xfId="1046"/>
    <cellStyle name="Euro 2" xfId="3499"/>
    <cellStyle name="Euro 3" xfId="3500"/>
    <cellStyle name="ew" xfId="2084"/>
    <cellStyle name="Explanatory Text" xfId="1047"/>
    <cellStyle name="Explanatory Text 2" xfId="3501"/>
    <cellStyle name="F2" xfId="1048"/>
    <cellStyle name="F3" xfId="1049"/>
    <cellStyle name="F4" xfId="1050"/>
    <cellStyle name="F5" xfId="1051"/>
    <cellStyle name="F6" xfId="1052"/>
    <cellStyle name="F7" xfId="1053"/>
    <cellStyle name="F8" xfId="1054"/>
    <cellStyle name="Fixed" xfId="1055"/>
    <cellStyle name="fo]_x000d__x000a_UserName=Murat Zelef_x000d__x000a_UserCompany=Bumerang_x000d__x000a__x000d__x000a_[File Paths]_x000d__x000a_WorkingDirectory=C:\EQUIS\DLWIN_x000d__x000a_DownLoader=C" xfId="2085"/>
    <cellStyle name="fo]_x000d__x000a_UserName=Murat Zelef_x000d__x000a_UserCompany=Bumerang_x000d__x000a__x000d__x000a_[File Paths]_x000d__x000a_WorkingDirectory=C:\EQUIS\DLWIN_x000d__x000a_DownLoader=C 2" xfId="3502"/>
    <cellStyle name="Followed Hyperlink" xfId="21"/>
    <cellStyle name="Followed Hyperlink 2" xfId="107"/>
    <cellStyle name="Followed Hyperlink 2 2" xfId="3503"/>
    <cellStyle name="Footnote" xfId="2086"/>
    <cellStyle name="Footnote 2" xfId="3504"/>
    <cellStyle name="Good" xfId="1056"/>
    <cellStyle name="Good 2" xfId="3505"/>
    <cellStyle name="hard no" xfId="2087"/>
    <cellStyle name="Hard Percent" xfId="2088"/>
    <cellStyle name="Hard Percent 2" xfId="3506"/>
    <cellStyle name="hardno" xfId="2089"/>
    <cellStyle name="Header" xfId="108"/>
    <cellStyle name="Header 2" xfId="3507"/>
    <cellStyle name="Header 3" xfId="22"/>
    <cellStyle name="Header 4" xfId="2090"/>
    <cellStyle name="Heading" xfId="1057"/>
    <cellStyle name="Heading 1" xfId="1058"/>
    <cellStyle name="Heading 1 2" xfId="3508"/>
    <cellStyle name="Heading 1 3" xfId="3509"/>
    <cellStyle name="Heading 2" xfId="1059"/>
    <cellStyle name="Heading 2 2" xfId="3510"/>
    <cellStyle name="Heading 2 3" xfId="3511"/>
    <cellStyle name="Heading 3" xfId="1060"/>
    <cellStyle name="Heading 3 2" xfId="3512"/>
    <cellStyle name="Heading 4" xfId="1061"/>
    <cellStyle name="Heading 4 2" xfId="3513"/>
    <cellStyle name="Heading 5" xfId="3514"/>
    <cellStyle name="Heading_GP.ITOG.4.78(v1.0) - для разделения" xfId="2091"/>
    <cellStyle name="Heading2" xfId="1062"/>
    <cellStyle name="Heading2 2" xfId="2092"/>
    <cellStyle name="Heading2 2 2" xfId="2691"/>
    <cellStyle name="Heading2_46EP.2011(v2.0)" xfId="3515"/>
    <cellStyle name="Hyperlink" xfId="23"/>
    <cellStyle name="Hyperlink 2" xfId="3516"/>
    <cellStyle name="Hyperlink_расчет Ригель на 2009 под экспертное заключение" xfId="3517"/>
    <cellStyle name="Iau?iue1" xfId="1063"/>
    <cellStyle name="Îáű÷íűé__FES" xfId="1064"/>
    <cellStyle name="Îáû÷íûé_cogs" xfId="2093"/>
    <cellStyle name="Îňęđűâŕâřŕ˙ń˙ ăčďĺđńńűëęŕ" xfId="1065"/>
    <cellStyle name="Info" xfId="2094"/>
    <cellStyle name="Input" xfId="1066"/>
    <cellStyle name="Input 2" xfId="3518"/>
    <cellStyle name="InputCurrency" xfId="2095"/>
    <cellStyle name="InputCurrency 2" xfId="3519"/>
    <cellStyle name="InputCurrency2" xfId="2096"/>
    <cellStyle name="InputCurrency2 2" xfId="3520"/>
    <cellStyle name="InputMultiple1" xfId="2097"/>
    <cellStyle name="InputMultiple1 2" xfId="3521"/>
    <cellStyle name="InputPercent1" xfId="2098"/>
    <cellStyle name="InputPercent1 2" xfId="3522"/>
    <cellStyle name="Inputs" xfId="1067"/>
    <cellStyle name="Inputs (const)" xfId="1068"/>
    <cellStyle name="Inputs (const) 2" xfId="2099"/>
    <cellStyle name="Inputs (const) 2 2" xfId="2692"/>
    <cellStyle name="Inputs (const)_46EP.2011(v2.0)" xfId="3523"/>
    <cellStyle name="Inputs 2" xfId="2100"/>
    <cellStyle name="Inputs 2 2" xfId="2693"/>
    <cellStyle name="Inputs 3" xfId="2694"/>
    <cellStyle name="Inputs Co" xfId="1069"/>
    <cellStyle name="Inputs_46EE.2011(v1.0)" xfId="2101"/>
    <cellStyle name="Linked Cell" xfId="1070"/>
    <cellStyle name="Linked Cell 2" xfId="3524"/>
    <cellStyle name="Millares [0]_FINAL-10" xfId="3525"/>
    <cellStyle name="Millares_FINAL-10" xfId="3526"/>
    <cellStyle name="Milliers [0]_RESULTS" xfId="2102"/>
    <cellStyle name="Milliers_RESULTS" xfId="2103"/>
    <cellStyle name="mnb" xfId="2104"/>
    <cellStyle name="Mon?taire [0]_RESULTS" xfId="3527"/>
    <cellStyle name="Mon?taire_RESULTS" xfId="3528"/>
    <cellStyle name="Moneda [0]_FINAL-10" xfId="3529"/>
    <cellStyle name="Moneda_FINAL-10" xfId="3530"/>
    <cellStyle name="Monétaire [0]_RESULTS" xfId="2105"/>
    <cellStyle name="Monétaire_RESULTS" xfId="2106"/>
    <cellStyle name="Multiple" xfId="2107"/>
    <cellStyle name="Multiple 2" xfId="3531"/>
    <cellStyle name="Multiple1" xfId="2108"/>
    <cellStyle name="Multiple1 2" xfId="3532"/>
    <cellStyle name="MultipleBelow" xfId="2109"/>
    <cellStyle name="MultipleBelow 2" xfId="3533"/>
    <cellStyle name="namber" xfId="2110"/>
    <cellStyle name="namber 2" xfId="2695"/>
    <cellStyle name="Neutral" xfId="1071"/>
    <cellStyle name="Neutral 2" xfId="3534"/>
    <cellStyle name="Norma11l" xfId="2111"/>
    <cellStyle name="Norma11l 2" xfId="3535"/>
    <cellStyle name="normal" xfId="24"/>
    <cellStyle name="Normal - Style1" xfId="2112"/>
    <cellStyle name="Normal - Style1 2" xfId="2696"/>
    <cellStyle name="normal 10" xfId="2113"/>
    <cellStyle name="normal 11" xfId="2697"/>
    <cellStyle name="normal 12" xfId="2698"/>
    <cellStyle name="normal 13" xfId="2699"/>
    <cellStyle name="normal 14" xfId="2700"/>
    <cellStyle name="normal 15" xfId="2701"/>
    <cellStyle name="normal 16" xfId="2702"/>
    <cellStyle name="normal 17" xfId="2703"/>
    <cellStyle name="normal 18" xfId="2704"/>
    <cellStyle name="normal 19" xfId="2705"/>
    <cellStyle name="Normal 2" xfId="1072"/>
    <cellStyle name="Normal 2 2" xfId="2114"/>
    <cellStyle name="Normal 2 2 2" xfId="2706"/>
    <cellStyle name="Normal 2 3" xfId="2115"/>
    <cellStyle name="Normal 2 3 2" xfId="2707"/>
    <cellStyle name="Normal 2 4" xfId="2708"/>
    <cellStyle name="Normal 2 5" xfId="2709"/>
    <cellStyle name="Normal 2_2013_Тариф_Заневка_заявлено" xfId="2116"/>
    <cellStyle name="normal 20" xfId="2710"/>
    <cellStyle name="normal 21" xfId="2711"/>
    <cellStyle name="normal 22" xfId="2712"/>
    <cellStyle name="normal 23" xfId="2713"/>
    <cellStyle name="normal 24" xfId="2714"/>
    <cellStyle name="normal 25" xfId="2715"/>
    <cellStyle name="normal 26" xfId="2716"/>
    <cellStyle name="normal 27" xfId="2717"/>
    <cellStyle name="normal 3" xfId="1073"/>
    <cellStyle name="normal 4" xfId="1074"/>
    <cellStyle name="normal 5" xfId="1075"/>
    <cellStyle name="normal 6" xfId="1076"/>
    <cellStyle name="normal 7" xfId="1077"/>
    <cellStyle name="normal 8" xfId="1078"/>
    <cellStyle name="normal 9" xfId="1079"/>
    <cellStyle name="Normal." xfId="2117"/>
    <cellStyle name="Normal. 2" xfId="3536"/>
    <cellStyle name="Normal_06_9m" xfId="2118"/>
    <cellStyle name="Normal1" xfId="25"/>
    <cellStyle name="Normal1 2" xfId="3537"/>
    <cellStyle name="Normal1 3" xfId="3538"/>
    <cellStyle name="Normal2" xfId="26"/>
    <cellStyle name="Normal2 2" xfId="3539"/>
    <cellStyle name="NormalGB" xfId="2119"/>
    <cellStyle name="NormalGB 2" xfId="3540"/>
    <cellStyle name="Normalny_24. 02. 97." xfId="2120"/>
    <cellStyle name="normбlnм_laroux" xfId="1080"/>
    <cellStyle name="normбlnн_laroux" xfId="1081"/>
    <cellStyle name="Note" xfId="1082"/>
    <cellStyle name="Note 2" xfId="3541"/>
    <cellStyle name="number" xfId="2121"/>
    <cellStyle name="number 2" xfId="2718"/>
    <cellStyle name="Ôčíŕíńîâűé [0]_(ňŕá 3č)" xfId="1083"/>
    <cellStyle name="Ociriniaue [0]_5-C" xfId="1084"/>
    <cellStyle name="Ôčíŕíńîâűé_(ňŕá 3č)" xfId="1085"/>
    <cellStyle name="Ociriniaue_5-C" xfId="1086"/>
    <cellStyle name="Option" xfId="2122"/>
    <cellStyle name="Option 2" xfId="3542"/>
    <cellStyle name="Òûñÿ÷è [0]_cogs" xfId="2123"/>
    <cellStyle name="Òûñÿ÷è_cogs" xfId="2124"/>
    <cellStyle name="Output" xfId="1087"/>
    <cellStyle name="Output 2" xfId="3543"/>
    <cellStyle name="Page Number" xfId="2125"/>
    <cellStyle name="pb_page_heading_LS" xfId="2126"/>
    <cellStyle name="Percent_FA register working" xfId="3544"/>
    <cellStyle name="Percent1" xfId="27"/>
    <cellStyle name="Percent1 2" xfId="3545"/>
    <cellStyle name="Piug" xfId="2127"/>
    <cellStyle name="Plug" xfId="2128"/>
    <cellStyle name="Price_Body" xfId="1088"/>
    <cellStyle name="prochrek" xfId="2129"/>
    <cellStyle name="Protected" xfId="2130"/>
    <cellStyle name="QTitle" xfId="1089"/>
    <cellStyle name="range" xfId="1090"/>
    <cellStyle name="range 2" xfId="3776"/>
    <cellStyle name="range 3" xfId="3777"/>
    <cellStyle name="range 4" xfId="3778"/>
    <cellStyle name="range 5" xfId="3779"/>
    <cellStyle name="range 6" xfId="3780"/>
    <cellStyle name="Salomon Logo" xfId="2131"/>
    <cellStyle name="Salomon Logo 2" xfId="3546"/>
    <cellStyle name="SAPBEXaggData" xfId="1091"/>
    <cellStyle name="SAPBEXaggDataEmph" xfId="1092"/>
    <cellStyle name="SAPBEXaggItem" xfId="1093"/>
    <cellStyle name="SAPBEXaggItemX" xfId="1094"/>
    <cellStyle name="SAPBEXchaText" xfId="1095"/>
    <cellStyle name="SAPBEXexcBad7" xfId="1096"/>
    <cellStyle name="SAPBEXexcBad8" xfId="1097"/>
    <cellStyle name="SAPBEXexcBad9" xfId="1098"/>
    <cellStyle name="SAPBEXexcCritical4" xfId="1099"/>
    <cellStyle name="SAPBEXexcCritical5" xfId="1100"/>
    <cellStyle name="SAPBEXexcCritical6" xfId="1101"/>
    <cellStyle name="SAPBEXexcGood1" xfId="1102"/>
    <cellStyle name="SAPBEXexcGood2" xfId="1103"/>
    <cellStyle name="SAPBEXexcGood3" xfId="1104"/>
    <cellStyle name="SAPBEXfilterDrill" xfId="1105"/>
    <cellStyle name="SAPBEXfilterItem" xfId="1106"/>
    <cellStyle name="SAPBEXfilterText" xfId="1107"/>
    <cellStyle name="SAPBEXformats" xfId="1108"/>
    <cellStyle name="SAPBEXheaderItem" xfId="1109"/>
    <cellStyle name="SAPBEXheaderText" xfId="1110"/>
    <cellStyle name="SAPBEXHLevel0" xfId="1111"/>
    <cellStyle name="SAPBEXHLevel0X" xfId="1112"/>
    <cellStyle name="SAPBEXHLevel1" xfId="1113"/>
    <cellStyle name="SAPBEXHLevel1X" xfId="1114"/>
    <cellStyle name="SAPBEXHLevel2" xfId="1115"/>
    <cellStyle name="SAPBEXHLevel2X" xfId="1116"/>
    <cellStyle name="SAPBEXHLevel3" xfId="1117"/>
    <cellStyle name="SAPBEXHLevel3X" xfId="1118"/>
    <cellStyle name="SAPBEXinputData" xfId="1119"/>
    <cellStyle name="SAPBEXinputData 2" xfId="2719"/>
    <cellStyle name="SAPBEXinputData 3" xfId="2720"/>
    <cellStyle name="SAPBEXinputData 4" xfId="2721"/>
    <cellStyle name="SAPBEXinputData 5" xfId="2722"/>
    <cellStyle name="SAPBEXinputData_Топливо (кот)" xfId="2723"/>
    <cellStyle name="SAPBEXresData" xfId="1120"/>
    <cellStyle name="SAPBEXresDataEmph" xfId="1121"/>
    <cellStyle name="SAPBEXresItem" xfId="1122"/>
    <cellStyle name="SAPBEXresItemX" xfId="1123"/>
    <cellStyle name="SAPBEXstdData" xfId="1124"/>
    <cellStyle name="SAPBEXstdDataEmph" xfId="1125"/>
    <cellStyle name="SAPBEXstdItem" xfId="1126"/>
    <cellStyle name="SAPBEXstdItemX" xfId="1127"/>
    <cellStyle name="SAPBEXtitle" xfId="1128"/>
    <cellStyle name="SAPBEXundefined" xfId="1129"/>
    <cellStyle name="Show_Sell" xfId="1130"/>
    <cellStyle name="st1" xfId="2132"/>
    <cellStyle name="st1 2" xfId="3547"/>
    <cellStyle name="Standard_NEGS" xfId="2133"/>
    <cellStyle name="Style 1" xfId="1131"/>
    <cellStyle name="Table Head" xfId="2134"/>
    <cellStyle name="Table Head 2" xfId="3548"/>
    <cellStyle name="Table Head Aligned" xfId="2135"/>
    <cellStyle name="Table Head Aligned 2" xfId="3549"/>
    <cellStyle name="Table Head Blue" xfId="2136"/>
    <cellStyle name="Table Head Blue 2" xfId="3550"/>
    <cellStyle name="Table Head Green" xfId="2137"/>
    <cellStyle name="Table Head Green 2" xfId="3551"/>
    <cellStyle name="Table Head_Val_Sum_Graph" xfId="2138"/>
    <cellStyle name="Table Heading" xfId="1132"/>
    <cellStyle name="Table Heading 2" xfId="2139"/>
    <cellStyle name="Table Heading 2 2" xfId="2724"/>
    <cellStyle name="Table Heading 3" xfId="3552"/>
    <cellStyle name="Table Heading_46EP.2011(v2.0)" xfId="3553"/>
    <cellStyle name="Table Text" xfId="2140"/>
    <cellStyle name="Table Text 2" xfId="3554"/>
    <cellStyle name="Table Title" xfId="2141"/>
    <cellStyle name="Table Title 2" xfId="3555"/>
    <cellStyle name="Table Units" xfId="2142"/>
    <cellStyle name="Table Units 2" xfId="3556"/>
    <cellStyle name="Table_Header" xfId="2143"/>
    <cellStyle name="Text" xfId="2144"/>
    <cellStyle name="Text 1" xfId="2145"/>
    <cellStyle name="Text 1 2" xfId="3557"/>
    <cellStyle name="Text 2" xfId="3558"/>
    <cellStyle name="Text Head" xfId="2146"/>
    <cellStyle name="Text Head 1" xfId="2147"/>
    <cellStyle name="Text Head 1 2" xfId="3559"/>
    <cellStyle name="Text Head 2" xfId="3560"/>
    <cellStyle name="Text Head_Б4-УТВЕРЖДЕНО" xfId="3561"/>
    <cellStyle name="Text_Б4-УТВЕРЖДЕНО" xfId="3562"/>
    <cellStyle name="Title" xfId="109"/>
    <cellStyle name="Title 2" xfId="3563"/>
    <cellStyle name="Title 2 2" xfId="110"/>
    <cellStyle name="Title 3" xfId="1133"/>
    <cellStyle name="Title 4" xfId="28"/>
    <cellStyle name="Total" xfId="1134"/>
    <cellStyle name="Total 2" xfId="3564"/>
    <cellStyle name="Total 3" xfId="3565"/>
    <cellStyle name="TotalCurrency" xfId="2148"/>
    <cellStyle name="TotalCurrency 2" xfId="3566"/>
    <cellStyle name="Underline_Single" xfId="2149"/>
    <cellStyle name="Unit" xfId="2150"/>
    <cellStyle name="Unit 2" xfId="3567"/>
    <cellStyle name="Validation" xfId="1135"/>
    <cellStyle name="Warning Text" xfId="1136"/>
    <cellStyle name="Warning Text 2" xfId="3568"/>
    <cellStyle name="year" xfId="2151"/>
    <cellStyle name="year 2" xfId="3569"/>
    <cellStyle name="YelNumbersCurr" xfId="1137"/>
    <cellStyle name="YelNumbersCurr 2" xfId="4551"/>
    <cellStyle name="Акцент1" xfId="72" builtinId="29" hidden="1"/>
    <cellStyle name="Акцент1" xfId="142" builtinId="29" hidden="1"/>
    <cellStyle name="Акцент1" xfId="182" builtinId="29" hidden="1"/>
    <cellStyle name="Акцент1" xfId="222" builtinId="29" hidden="1"/>
    <cellStyle name="Акцент1" xfId="262" builtinId="29" hidden="1"/>
    <cellStyle name="Акцент1" xfId="330" builtinId="29" hidden="1"/>
    <cellStyle name="Акцент1" xfId="401" builtinId="29" hidden="1"/>
    <cellStyle name="Акцент1" xfId="446" builtinId="29" hidden="1"/>
    <cellStyle name="Акцент1" xfId="492" builtinId="29" hidden="1"/>
    <cellStyle name="Акцент1" xfId="537" builtinId="29" hidden="1"/>
    <cellStyle name="Акцент1" xfId="582" builtinId="29" hidden="1"/>
    <cellStyle name="Акцент1" xfId="627" builtinId="29" hidden="1"/>
    <cellStyle name="Акцент1 10" xfId="2725"/>
    <cellStyle name="Акцент1 11" xfId="4030"/>
    <cellStyle name="Акцент1 12" xfId="4031"/>
    <cellStyle name="Акцент1 13" xfId="4032"/>
    <cellStyle name="Акцент1 14" xfId="4033"/>
    <cellStyle name="Акцент1 15" xfId="4447"/>
    <cellStyle name="Акцент1 2" xfId="1138"/>
    <cellStyle name="Акцент1 2 10" xfId="4034"/>
    <cellStyle name="Акцент1 2 11" xfId="4035"/>
    <cellStyle name="Акцент1 2 12" xfId="4036"/>
    <cellStyle name="Акцент1 2 13" xfId="4037"/>
    <cellStyle name="Акцент1 2 2" xfId="1139"/>
    <cellStyle name="Акцент1 2 3" xfId="4038"/>
    <cellStyle name="Акцент1 2 4" xfId="4039"/>
    <cellStyle name="Акцент1 2 5" xfId="4040"/>
    <cellStyle name="Акцент1 2 6" xfId="4041"/>
    <cellStyle name="Акцент1 2 7" xfId="4042"/>
    <cellStyle name="Акцент1 2 8" xfId="4043"/>
    <cellStyle name="Акцент1 2 9" xfId="4044"/>
    <cellStyle name="Акцент1 3" xfId="1140"/>
    <cellStyle name="Акцент1 3 2" xfId="1141"/>
    <cellStyle name="Акцент1 4" xfId="1142"/>
    <cellStyle name="Акцент1 4 2" xfId="1143"/>
    <cellStyle name="Акцент1 5" xfId="1144"/>
    <cellStyle name="Акцент1 5 2" xfId="1145"/>
    <cellStyle name="Акцент1 6" xfId="1146"/>
    <cellStyle name="Акцент1 6 2" xfId="1147"/>
    <cellStyle name="Акцент1 7" xfId="1148"/>
    <cellStyle name="Акцент1 7 2" xfId="1149"/>
    <cellStyle name="Акцент1 8" xfId="1150"/>
    <cellStyle name="Акцент1 8 2" xfId="1151"/>
    <cellStyle name="Акцент1 9" xfId="1152"/>
    <cellStyle name="Акцент1 9 2" xfId="1153"/>
    <cellStyle name="Акцент2" xfId="76" builtinId="33" hidden="1"/>
    <cellStyle name="Акцент2" xfId="146" builtinId="33" hidden="1"/>
    <cellStyle name="Акцент2" xfId="186" builtinId="33" hidden="1"/>
    <cellStyle name="Акцент2" xfId="226" builtinId="33" hidden="1"/>
    <cellStyle name="Акцент2" xfId="266" builtinId="33" hidden="1"/>
    <cellStyle name="Акцент2" xfId="334" builtinId="33" hidden="1"/>
    <cellStyle name="Акцент2" xfId="405" builtinId="33" hidden="1"/>
    <cellStyle name="Акцент2" xfId="450" builtinId="33" hidden="1"/>
    <cellStyle name="Акцент2" xfId="496" builtinId="33" hidden="1"/>
    <cellStyle name="Акцент2" xfId="541" builtinId="33" hidden="1"/>
    <cellStyle name="Акцент2" xfId="586" builtinId="33" hidden="1"/>
    <cellStyle name="Акцент2" xfId="631" builtinId="33" hidden="1"/>
    <cellStyle name="Акцент2 10" xfId="2726"/>
    <cellStyle name="Акцент2 11" xfId="4045"/>
    <cellStyle name="Акцент2 12" xfId="4046"/>
    <cellStyle name="Акцент2 13" xfId="4047"/>
    <cellStyle name="Акцент2 14" xfId="4048"/>
    <cellStyle name="Акцент2 15" xfId="4448"/>
    <cellStyle name="Акцент2 2" xfId="1154"/>
    <cellStyle name="Акцент2 2 10" xfId="4049"/>
    <cellStyle name="Акцент2 2 11" xfId="4050"/>
    <cellStyle name="Акцент2 2 12" xfId="4051"/>
    <cellStyle name="Акцент2 2 13" xfId="4052"/>
    <cellStyle name="Акцент2 2 2" xfId="1155"/>
    <cellStyle name="Акцент2 2 3" xfId="4053"/>
    <cellStyle name="Акцент2 2 4" xfId="4054"/>
    <cellStyle name="Акцент2 2 5" xfId="4055"/>
    <cellStyle name="Акцент2 2 6" xfId="4056"/>
    <cellStyle name="Акцент2 2 7" xfId="4057"/>
    <cellStyle name="Акцент2 2 8" xfId="4058"/>
    <cellStyle name="Акцент2 2 9" xfId="4059"/>
    <cellStyle name="Акцент2 3" xfId="1156"/>
    <cellStyle name="Акцент2 3 2" xfId="1157"/>
    <cellStyle name="Акцент2 4" xfId="1158"/>
    <cellStyle name="Акцент2 4 2" xfId="1159"/>
    <cellStyle name="Акцент2 5" xfId="1160"/>
    <cellStyle name="Акцент2 5 2" xfId="1161"/>
    <cellStyle name="Акцент2 6" xfId="1162"/>
    <cellStyle name="Акцент2 6 2" xfId="1163"/>
    <cellStyle name="Акцент2 7" xfId="1164"/>
    <cellStyle name="Акцент2 7 2" xfId="1165"/>
    <cellStyle name="Акцент2 8" xfId="1166"/>
    <cellStyle name="Акцент2 8 2" xfId="1167"/>
    <cellStyle name="Акцент2 9" xfId="1168"/>
    <cellStyle name="Акцент2 9 2" xfId="1169"/>
    <cellStyle name="Акцент3" xfId="80" builtinId="37" hidden="1"/>
    <cellStyle name="Акцент3" xfId="150" builtinId="37" hidden="1"/>
    <cellStyle name="Акцент3" xfId="190" builtinId="37" hidden="1"/>
    <cellStyle name="Акцент3" xfId="230" builtinId="37" hidden="1"/>
    <cellStyle name="Акцент3" xfId="270" builtinId="37" hidden="1"/>
    <cellStyle name="Акцент3" xfId="338" builtinId="37" hidden="1"/>
    <cellStyle name="Акцент3" xfId="409" builtinId="37" hidden="1"/>
    <cellStyle name="Акцент3" xfId="454" builtinId="37" hidden="1"/>
    <cellStyle name="Акцент3" xfId="500" builtinId="37" hidden="1"/>
    <cellStyle name="Акцент3" xfId="545" builtinId="37" hidden="1"/>
    <cellStyle name="Акцент3" xfId="590" builtinId="37" hidden="1"/>
    <cellStyle name="Акцент3" xfId="635" builtinId="37" hidden="1"/>
    <cellStyle name="Акцент3 10" xfId="2727"/>
    <cellStyle name="Акцент3 11" xfId="4060"/>
    <cellStyle name="Акцент3 12" xfId="4061"/>
    <cellStyle name="Акцент3 13" xfId="4062"/>
    <cellStyle name="Акцент3 14" xfId="4063"/>
    <cellStyle name="Акцент3 15" xfId="4449"/>
    <cellStyle name="Акцент3 2" xfId="1170"/>
    <cellStyle name="Акцент3 2 10" xfId="4064"/>
    <cellStyle name="Акцент3 2 11" xfId="4065"/>
    <cellStyle name="Акцент3 2 12" xfId="4066"/>
    <cellStyle name="Акцент3 2 13" xfId="4067"/>
    <cellStyle name="Акцент3 2 2" xfId="1171"/>
    <cellStyle name="Акцент3 2 3" xfId="4068"/>
    <cellStyle name="Акцент3 2 4" xfId="4069"/>
    <cellStyle name="Акцент3 2 5" xfId="4070"/>
    <cellStyle name="Акцент3 2 6" xfId="4071"/>
    <cellStyle name="Акцент3 2 7" xfId="4072"/>
    <cellStyle name="Акцент3 2 8" xfId="4073"/>
    <cellStyle name="Акцент3 2 9" xfId="4074"/>
    <cellStyle name="Акцент3 3" xfId="1172"/>
    <cellStyle name="Акцент3 3 2" xfId="1173"/>
    <cellStyle name="Акцент3 4" xfId="1174"/>
    <cellStyle name="Акцент3 4 2" xfId="1175"/>
    <cellStyle name="Акцент3 5" xfId="1176"/>
    <cellStyle name="Акцент3 5 2" xfId="1177"/>
    <cellStyle name="Акцент3 6" xfId="1178"/>
    <cellStyle name="Акцент3 6 2" xfId="1179"/>
    <cellStyle name="Акцент3 7" xfId="1180"/>
    <cellStyle name="Акцент3 7 2" xfId="1181"/>
    <cellStyle name="Акцент3 8" xfId="1182"/>
    <cellStyle name="Акцент3 8 2" xfId="1183"/>
    <cellStyle name="Акцент3 9" xfId="1184"/>
    <cellStyle name="Акцент3 9 2" xfId="1185"/>
    <cellStyle name="Акцент4" xfId="84" builtinId="41" hidden="1"/>
    <cellStyle name="Акцент4" xfId="154" builtinId="41" hidden="1"/>
    <cellStyle name="Акцент4" xfId="194" builtinId="41" hidden="1"/>
    <cellStyle name="Акцент4" xfId="234" builtinId="41" hidden="1"/>
    <cellStyle name="Акцент4" xfId="274" builtinId="41" hidden="1"/>
    <cellStyle name="Акцент4" xfId="342" builtinId="41" hidden="1"/>
    <cellStyle name="Акцент4" xfId="413" builtinId="41" hidden="1"/>
    <cellStyle name="Акцент4" xfId="458" builtinId="41" hidden="1"/>
    <cellStyle name="Акцент4" xfId="504" builtinId="41" hidden="1"/>
    <cellStyle name="Акцент4" xfId="549" builtinId="41" hidden="1"/>
    <cellStyle name="Акцент4" xfId="594" builtinId="41" hidden="1"/>
    <cellStyle name="Акцент4" xfId="639" builtinId="41" hidden="1"/>
    <cellStyle name="Акцент4 10" xfId="2728"/>
    <cellStyle name="Акцент4 11" xfId="4075"/>
    <cellStyle name="Акцент4 12" xfId="4076"/>
    <cellStyle name="Акцент4 13" xfId="4077"/>
    <cellStyle name="Акцент4 14" xfId="4078"/>
    <cellStyle name="Акцент4 15" xfId="4450"/>
    <cellStyle name="Акцент4 2" xfId="1186"/>
    <cellStyle name="Акцент4 2 10" xfId="4079"/>
    <cellStyle name="Акцент4 2 11" xfId="4080"/>
    <cellStyle name="Акцент4 2 12" xfId="4081"/>
    <cellStyle name="Акцент4 2 13" xfId="4082"/>
    <cellStyle name="Акцент4 2 2" xfId="1187"/>
    <cellStyle name="Акцент4 2 3" xfId="4083"/>
    <cellStyle name="Акцент4 2 4" xfId="4084"/>
    <cellStyle name="Акцент4 2 5" xfId="4085"/>
    <cellStyle name="Акцент4 2 6" xfId="4086"/>
    <cellStyle name="Акцент4 2 7" xfId="4087"/>
    <cellStyle name="Акцент4 2 8" xfId="4088"/>
    <cellStyle name="Акцент4 2 9" xfId="4089"/>
    <cellStyle name="Акцент4 3" xfId="1188"/>
    <cellStyle name="Акцент4 3 2" xfId="1189"/>
    <cellStyle name="Акцент4 4" xfId="1190"/>
    <cellStyle name="Акцент4 4 2" xfId="1191"/>
    <cellStyle name="Акцент4 5" xfId="1192"/>
    <cellStyle name="Акцент4 5 2" xfId="1193"/>
    <cellStyle name="Акцент4 6" xfId="1194"/>
    <cellStyle name="Акцент4 6 2" xfId="1195"/>
    <cellStyle name="Акцент4 7" xfId="1196"/>
    <cellStyle name="Акцент4 7 2" xfId="1197"/>
    <cellStyle name="Акцент4 8" xfId="1198"/>
    <cellStyle name="Акцент4 8 2" xfId="1199"/>
    <cellStyle name="Акцент4 9" xfId="1200"/>
    <cellStyle name="Акцент4 9 2" xfId="1201"/>
    <cellStyle name="Акцент5" xfId="88" builtinId="45" hidden="1"/>
    <cellStyle name="Акцент5" xfId="158" builtinId="45" hidden="1"/>
    <cellStyle name="Акцент5" xfId="198" builtinId="45" hidden="1"/>
    <cellStyle name="Акцент5" xfId="238" builtinId="45" hidden="1"/>
    <cellStyle name="Акцент5" xfId="278" builtinId="45" hidden="1"/>
    <cellStyle name="Акцент5" xfId="346" builtinId="45" hidden="1"/>
    <cellStyle name="Акцент5" xfId="417" builtinId="45" hidden="1"/>
    <cellStyle name="Акцент5" xfId="462" builtinId="45" hidden="1"/>
    <cellStyle name="Акцент5" xfId="508" builtinId="45" hidden="1"/>
    <cellStyle name="Акцент5" xfId="553" builtinId="45" hidden="1"/>
    <cellStyle name="Акцент5" xfId="598" builtinId="45" hidden="1"/>
    <cellStyle name="Акцент5" xfId="643" builtinId="45" hidden="1"/>
    <cellStyle name="Акцент5 10" xfId="2729"/>
    <cellStyle name="Акцент5 11" xfId="4090"/>
    <cellStyle name="Акцент5 12" xfId="4091"/>
    <cellStyle name="Акцент5 13" xfId="4092"/>
    <cellStyle name="Акцент5 14" xfId="4093"/>
    <cellStyle name="Акцент5 15" xfId="4451"/>
    <cellStyle name="Акцент5 2" xfId="1202"/>
    <cellStyle name="Акцент5 2 10" xfId="4094"/>
    <cellStyle name="Акцент5 2 11" xfId="4095"/>
    <cellStyle name="Акцент5 2 12" xfId="4096"/>
    <cellStyle name="Акцент5 2 13" xfId="4097"/>
    <cellStyle name="Акцент5 2 2" xfId="1203"/>
    <cellStyle name="Акцент5 2 3" xfId="4098"/>
    <cellStyle name="Акцент5 2 4" xfId="4099"/>
    <cellStyle name="Акцент5 2 5" xfId="4100"/>
    <cellStyle name="Акцент5 2 6" xfId="4101"/>
    <cellStyle name="Акцент5 2 7" xfId="4102"/>
    <cellStyle name="Акцент5 2 8" xfId="4103"/>
    <cellStyle name="Акцент5 2 9" xfId="4104"/>
    <cellStyle name="Акцент5 3" xfId="1204"/>
    <cellStyle name="Акцент5 3 2" xfId="1205"/>
    <cellStyle name="Акцент5 4" xfId="1206"/>
    <cellStyle name="Акцент5 4 2" xfId="1207"/>
    <cellStyle name="Акцент5 5" xfId="1208"/>
    <cellStyle name="Акцент5 5 2" xfId="1209"/>
    <cellStyle name="Акцент5 6" xfId="1210"/>
    <cellStyle name="Акцент5 6 2" xfId="1211"/>
    <cellStyle name="Акцент5 7" xfId="1212"/>
    <cellStyle name="Акцент5 7 2" xfId="1213"/>
    <cellStyle name="Акцент5 8" xfId="1214"/>
    <cellStyle name="Акцент5 8 2" xfId="1215"/>
    <cellStyle name="Акцент5 9" xfId="1216"/>
    <cellStyle name="Акцент5 9 2" xfId="1217"/>
    <cellStyle name="Акцент6" xfId="92" builtinId="49" hidden="1"/>
    <cellStyle name="Акцент6" xfId="162" builtinId="49" hidden="1"/>
    <cellStyle name="Акцент6" xfId="202" builtinId="49" hidden="1"/>
    <cellStyle name="Акцент6" xfId="242" builtinId="49" hidden="1"/>
    <cellStyle name="Акцент6" xfId="282" builtinId="49" hidden="1"/>
    <cellStyle name="Акцент6" xfId="350" builtinId="49" hidden="1"/>
    <cellStyle name="Акцент6" xfId="421" builtinId="49" hidden="1"/>
    <cellStyle name="Акцент6" xfId="466" builtinId="49" hidden="1"/>
    <cellStyle name="Акцент6" xfId="512" builtinId="49" hidden="1"/>
    <cellStyle name="Акцент6" xfId="557" builtinId="49" hidden="1"/>
    <cellStyle name="Акцент6" xfId="602" builtinId="49" hidden="1"/>
    <cellStyle name="Акцент6" xfId="647" builtinId="49" hidden="1"/>
    <cellStyle name="Акцент6 10" xfId="2730"/>
    <cellStyle name="Акцент6 11" xfId="4105"/>
    <cellStyle name="Акцент6 12" xfId="4106"/>
    <cellStyle name="Акцент6 13" xfId="4107"/>
    <cellStyle name="Акцент6 14" xfId="4108"/>
    <cellStyle name="Акцент6 15" xfId="4452"/>
    <cellStyle name="Акцент6 2" xfId="1218"/>
    <cellStyle name="Акцент6 2 10" xfId="4109"/>
    <cellStyle name="Акцент6 2 11" xfId="4110"/>
    <cellStyle name="Акцент6 2 12" xfId="4111"/>
    <cellStyle name="Акцент6 2 13" xfId="4112"/>
    <cellStyle name="Акцент6 2 2" xfId="1219"/>
    <cellStyle name="Акцент6 2 3" xfId="4113"/>
    <cellStyle name="Акцент6 2 4" xfId="4114"/>
    <cellStyle name="Акцент6 2 5" xfId="4115"/>
    <cellStyle name="Акцент6 2 6" xfId="4116"/>
    <cellStyle name="Акцент6 2 7" xfId="4117"/>
    <cellStyle name="Акцент6 2 8" xfId="4118"/>
    <cellStyle name="Акцент6 2 9" xfId="4119"/>
    <cellStyle name="Акцент6 3" xfId="1220"/>
    <cellStyle name="Акцент6 3 2" xfId="1221"/>
    <cellStyle name="Акцент6 4" xfId="1222"/>
    <cellStyle name="Акцент6 4 2" xfId="1223"/>
    <cellStyle name="Акцент6 5" xfId="1224"/>
    <cellStyle name="Акцент6 5 2" xfId="1225"/>
    <cellStyle name="Акцент6 6" xfId="1226"/>
    <cellStyle name="Акцент6 6 2" xfId="1227"/>
    <cellStyle name="Акцент6 7" xfId="1228"/>
    <cellStyle name="Акцент6 7 2" xfId="1229"/>
    <cellStyle name="Акцент6 8" xfId="1230"/>
    <cellStyle name="Акцент6 8 2" xfId="1231"/>
    <cellStyle name="Акцент6 9" xfId="1232"/>
    <cellStyle name="Акцент6 9 2" xfId="1233"/>
    <cellStyle name="Беззащитный" xfId="1234"/>
    <cellStyle name="Ввод" xfId="1235"/>
    <cellStyle name="Ввод " xfId="29" builtinId="20" customBuiltin="1"/>
    <cellStyle name="Ввод  10" xfId="2731"/>
    <cellStyle name="Ввод  11" xfId="4120"/>
    <cellStyle name="Ввод  12" xfId="4121"/>
    <cellStyle name="Ввод  13" xfId="4122"/>
    <cellStyle name="Ввод  14" xfId="4123"/>
    <cellStyle name="Ввод  15" xfId="4453"/>
    <cellStyle name="Ввод  2" xfId="1236"/>
    <cellStyle name="Ввод  2 10" xfId="4124"/>
    <cellStyle name="Ввод  2 11" xfId="4125"/>
    <cellStyle name="Ввод  2 12" xfId="4126"/>
    <cellStyle name="Ввод  2 13" xfId="4127"/>
    <cellStyle name="Ввод  2 2" xfId="1237"/>
    <cellStyle name="Ввод  2 3" xfId="4128"/>
    <cellStyle name="Ввод  2 4" xfId="4129"/>
    <cellStyle name="Ввод  2 5" xfId="4130"/>
    <cellStyle name="Ввод  2 6" xfId="4131"/>
    <cellStyle name="Ввод  2 7" xfId="4132"/>
    <cellStyle name="Ввод  2 8" xfId="4133"/>
    <cellStyle name="Ввод  2 9" xfId="4134"/>
    <cellStyle name="Ввод  2_46EE.2011(v1.0)" xfId="2152"/>
    <cellStyle name="Ввод  3" xfId="1238"/>
    <cellStyle name="Ввод  3 2" xfId="1239"/>
    <cellStyle name="Ввод  3_46EE.2011(v1.0)" xfId="2153"/>
    <cellStyle name="Ввод  4" xfId="1240"/>
    <cellStyle name="Ввод  4 2" xfId="1241"/>
    <cellStyle name="Ввод  4_46EE.2011(v1.0)" xfId="2154"/>
    <cellStyle name="Ввод  5" xfId="1242"/>
    <cellStyle name="Ввод  5 2" xfId="1243"/>
    <cellStyle name="Ввод  5_46EE.2011(v1.0)" xfId="2155"/>
    <cellStyle name="Ввод  6" xfId="1244"/>
    <cellStyle name="Ввод  6 2" xfId="1245"/>
    <cellStyle name="Ввод  6_46EE.2011(v1.0)" xfId="2156"/>
    <cellStyle name="Ввод  7" xfId="1246"/>
    <cellStyle name="Ввод  7 2" xfId="1247"/>
    <cellStyle name="Ввод  7_46EE.2011(v1.0)" xfId="2157"/>
    <cellStyle name="Ввод  8" xfId="1248"/>
    <cellStyle name="Ввод  8 2" xfId="1249"/>
    <cellStyle name="Ввод  8_46EE.2011(v1.0)" xfId="2158"/>
    <cellStyle name="Ввод  9" xfId="1250"/>
    <cellStyle name="Ввод  9 2" xfId="1251"/>
    <cellStyle name="Ввод  9_46EE.2011(v1.0)" xfId="2159"/>
    <cellStyle name="Верт. заголовок" xfId="2160"/>
    <cellStyle name="Вес_продукта" xfId="2161"/>
    <cellStyle name="Вывод" xfId="64" builtinId="21" hidden="1"/>
    <cellStyle name="Вывод" xfId="134" builtinId="21" hidden="1"/>
    <cellStyle name="Вывод" xfId="174" builtinId="21" hidden="1"/>
    <cellStyle name="Вывод" xfId="214" builtinId="21" hidden="1"/>
    <cellStyle name="Вывод" xfId="254" builtinId="21" hidden="1"/>
    <cellStyle name="Вывод" xfId="322" builtinId="21" hidden="1"/>
    <cellStyle name="Вывод" xfId="393" builtinId="21" hidden="1"/>
    <cellStyle name="Вывод" xfId="438" builtinId="21" hidden="1"/>
    <cellStyle name="Вывод" xfId="484" builtinId="21" hidden="1"/>
    <cellStyle name="Вывод" xfId="529" builtinId="21" hidden="1"/>
    <cellStyle name="Вывод" xfId="574" builtinId="21" hidden="1"/>
    <cellStyle name="Вывод" xfId="619" builtinId="21" hidden="1"/>
    <cellStyle name="Вывод 10" xfId="2732"/>
    <cellStyle name="Вывод 11" xfId="4135"/>
    <cellStyle name="Вывод 12" xfId="4136"/>
    <cellStyle name="Вывод 13" xfId="4137"/>
    <cellStyle name="Вывод 14" xfId="4138"/>
    <cellStyle name="Вывод 15" xfId="4454"/>
    <cellStyle name="Вывод 2" xfId="1252"/>
    <cellStyle name="Вывод 2 10" xfId="4139"/>
    <cellStyle name="Вывод 2 11" xfId="4140"/>
    <cellStyle name="Вывод 2 12" xfId="4141"/>
    <cellStyle name="Вывод 2 13" xfId="4142"/>
    <cellStyle name="Вывод 2 2" xfId="1253"/>
    <cellStyle name="Вывод 2 3" xfId="4143"/>
    <cellStyle name="Вывод 2 4" xfId="4144"/>
    <cellStyle name="Вывод 2 5" xfId="4145"/>
    <cellStyle name="Вывод 2 6" xfId="4146"/>
    <cellStyle name="Вывод 2 7" xfId="4147"/>
    <cellStyle name="Вывод 2 8" xfId="4148"/>
    <cellStyle name="Вывод 2 9" xfId="4149"/>
    <cellStyle name="Вывод 2_46EE.2011(v1.0)" xfId="2162"/>
    <cellStyle name="Вывод 3" xfId="1254"/>
    <cellStyle name="Вывод 3 2" xfId="1255"/>
    <cellStyle name="Вывод 3_46EE.2011(v1.0)" xfId="2163"/>
    <cellStyle name="Вывод 4" xfId="1256"/>
    <cellStyle name="Вывод 4 2" xfId="1257"/>
    <cellStyle name="Вывод 4_46EE.2011(v1.0)" xfId="2164"/>
    <cellStyle name="Вывод 5" xfId="1258"/>
    <cellStyle name="Вывод 5 2" xfId="1259"/>
    <cellStyle name="Вывод 5_46EE.2011(v1.0)" xfId="2165"/>
    <cellStyle name="Вывод 6" xfId="1260"/>
    <cellStyle name="Вывод 6 2" xfId="1261"/>
    <cellStyle name="Вывод 6_46EE.2011(v1.0)" xfId="2166"/>
    <cellStyle name="Вывод 7" xfId="1262"/>
    <cellStyle name="Вывод 7 2" xfId="1263"/>
    <cellStyle name="Вывод 7_46EE.2011(v1.0)" xfId="2167"/>
    <cellStyle name="Вывод 8" xfId="1264"/>
    <cellStyle name="Вывод 8 2" xfId="1265"/>
    <cellStyle name="Вывод 8_46EE.2011(v1.0)" xfId="2168"/>
    <cellStyle name="Вывод 9" xfId="1266"/>
    <cellStyle name="Вывод 9 2" xfId="1267"/>
    <cellStyle name="Вывод 9_46EE.2011(v1.0)" xfId="2169"/>
    <cellStyle name="Вычисление" xfId="65" builtinId="22" hidden="1"/>
    <cellStyle name="Вычисление" xfId="135" builtinId="22" hidden="1"/>
    <cellStyle name="Вычисление" xfId="175" builtinId="22" hidden="1"/>
    <cellStyle name="Вычисление" xfId="215" builtinId="22" hidden="1"/>
    <cellStyle name="Вычисление" xfId="255" builtinId="22" hidden="1"/>
    <cellStyle name="Вычисление" xfId="323" builtinId="22" hidden="1"/>
    <cellStyle name="Вычисление" xfId="394" builtinId="22" hidden="1"/>
    <cellStyle name="Вычисление" xfId="439" builtinId="22" hidden="1"/>
    <cellStyle name="Вычисление" xfId="485" builtinId="22" hidden="1"/>
    <cellStyle name="Вычисление" xfId="530" builtinId="22" hidden="1"/>
    <cellStyle name="Вычисление" xfId="575" builtinId="22" hidden="1"/>
    <cellStyle name="Вычисление" xfId="620" builtinId="22" hidden="1"/>
    <cellStyle name="Вычисление 10" xfId="2733"/>
    <cellStyle name="Вычисление 11" xfId="4150"/>
    <cellStyle name="Вычисление 12" xfId="4151"/>
    <cellStyle name="Вычисление 13" xfId="4152"/>
    <cellStyle name="Вычисление 14" xfId="4153"/>
    <cellStyle name="Вычисление 15" xfId="4455"/>
    <cellStyle name="Вычисление 2" xfId="1268"/>
    <cellStyle name="Вычисление 2 10" xfId="4154"/>
    <cellStyle name="Вычисление 2 11" xfId="4155"/>
    <cellStyle name="Вычисление 2 12" xfId="4156"/>
    <cellStyle name="Вычисление 2 13" xfId="4157"/>
    <cellStyle name="Вычисление 2 2" xfId="1269"/>
    <cellStyle name="Вычисление 2 3" xfId="4158"/>
    <cellStyle name="Вычисление 2 4" xfId="4159"/>
    <cellStyle name="Вычисление 2 5" xfId="4160"/>
    <cellStyle name="Вычисление 2 6" xfId="4161"/>
    <cellStyle name="Вычисление 2 7" xfId="4162"/>
    <cellStyle name="Вычисление 2 8" xfId="4163"/>
    <cellStyle name="Вычисление 2 9" xfId="4164"/>
    <cellStyle name="Вычисление 2_46EE.2011(v1.0)" xfId="2170"/>
    <cellStyle name="Вычисление 3" xfId="1270"/>
    <cellStyle name="Вычисление 3 2" xfId="1271"/>
    <cellStyle name="Вычисление 3_46EE.2011(v1.0)" xfId="2171"/>
    <cellStyle name="Вычисление 4" xfId="1272"/>
    <cellStyle name="Вычисление 4 2" xfId="1273"/>
    <cellStyle name="Вычисление 4_46EE.2011(v1.0)" xfId="2172"/>
    <cellStyle name="Вычисление 5" xfId="1274"/>
    <cellStyle name="Вычисление 5 2" xfId="1275"/>
    <cellStyle name="Вычисление 5_46EE.2011(v1.0)" xfId="2173"/>
    <cellStyle name="Вычисление 6" xfId="1276"/>
    <cellStyle name="Вычисление 6 2" xfId="1277"/>
    <cellStyle name="Вычисление 6_46EE.2011(v1.0)" xfId="2174"/>
    <cellStyle name="Вычисление 7" xfId="1278"/>
    <cellStyle name="Вычисление 7 2" xfId="1279"/>
    <cellStyle name="Вычисление 7_46EE.2011(v1.0)" xfId="2175"/>
    <cellStyle name="Вычисление 8" xfId="1280"/>
    <cellStyle name="Вычисление 8 2" xfId="1281"/>
    <cellStyle name="Вычисление 8_46EE.2011(v1.0)" xfId="2176"/>
    <cellStyle name="Вычисление 9" xfId="1282"/>
    <cellStyle name="Вычисление 9 2" xfId="1283"/>
    <cellStyle name="Вычисление 9_46EE.2011(v1.0)" xfId="2177"/>
    <cellStyle name="Гиперссылка" xfId="30" builtinId="8" customBuiltin="1"/>
    <cellStyle name="Гиперссылка 2" xfId="112"/>
    <cellStyle name="Гиперссылка 2 2" xfId="31"/>
    <cellStyle name="Гиперссылка 2 2 2" xfId="3781"/>
    <cellStyle name="Гиперссылка 2 2 3" xfId="3570"/>
    <cellStyle name="Гиперссылка 2 3" xfId="3571"/>
    <cellStyle name="Гиперссылка 2 4" xfId="3782"/>
    <cellStyle name="Гиперссылка 2 5" xfId="1284"/>
    <cellStyle name="Гиперссылка 3" xfId="113"/>
    <cellStyle name="Гиперссылка 3 2" xfId="3572"/>
    <cellStyle name="Гиперссылка 3 3" xfId="3573"/>
    <cellStyle name="Гиперссылка 4" xfId="114"/>
    <cellStyle name="Гиперссылка 4 2" xfId="3574"/>
    <cellStyle name="Гиперссылка 4 2 2" xfId="3575"/>
    <cellStyle name="Гиперссылка 4 3" xfId="3576"/>
    <cellStyle name="Гиперссылка 4 4" xfId="1680"/>
    <cellStyle name="Гиперссылка 5" xfId="111"/>
    <cellStyle name="Гиперссылка 5 2" xfId="2734"/>
    <cellStyle name="Гиперссылка 6" xfId="3577"/>
    <cellStyle name="Гиперссылка 7" xfId="3578"/>
    <cellStyle name="горизонтальный" xfId="3579"/>
    <cellStyle name="Группа" xfId="2178"/>
    <cellStyle name="Группа 0" xfId="2179"/>
    <cellStyle name="Группа 1" xfId="2180"/>
    <cellStyle name="Группа 2" xfId="2181"/>
    <cellStyle name="Группа 3" xfId="2182"/>
    <cellStyle name="Группа 4" xfId="2183"/>
    <cellStyle name="Группа 5" xfId="2184"/>
    <cellStyle name="Группа 6" xfId="2185"/>
    <cellStyle name="Группа 7" xfId="2186"/>
    <cellStyle name="Группа 8" xfId="2187"/>
    <cellStyle name="Группа_4DNS.UPDATE.EXAMPLE" xfId="3580"/>
    <cellStyle name="Данные прайса" xfId="3581"/>
    <cellStyle name="ДАТА" xfId="1285"/>
    <cellStyle name="ДАТА 10" xfId="3582"/>
    <cellStyle name="ДАТА 2" xfId="1286"/>
    <cellStyle name="ДАТА 3" xfId="1287"/>
    <cellStyle name="ДАТА 4" xfId="1288"/>
    <cellStyle name="ДАТА 5" xfId="1289"/>
    <cellStyle name="ДАТА 6" xfId="1290"/>
    <cellStyle name="ДАТА 7" xfId="1291"/>
    <cellStyle name="ДАТА 8" xfId="1292"/>
    <cellStyle name="ДАТА 9" xfId="2188"/>
    <cellStyle name="ДАТА_1" xfId="1293"/>
    <cellStyle name="Денежный" xfId="98" builtinId="4" hidden="1"/>
    <cellStyle name="Денежный" xfId="356" builtinId="4" hidden="1"/>
    <cellStyle name="Денежный" xfId="427" builtinId="4" hidden="1"/>
    <cellStyle name="Денежный" xfId="472" builtinId="4" hidden="1"/>
    <cellStyle name="Денежный" xfId="518" builtinId="4" hidden="1"/>
    <cellStyle name="Денежный" xfId="563" builtinId="4" hidden="1"/>
    <cellStyle name="Денежный" xfId="608" builtinId="4" hidden="1"/>
    <cellStyle name="Денежный" xfId="653" builtinId="4" hidden="1"/>
    <cellStyle name="Денежный [0]" xfId="99" builtinId="7" hidden="1"/>
    <cellStyle name="Денежный [0]" xfId="357" builtinId="7" hidden="1"/>
    <cellStyle name="Денежный [0]" xfId="428" builtinId="7" hidden="1"/>
    <cellStyle name="Денежный [0]" xfId="473" builtinId="7" hidden="1"/>
    <cellStyle name="Денежный [0]" xfId="519" builtinId="7" hidden="1"/>
    <cellStyle name="Денежный [0]" xfId="564" builtinId="7" hidden="1"/>
    <cellStyle name="Денежный [0]" xfId="609" builtinId="7" hidden="1"/>
    <cellStyle name="Денежный [0]" xfId="654" builtinId="7" hidden="1"/>
    <cellStyle name="Денежный 2" xfId="1294"/>
    <cellStyle name="Денежный 2 2" xfId="2189"/>
    <cellStyle name="Денежный 2 2 2" xfId="3583"/>
    <cellStyle name="Денежный 2 3" xfId="2735"/>
    <cellStyle name="Денежный 2 4" xfId="3584"/>
    <cellStyle name="Денежный 2_INDEX.STATION.2012(v1.0)_" xfId="2736"/>
    <cellStyle name="Денежный 3" xfId="3585"/>
    <cellStyle name="Денежный_Forma_1 2" xfId="115"/>
    <cellStyle name="Заголовок" xfId="32"/>
    <cellStyle name="Заголовок 1" xfId="57" builtinId="16" hidden="1"/>
    <cellStyle name="Заголовок 1" xfId="127" builtinId="16" hidden="1"/>
    <cellStyle name="Заголовок 1" xfId="167" builtinId="16" hidden="1"/>
    <cellStyle name="Заголовок 1" xfId="207" builtinId="16" hidden="1"/>
    <cellStyle name="Заголовок 1" xfId="247" builtinId="16" hidden="1"/>
    <cellStyle name="Заголовок 1" xfId="315" builtinId="16" hidden="1"/>
    <cellStyle name="Заголовок 1" xfId="386" builtinId="16" hidden="1"/>
    <cellStyle name="Заголовок 1" xfId="431" builtinId="16" hidden="1"/>
    <cellStyle name="Заголовок 1" xfId="477" builtinId="16" hidden="1"/>
    <cellStyle name="Заголовок 1" xfId="522" builtinId="16" hidden="1"/>
    <cellStyle name="Заголовок 1" xfId="567" builtinId="16" hidden="1"/>
    <cellStyle name="Заголовок 1" xfId="612" builtinId="16" hidden="1"/>
    <cellStyle name="Заголовок 1 1" xfId="3586"/>
    <cellStyle name="Заголовок 1 10" xfId="2737"/>
    <cellStyle name="Заголовок 1 11" xfId="4165"/>
    <cellStyle name="Заголовок 1 12" xfId="4166"/>
    <cellStyle name="Заголовок 1 13" xfId="4167"/>
    <cellStyle name="Заголовок 1 14" xfId="4168"/>
    <cellStyle name="Заголовок 1 15" xfId="4456"/>
    <cellStyle name="Заголовок 1 2" xfId="1295"/>
    <cellStyle name="Заголовок 1 2 10" xfId="4169"/>
    <cellStyle name="Заголовок 1 2 11" xfId="4170"/>
    <cellStyle name="Заголовок 1 2 12" xfId="4171"/>
    <cellStyle name="Заголовок 1 2 13" xfId="4172"/>
    <cellStyle name="Заголовок 1 2 2" xfId="1296"/>
    <cellStyle name="Заголовок 1 2 3" xfId="4173"/>
    <cellStyle name="Заголовок 1 2 4" xfId="4174"/>
    <cellStyle name="Заголовок 1 2 5" xfId="4175"/>
    <cellStyle name="Заголовок 1 2 6" xfId="4176"/>
    <cellStyle name="Заголовок 1 2 7" xfId="4177"/>
    <cellStyle name="Заголовок 1 2 8" xfId="4178"/>
    <cellStyle name="Заголовок 1 2 9" xfId="4179"/>
    <cellStyle name="Заголовок 1 2_46EE.2011(v1.0)" xfId="2190"/>
    <cellStyle name="Заголовок 1 3" xfId="1297"/>
    <cellStyle name="Заголовок 1 3 2" xfId="1298"/>
    <cellStyle name="Заголовок 1 3_46EE.2011(v1.0)" xfId="2191"/>
    <cellStyle name="Заголовок 1 4" xfId="1299"/>
    <cellStyle name="Заголовок 1 4 2" xfId="1300"/>
    <cellStyle name="Заголовок 1 4_46EE.2011(v1.0)" xfId="2192"/>
    <cellStyle name="Заголовок 1 5" xfId="1301"/>
    <cellStyle name="Заголовок 1 5 2" xfId="1302"/>
    <cellStyle name="Заголовок 1 5_46EE.2011(v1.0)" xfId="2193"/>
    <cellStyle name="Заголовок 1 6" xfId="1303"/>
    <cellStyle name="Заголовок 1 6 2" xfId="1304"/>
    <cellStyle name="Заголовок 1 6_46EE.2011(v1.0)" xfId="2194"/>
    <cellStyle name="Заголовок 1 7" xfId="1305"/>
    <cellStyle name="Заголовок 1 7 2" xfId="1306"/>
    <cellStyle name="Заголовок 1 7_46EE.2011(v1.0)" xfId="2195"/>
    <cellStyle name="Заголовок 1 8" xfId="1307"/>
    <cellStyle name="Заголовок 1 8 2" xfId="1308"/>
    <cellStyle name="Заголовок 1 8_46EE.2011(v1.0)" xfId="2196"/>
    <cellStyle name="Заголовок 1 9" xfId="1309"/>
    <cellStyle name="Заголовок 1 9 2" xfId="1310"/>
    <cellStyle name="Заголовок 1 9_46EE.2011(v1.0)" xfId="2197"/>
    <cellStyle name="Заголовок 2" xfId="58" builtinId="17" hidden="1"/>
    <cellStyle name="Заголовок 2" xfId="128" builtinId="17" hidden="1"/>
    <cellStyle name="Заголовок 2" xfId="168" builtinId="17" hidden="1"/>
    <cellStyle name="Заголовок 2" xfId="208" builtinId="17" hidden="1"/>
    <cellStyle name="Заголовок 2" xfId="248" builtinId="17" hidden="1"/>
    <cellStyle name="Заголовок 2" xfId="316" builtinId="17" hidden="1"/>
    <cellStyle name="Заголовок 2" xfId="387" builtinId="17" hidden="1"/>
    <cellStyle name="Заголовок 2" xfId="432" builtinId="17" hidden="1"/>
    <cellStyle name="Заголовок 2" xfId="478" builtinId="17" hidden="1"/>
    <cellStyle name="Заголовок 2" xfId="523" builtinId="17" hidden="1"/>
    <cellStyle name="Заголовок 2" xfId="568" builtinId="17" hidden="1"/>
    <cellStyle name="Заголовок 2" xfId="613" builtinId="17" hidden="1"/>
    <cellStyle name="Заголовок 2 10" xfId="2738"/>
    <cellStyle name="Заголовок 2 11" xfId="4180"/>
    <cellStyle name="Заголовок 2 12" xfId="4181"/>
    <cellStyle name="Заголовок 2 13" xfId="4182"/>
    <cellStyle name="Заголовок 2 14" xfId="4183"/>
    <cellStyle name="Заголовок 2 15" xfId="4457"/>
    <cellStyle name="Заголовок 2 2" xfId="1311"/>
    <cellStyle name="Заголовок 2 2 10" xfId="4184"/>
    <cellStyle name="Заголовок 2 2 11" xfId="4185"/>
    <cellStyle name="Заголовок 2 2 12" xfId="4186"/>
    <cellStyle name="Заголовок 2 2 13" xfId="4187"/>
    <cellStyle name="Заголовок 2 2 2" xfId="1312"/>
    <cellStyle name="Заголовок 2 2 3" xfId="4188"/>
    <cellStyle name="Заголовок 2 2 4" xfId="4189"/>
    <cellStyle name="Заголовок 2 2 5" xfId="4190"/>
    <cellStyle name="Заголовок 2 2 6" xfId="4191"/>
    <cellStyle name="Заголовок 2 2 7" xfId="4192"/>
    <cellStyle name="Заголовок 2 2 8" xfId="4193"/>
    <cellStyle name="Заголовок 2 2 9" xfId="4194"/>
    <cellStyle name="Заголовок 2 2_46EE.2011(v1.0)" xfId="2198"/>
    <cellStyle name="Заголовок 2 3" xfId="1313"/>
    <cellStyle name="Заголовок 2 3 2" xfId="1314"/>
    <cellStyle name="Заголовок 2 3_46EE.2011(v1.0)" xfId="2199"/>
    <cellStyle name="Заголовок 2 4" xfId="1315"/>
    <cellStyle name="Заголовок 2 4 2" xfId="1316"/>
    <cellStyle name="Заголовок 2 4_46EE.2011(v1.0)" xfId="2200"/>
    <cellStyle name="Заголовок 2 5" xfId="1317"/>
    <cellStyle name="Заголовок 2 5 2" xfId="1318"/>
    <cellStyle name="Заголовок 2 5_46EE.2011(v1.0)" xfId="2201"/>
    <cellStyle name="Заголовок 2 6" xfId="1319"/>
    <cellStyle name="Заголовок 2 6 2" xfId="1320"/>
    <cellStyle name="Заголовок 2 6_46EE.2011(v1.0)" xfId="2202"/>
    <cellStyle name="Заголовок 2 7" xfId="1321"/>
    <cellStyle name="Заголовок 2 7 2" xfId="1322"/>
    <cellStyle name="Заголовок 2 7_46EE.2011(v1.0)" xfId="2203"/>
    <cellStyle name="Заголовок 2 8" xfId="1323"/>
    <cellStyle name="Заголовок 2 8 2" xfId="1324"/>
    <cellStyle name="Заголовок 2 8_46EE.2011(v1.0)" xfId="2204"/>
    <cellStyle name="Заголовок 2 9" xfId="1325"/>
    <cellStyle name="Заголовок 2 9 2" xfId="1326"/>
    <cellStyle name="Заголовок 2 9_46EE.2011(v1.0)" xfId="2205"/>
    <cellStyle name="Заголовок 3" xfId="59" builtinId="18" hidden="1"/>
    <cellStyle name="Заголовок 3" xfId="129" builtinId="18" hidden="1"/>
    <cellStyle name="Заголовок 3" xfId="169" builtinId="18" hidden="1"/>
    <cellStyle name="Заголовок 3" xfId="209" builtinId="18" hidden="1"/>
    <cellStyle name="Заголовок 3" xfId="249" builtinId="18" hidden="1"/>
    <cellStyle name="Заголовок 3" xfId="317" builtinId="18" hidden="1"/>
    <cellStyle name="Заголовок 3" xfId="388" builtinId="18" hidden="1"/>
    <cellStyle name="Заголовок 3" xfId="433" builtinId="18" hidden="1"/>
    <cellStyle name="Заголовок 3" xfId="479" builtinId="18" hidden="1"/>
    <cellStyle name="Заголовок 3" xfId="524" builtinId="18" hidden="1"/>
    <cellStyle name="Заголовок 3" xfId="569" builtinId="18" hidden="1"/>
    <cellStyle name="Заголовок 3" xfId="614" builtinId="18" hidden="1"/>
    <cellStyle name="Заголовок 3 10" xfId="2739"/>
    <cellStyle name="Заголовок 3 11" xfId="4195"/>
    <cellStyle name="Заголовок 3 12" xfId="4196"/>
    <cellStyle name="Заголовок 3 13" xfId="4197"/>
    <cellStyle name="Заголовок 3 14" xfId="4198"/>
    <cellStyle name="Заголовок 3 15" xfId="4458"/>
    <cellStyle name="Заголовок 3 2" xfId="1327"/>
    <cellStyle name="Заголовок 3 2 10" xfId="4199"/>
    <cellStyle name="Заголовок 3 2 11" xfId="4200"/>
    <cellStyle name="Заголовок 3 2 12" xfId="4201"/>
    <cellStyle name="Заголовок 3 2 13" xfId="4202"/>
    <cellStyle name="Заголовок 3 2 2" xfId="1328"/>
    <cellStyle name="Заголовок 3 2 3" xfId="4203"/>
    <cellStyle name="Заголовок 3 2 4" xfId="4204"/>
    <cellStyle name="Заголовок 3 2 5" xfId="4205"/>
    <cellStyle name="Заголовок 3 2 6" xfId="4206"/>
    <cellStyle name="Заголовок 3 2 7" xfId="4207"/>
    <cellStyle name="Заголовок 3 2 8" xfId="4208"/>
    <cellStyle name="Заголовок 3 2 9" xfId="4209"/>
    <cellStyle name="Заголовок 3 2_46EE.2011(v1.0)" xfId="2206"/>
    <cellStyle name="Заголовок 3 3" xfId="1329"/>
    <cellStyle name="Заголовок 3 3 2" xfId="1330"/>
    <cellStyle name="Заголовок 3 3_46EE.2011(v1.0)" xfId="2207"/>
    <cellStyle name="Заголовок 3 4" xfId="1331"/>
    <cellStyle name="Заголовок 3 4 2" xfId="1332"/>
    <cellStyle name="Заголовок 3 4_46EE.2011(v1.0)" xfId="2208"/>
    <cellStyle name="Заголовок 3 5" xfId="1333"/>
    <cellStyle name="Заголовок 3 5 2" xfId="1334"/>
    <cellStyle name="Заголовок 3 5_46EE.2011(v1.0)" xfId="2209"/>
    <cellStyle name="Заголовок 3 6" xfId="1335"/>
    <cellStyle name="Заголовок 3 6 2" xfId="1336"/>
    <cellStyle name="Заголовок 3 6_46EE.2011(v1.0)" xfId="2210"/>
    <cellStyle name="Заголовок 3 7" xfId="1337"/>
    <cellStyle name="Заголовок 3 7 2" xfId="1338"/>
    <cellStyle name="Заголовок 3 7_46EE.2011(v1.0)" xfId="2211"/>
    <cellStyle name="Заголовок 3 8" xfId="1339"/>
    <cellStyle name="Заголовок 3 8 2" xfId="1340"/>
    <cellStyle name="Заголовок 3 8_46EE.2011(v1.0)" xfId="2212"/>
    <cellStyle name="Заголовок 3 9" xfId="1341"/>
    <cellStyle name="Заголовок 3 9 2" xfId="1342"/>
    <cellStyle name="Заголовок 3 9_46EE.2011(v1.0)" xfId="2213"/>
    <cellStyle name="Заголовок 4" xfId="60" builtinId="19" hidden="1"/>
    <cellStyle name="Заголовок 4" xfId="130" builtinId="19" hidden="1"/>
    <cellStyle name="Заголовок 4" xfId="170" builtinId="19" hidden="1"/>
    <cellStyle name="Заголовок 4" xfId="210" builtinId="19" hidden="1"/>
    <cellStyle name="Заголовок 4" xfId="250" builtinId="19" hidden="1"/>
    <cellStyle name="Заголовок 4" xfId="318" builtinId="19" hidden="1"/>
    <cellStyle name="Заголовок 4" xfId="389" builtinId="19" hidden="1"/>
    <cellStyle name="Заголовок 4" xfId="434" builtinId="19" hidden="1"/>
    <cellStyle name="Заголовок 4" xfId="480" builtinId="19" hidden="1"/>
    <cellStyle name="Заголовок 4" xfId="525" builtinId="19" hidden="1"/>
    <cellStyle name="Заголовок 4" xfId="570" builtinId="19" hidden="1"/>
    <cellStyle name="Заголовок 4" xfId="615" builtinId="19" hidden="1"/>
    <cellStyle name="Заголовок 4 10" xfId="2740"/>
    <cellStyle name="Заголовок 4 11" xfId="4210"/>
    <cellStyle name="Заголовок 4 12" xfId="4211"/>
    <cellStyle name="Заголовок 4 13" xfId="4212"/>
    <cellStyle name="Заголовок 4 14" xfId="4213"/>
    <cellStyle name="Заголовок 4 15" xfId="4459"/>
    <cellStyle name="Заголовок 4 2" xfId="1343"/>
    <cellStyle name="Заголовок 4 2 10" xfId="4214"/>
    <cellStyle name="Заголовок 4 2 11" xfId="4215"/>
    <cellStyle name="Заголовок 4 2 12" xfId="4216"/>
    <cellStyle name="Заголовок 4 2 13" xfId="4217"/>
    <cellStyle name="Заголовок 4 2 2" xfId="1344"/>
    <cellStyle name="Заголовок 4 2 3" xfId="4218"/>
    <cellStyle name="Заголовок 4 2 4" xfId="4219"/>
    <cellStyle name="Заголовок 4 2 5" xfId="4220"/>
    <cellStyle name="Заголовок 4 2 6" xfId="4221"/>
    <cellStyle name="Заголовок 4 2 7" xfId="4222"/>
    <cellStyle name="Заголовок 4 2 8" xfId="4223"/>
    <cellStyle name="Заголовок 4 2 9" xfId="4224"/>
    <cellStyle name="Заголовок 4 3" xfId="1345"/>
    <cellStyle name="Заголовок 4 3 2" xfId="1346"/>
    <cellStyle name="Заголовок 4 4" xfId="1347"/>
    <cellStyle name="Заголовок 4 4 2" xfId="1348"/>
    <cellStyle name="Заголовок 4 5" xfId="1349"/>
    <cellStyle name="Заголовок 4 5 2" xfId="1350"/>
    <cellStyle name="Заголовок 4 6" xfId="1351"/>
    <cellStyle name="Заголовок 4 6 2" xfId="1352"/>
    <cellStyle name="Заголовок 4 7" xfId="1353"/>
    <cellStyle name="Заголовок 4 7 2" xfId="1354"/>
    <cellStyle name="Заголовок 4 8" xfId="1355"/>
    <cellStyle name="Заголовок 4 8 2" xfId="1356"/>
    <cellStyle name="Заголовок 4 9" xfId="1357"/>
    <cellStyle name="Заголовок 4 9 2" xfId="1358"/>
    <cellStyle name="Заголовок 5" xfId="3587"/>
    <cellStyle name="Заголовок 6" xfId="3588"/>
    <cellStyle name="Заголовок1" xfId="1359"/>
    <cellStyle name="ЗАГОЛОВОК2" xfId="1360"/>
    <cellStyle name="ЗаголовокСтолбца" xfId="33"/>
    <cellStyle name="ЗаголовокСтолбца 2" xfId="3589"/>
    <cellStyle name="ЗаголовокСтолбца 3" xfId="3590"/>
    <cellStyle name="ЗаголовокСтолбца 4" xfId="4552"/>
    <cellStyle name="Заметка" xfId="1361"/>
    <cellStyle name="Защитный" xfId="1362"/>
    <cellStyle name="Значение" xfId="34"/>
    <cellStyle name="Зоголовок" xfId="1363"/>
    <cellStyle name="Итог" xfId="71" builtinId="25" hidden="1"/>
    <cellStyle name="Итог" xfId="141" builtinId="25" hidden="1"/>
    <cellStyle name="Итог" xfId="181" builtinId="25" hidden="1"/>
    <cellStyle name="Итог" xfId="221" builtinId="25" hidden="1"/>
    <cellStyle name="Итог" xfId="261" builtinId="25" hidden="1"/>
    <cellStyle name="Итог" xfId="329" builtinId="25" hidden="1"/>
    <cellStyle name="Итог" xfId="400" builtinId="25" hidden="1"/>
    <cellStyle name="Итог" xfId="445" builtinId="25" hidden="1"/>
    <cellStyle name="Итог" xfId="491" builtinId="25" hidden="1"/>
    <cellStyle name="Итог" xfId="536" builtinId="25" hidden="1"/>
    <cellStyle name="Итог" xfId="581" builtinId="25" hidden="1"/>
    <cellStyle name="Итог" xfId="626" builtinId="25" hidden="1"/>
    <cellStyle name="Итог 10" xfId="2741"/>
    <cellStyle name="Итог 11" xfId="4225"/>
    <cellStyle name="Итог 12" xfId="4226"/>
    <cellStyle name="Итог 13" xfId="4227"/>
    <cellStyle name="Итог 14" xfId="4228"/>
    <cellStyle name="Итог 15" xfId="4460"/>
    <cellStyle name="Итог 2" xfId="1364"/>
    <cellStyle name="Итог 2 10" xfId="4229"/>
    <cellStyle name="Итог 2 11" xfId="4230"/>
    <cellStyle name="Итог 2 12" xfId="4231"/>
    <cellStyle name="Итог 2 13" xfId="4232"/>
    <cellStyle name="Итог 2 2" xfId="1365"/>
    <cellStyle name="Итог 2 3" xfId="4233"/>
    <cellStyle name="Итог 2 4" xfId="4234"/>
    <cellStyle name="Итог 2 5" xfId="4235"/>
    <cellStyle name="Итог 2 6" xfId="4236"/>
    <cellStyle name="Итог 2 7" xfId="4237"/>
    <cellStyle name="Итог 2 8" xfId="4238"/>
    <cellStyle name="Итог 2 9" xfId="4239"/>
    <cellStyle name="Итог 2_46EE.2011(v1.0)" xfId="2214"/>
    <cellStyle name="Итог 3" xfId="1366"/>
    <cellStyle name="Итог 3 2" xfId="1367"/>
    <cellStyle name="Итог 3_46EE.2011(v1.0)" xfId="2215"/>
    <cellStyle name="Итог 4" xfId="1368"/>
    <cellStyle name="Итог 4 2" xfId="1369"/>
    <cellStyle name="Итог 4_46EE.2011(v1.0)" xfId="2216"/>
    <cellStyle name="Итог 5" xfId="1370"/>
    <cellStyle name="Итог 5 2" xfId="1371"/>
    <cellStyle name="Итог 5_46EE.2011(v1.0)" xfId="2217"/>
    <cellStyle name="Итог 6" xfId="1372"/>
    <cellStyle name="Итог 6 2" xfId="1373"/>
    <cellStyle name="Итог 6_46EE.2011(v1.0)" xfId="2218"/>
    <cellStyle name="Итог 7" xfId="1374"/>
    <cellStyle name="Итог 7 2" xfId="1375"/>
    <cellStyle name="Итог 7_46EE.2011(v1.0)" xfId="2219"/>
    <cellStyle name="Итог 8" xfId="1376"/>
    <cellStyle name="Итог 8 2" xfId="1377"/>
    <cellStyle name="Итог 8_46EE.2011(v1.0)" xfId="2220"/>
    <cellStyle name="Итог 9" xfId="1378"/>
    <cellStyle name="Итог 9 2" xfId="1379"/>
    <cellStyle name="Итог 9_46EE.2011(v1.0)" xfId="2221"/>
    <cellStyle name="Итого" xfId="1380"/>
    <cellStyle name="Итого 2" xfId="3591"/>
    <cellStyle name="ИТОГОВЫЙ" xfId="1381"/>
    <cellStyle name="ИТОГОВЫЙ 2" xfId="1382"/>
    <cellStyle name="ИТОГОВЫЙ 3" xfId="1383"/>
    <cellStyle name="ИТОГОВЫЙ 4" xfId="1384"/>
    <cellStyle name="ИТОГОВЫЙ 5" xfId="1385"/>
    <cellStyle name="ИТОГОВЫЙ 6" xfId="1386"/>
    <cellStyle name="ИТОГОВЫЙ 7" xfId="1387"/>
    <cellStyle name="ИТОГОВЫЙ 8" xfId="1388"/>
    <cellStyle name="ИТОГОВЫЙ 9" xfId="2222"/>
    <cellStyle name="ИТОГОВЫЙ_1" xfId="1389"/>
    <cellStyle name="Контрольная ячейка" xfId="67" builtinId="23" hidden="1"/>
    <cellStyle name="Контрольная ячейка" xfId="137" builtinId="23" hidden="1"/>
    <cellStyle name="Контрольная ячейка" xfId="177" builtinId="23" hidden="1"/>
    <cellStyle name="Контрольная ячейка" xfId="217" builtinId="23" hidden="1"/>
    <cellStyle name="Контрольная ячейка" xfId="257" builtinId="23" hidden="1"/>
    <cellStyle name="Контрольная ячейка" xfId="325" builtinId="23" hidden="1"/>
    <cellStyle name="Контрольная ячейка" xfId="396" builtinId="23" hidden="1"/>
    <cellStyle name="Контрольная ячейка" xfId="441" builtinId="23" hidden="1"/>
    <cellStyle name="Контрольная ячейка" xfId="487" builtinId="23" hidden="1"/>
    <cellStyle name="Контрольная ячейка" xfId="532" builtinId="23" hidden="1"/>
    <cellStyle name="Контрольная ячейка" xfId="577" builtinId="23" hidden="1"/>
    <cellStyle name="Контрольная ячейка" xfId="622" builtinId="23" hidden="1"/>
    <cellStyle name="Контрольная ячейка 10" xfId="2742"/>
    <cellStyle name="Контрольная ячейка 11" xfId="4240"/>
    <cellStyle name="Контрольная ячейка 12" xfId="4241"/>
    <cellStyle name="Контрольная ячейка 13" xfId="4242"/>
    <cellStyle name="Контрольная ячейка 14" xfId="4243"/>
    <cellStyle name="Контрольная ячейка 15" xfId="4461"/>
    <cellStyle name="Контрольная ячейка 2" xfId="1390"/>
    <cellStyle name="Контрольная ячейка 2 10" xfId="4244"/>
    <cellStyle name="Контрольная ячейка 2 11" xfId="4245"/>
    <cellStyle name="Контрольная ячейка 2 12" xfId="4246"/>
    <cellStyle name="Контрольная ячейка 2 13" xfId="4247"/>
    <cellStyle name="Контрольная ячейка 2 2" xfId="1391"/>
    <cellStyle name="Контрольная ячейка 2 3" xfId="4248"/>
    <cellStyle name="Контрольная ячейка 2 4" xfId="4249"/>
    <cellStyle name="Контрольная ячейка 2 5" xfId="4250"/>
    <cellStyle name="Контрольная ячейка 2 6" xfId="4251"/>
    <cellStyle name="Контрольная ячейка 2 7" xfId="4252"/>
    <cellStyle name="Контрольная ячейка 2 8" xfId="4253"/>
    <cellStyle name="Контрольная ячейка 2 9" xfId="4254"/>
    <cellStyle name="Контрольная ячейка 2_46EE.2011(v1.0)" xfId="2223"/>
    <cellStyle name="Контрольная ячейка 3" xfId="1392"/>
    <cellStyle name="Контрольная ячейка 3 2" xfId="1393"/>
    <cellStyle name="Контрольная ячейка 3_46EE.2011(v1.0)" xfId="2224"/>
    <cellStyle name="Контрольная ячейка 4" xfId="1394"/>
    <cellStyle name="Контрольная ячейка 4 2" xfId="1395"/>
    <cellStyle name="Контрольная ячейка 4_46EE.2011(v1.0)" xfId="2225"/>
    <cellStyle name="Контрольная ячейка 5" xfId="1396"/>
    <cellStyle name="Контрольная ячейка 5 2" xfId="1397"/>
    <cellStyle name="Контрольная ячейка 5_46EE.2011(v1.0)" xfId="2226"/>
    <cellStyle name="Контрольная ячейка 6" xfId="1398"/>
    <cellStyle name="Контрольная ячейка 6 2" xfId="1399"/>
    <cellStyle name="Контрольная ячейка 6_46EE.2011(v1.0)" xfId="2227"/>
    <cellStyle name="Контрольная ячейка 7" xfId="1400"/>
    <cellStyle name="Контрольная ячейка 7 2" xfId="1401"/>
    <cellStyle name="Контрольная ячейка 7_46EE.2011(v1.0)" xfId="2228"/>
    <cellStyle name="Контрольная ячейка 8" xfId="1402"/>
    <cellStyle name="Контрольная ячейка 8 2" xfId="1403"/>
    <cellStyle name="Контрольная ячейка 8_46EE.2011(v1.0)" xfId="2229"/>
    <cellStyle name="Контрольная ячейка 9" xfId="1404"/>
    <cellStyle name="Контрольная ячейка 9 2" xfId="1405"/>
    <cellStyle name="Контрольная ячейка 9_46EE.2011(v1.0)" xfId="2230"/>
    <cellStyle name="Миша (бланки отчетности)" xfId="2231"/>
    <cellStyle name="Миша (бланки отчетности) 2" xfId="2743"/>
    <cellStyle name="Мои наименования показателей" xfId="1406"/>
    <cellStyle name="Мои наименования показателей 10" xfId="2745"/>
    <cellStyle name="Мои наименования показателей 11" xfId="2746"/>
    <cellStyle name="Мои наименования показателей 12" xfId="3596"/>
    <cellStyle name="Мои наименования показателей 2" xfId="1407"/>
    <cellStyle name="Мои наименования показателей 2 2" xfId="1408"/>
    <cellStyle name="Мои наименования показателей 2 3" xfId="1409"/>
    <cellStyle name="Мои наименования показателей 2 4" xfId="1410"/>
    <cellStyle name="Мои наименования показателей 2 5" xfId="1411"/>
    <cellStyle name="Мои наименования показателей 2 6" xfId="1412"/>
    <cellStyle name="Мои наименования показателей 2 7" xfId="1413"/>
    <cellStyle name="Мои наименования показателей 2 8" xfId="1414"/>
    <cellStyle name="Мои наименования показателей 2 9" xfId="2232"/>
    <cellStyle name="Мои наименования показателей 2_1" xfId="1415"/>
    <cellStyle name="Мои наименования показателей 3" xfId="1416"/>
    <cellStyle name="Мои наименования показателей 3 2" xfId="1417"/>
    <cellStyle name="Мои наименования показателей 3 3" xfId="1418"/>
    <cellStyle name="Мои наименования показателей 3 4" xfId="1419"/>
    <cellStyle name="Мои наименования показателей 3 5" xfId="1420"/>
    <cellStyle name="Мои наименования показателей 3 6" xfId="1421"/>
    <cellStyle name="Мои наименования показателей 3 7" xfId="1422"/>
    <cellStyle name="Мои наименования показателей 3 8" xfId="1423"/>
    <cellStyle name="Мои наименования показателей 3 9" xfId="2233"/>
    <cellStyle name="Мои наименования показателей 3_1" xfId="1424"/>
    <cellStyle name="Мои наименования показателей 4" xfId="1425"/>
    <cellStyle name="Мои наименования показателей 4 2" xfId="1426"/>
    <cellStyle name="Мои наименования показателей 4 3" xfId="1427"/>
    <cellStyle name="Мои наименования показателей 4 4" xfId="1428"/>
    <cellStyle name="Мои наименования показателей 4 5" xfId="1429"/>
    <cellStyle name="Мои наименования показателей 4 6" xfId="1430"/>
    <cellStyle name="Мои наименования показателей 4 7" xfId="1431"/>
    <cellStyle name="Мои наименования показателей 4 8" xfId="1432"/>
    <cellStyle name="Мои наименования показателей 4 9" xfId="2234"/>
    <cellStyle name="Мои наименования показателей 4_1" xfId="1433"/>
    <cellStyle name="Мои наименования показателей 5" xfId="1434"/>
    <cellStyle name="Мои наименования показателей 5 2" xfId="1435"/>
    <cellStyle name="Мои наименования показателей 5 3" xfId="1436"/>
    <cellStyle name="Мои наименования показателей 5 4" xfId="1437"/>
    <cellStyle name="Мои наименования показателей 5 5" xfId="1438"/>
    <cellStyle name="Мои наименования показателей 5 6" xfId="1439"/>
    <cellStyle name="Мои наименования показателей 5 7" xfId="1440"/>
    <cellStyle name="Мои наименования показателей 5 8" xfId="1441"/>
    <cellStyle name="Мои наименования показателей 5 9" xfId="2235"/>
    <cellStyle name="Мои наименования показателей 5_1" xfId="1442"/>
    <cellStyle name="Мои наименования показателей 6" xfId="1443"/>
    <cellStyle name="Мои наименования показателей 6 2" xfId="1444"/>
    <cellStyle name="Мои наименования показателей 6 3" xfId="2236"/>
    <cellStyle name="Мои наименования показателей 6 4" xfId="3597"/>
    <cellStyle name="Мои наименования показателей 6_46EE.2011(v1.0)" xfId="2237"/>
    <cellStyle name="Мои наименования показателей 7" xfId="1445"/>
    <cellStyle name="Мои наименования показателей 7 2" xfId="1446"/>
    <cellStyle name="Мои наименования показателей 7 3" xfId="2238"/>
    <cellStyle name="Мои наименования показателей 7 4" xfId="3598"/>
    <cellStyle name="Мои наименования показателей 7_46EE.2011(v1.0)" xfId="2239"/>
    <cellStyle name="Мои наименования показателей 8" xfId="1447"/>
    <cellStyle name="Мои наименования показателей 8 2" xfId="1448"/>
    <cellStyle name="Мои наименования показателей 8 3" xfId="2240"/>
    <cellStyle name="Мои наименования показателей 8 4" xfId="3599"/>
    <cellStyle name="Мои наименования показателей 8_46EE.2011(v1.0)" xfId="2241"/>
    <cellStyle name="Мои наименования показателей 9" xfId="2747"/>
    <cellStyle name="Мои наименования показателей_46EE.2011" xfId="2748"/>
    <cellStyle name="мой" xfId="3592"/>
    <cellStyle name="Мой заголовок" xfId="1449"/>
    <cellStyle name="Мой заголовок 2" xfId="3593"/>
    <cellStyle name="Мой заголовок листа" xfId="1450"/>
    <cellStyle name="Мой заголовок листа 2" xfId="3594"/>
    <cellStyle name="Мой заголовок листа 3" xfId="3595"/>
    <cellStyle name="Мой заголовок_Новая инструкция1_фст" xfId="2744"/>
    <cellStyle name="МУ заголовок" xfId="3600"/>
    <cellStyle name="назв фил" xfId="1451"/>
    <cellStyle name="Название" xfId="56" builtinId="15" hidden="1"/>
    <cellStyle name="Название" xfId="126" builtinId="15" hidden="1"/>
    <cellStyle name="Название" xfId="166" builtinId="15" hidden="1"/>
    <cellStyle name="Название" xfId="206" builtinId="15" hidden="1"/>
    <cellStyle name="Название" xfId="246" builtinId="15" hidden="1"/>
    <cellStyle name="Название" xfId="314" builtinId="15" hidden="1"/>
    <cellStyle name="Название" xfId="385" builtinId="15" hidden="1"/>
    <cellStyle name="Название" xfId="311" builtinId="15" hidden="1"/>
    <cellStyle name="Название" xfId="476" builtinId="15" hidden="1"/>
    <cellStyle name="Название" xfId="309" builtinId="15" hidden="1"/>
    <cellStyle name="Название" xfId="382" builtinId="15" hidden="1"/>
    <cellStyle name="Название" xfId="307" builtinId="15" hidden="1"/>
    <cellStyle name="Название 10" xfId="2749"/>
    <cellStyle name="Название 11" xfId="4255"/>
    <cellStyle name="Название 12" xfId="4256"/>
    <cellStyle name="Название 13" xfId="4257"/>
    <cellStyle name="Название 14" xfId="4258"/>
    <cellStyle name="Название 15" xfId="4462"/>
    <cellStyle name="Название 2" xfId="1452"/>
    <cellStyle name="Название 2 10" xfId="4259"/>
    <cellStyle name="Название 2 11" xfId="4260"/>
    <cellStyle name="Название 2 12" xfId="4261"/>
    <cellStyle name="Название 2 13" xfId="4262"/>
    <cellStyle name="Название 2 2" xfId="1453"/>
    <cellStyle name="Название 2 3" xfId="4263"/>
    <cellStyle name="Название 2 4" xfId="4264"/>
    <cellStyle name="Название 2 5" xfId="4265"/>
    <cellStyle name="Название 2 6" xfId="4266"/>
    <cellStyle name="Название 2 7" xfId="4267"/>
    <cellStyle name="Название 2 8" xfId="4268"/>
    <cellStyle name="Название 2 9" xfId="4269"/>
    <cellStyle name="Название 3" xfId="1454"/>
    <cellStyle name="Название 3 2" xfId="1455"/>
    <cellStyle name="Название 4" xfId="1456"/>
    <cellStyle name="Название 4 2" xfId="1457"/>
    <cellStyle name="Название 5" xfId="1458"/>
    <cellStyle name="Название 5 2" xfId="1459"/>
    <cellStyle name="Название 6" xfId="1460"/>
    <cellStyle name="Название 6 2" xfId="1461"/>
    <cellStyle name="Название 7" xfId="1462"/>
    <cellStyle name="Название 7 2" xfId="1463"/>
    <cellStyle name="Название 8" xfId="1464"/>
    <cellStyle name="Название 8 2" xfId="1465"/>
    <cellStyle name="Название 9" xfId="1466"/>
    <cellStyle name="Название 9 2" xfId="1467"/>
    <cellStyle name="Название раздела" xfId="3601"/>
    <cellStyle name="Невидимый" xfId="2242"/>
    <cellStyle name="Нейтральный" xfId="63" builtinId="28" hidden="1"/>
    <cellStyle name="Нейтральный" xfId="133" builtinId="28" hidden="1"/>
    <cellStyle name="Нейтральный" xfId="173" builtinId="28" hidden="1"/>
    <cellStyle name="Нейтральный" xfId="213" builtinId="28" hidden="1"/>
    <cellStyle name="Нейтральный" xfId="253" builtinId="28" hidden="1"/>
    <cellStyle name="Нейтральный" xfId="321" builtinId="28" hidden="1"/>
    <cellStyle name="Нейтральный" xfId="392" builtinId="28" hidden="1"/>
    <cellStyle name="Нейтральный" xfId="437" builtinId="28" hidden="1"/>
    <cellStyle name="Нейтральный" xfId="483" builtinId="28" hidden="1"/>
    <cellStyle name="Нейтральный" xfId="528" builtinId="28" hidden="1"/>
    <cellStyle name="Нейтральный" xfId="573" builtinId="28" hidden="1"/>
    <cellStyle name="Нейтральный" xfId="618" builtinId="28" hidden="1"/>
    <cellStyle name="Нейтральный 10" xfId="2750"/>
    <cellStyle name="Нейтральный 11" xfId="4270"/>
    <cellStyle name="Нейтральный 12" xfId="4271"/>
    <cellStyle name="Нейтральный 13" xfId="4272"/>
    <cellStyle name="Нейтральный 14" xfId="4273"/>
    <cellStyle name="Нейтральный 15" xfId="4463"/>
    <cellStyle name="Нейтральный 2" xfId="1468"/>
    <cellStyle name="Нейтральный 2 10" xfId="4274"/>
    <cellStyle name="Нейтральный 2 11" xfId="4275"/>
    <cellStyle name="Нейтральный 2 12" xfId="4276"/>
    <cellStyle name="Нейтральный 2 13" xfId="4277"/>
    <cellStyle name="Нейтральный 2 2" xfId="1469"/>
    <cellStyle name="Нейтральный 2 3" xfId="4278"/>
    <cellStyle name="Нейтральный 2 4" xfId="4279"/>
    <cellStyle name="Нейтральный 2 5" xfId="4280"/>
    <cellStyle name="Нейтральный 2 6" xfId="4281"/>
    <cellStyle name="Нейтральный 2 7" xfId="4282"/>
    <cellStyle name="Нейтральный 2 8" xfId="4283"/>
    <cellStyle name="Нейтральный 2 9" xfId="4284"/>
    <cellStyle name="Нейтральный 3" xfId="1470"/>
    <cellStyle name="Нейтральный 3 2" xfId="1471"/>
    <cellStyle name="Нейтральный 4" xfId="1472"/>
    <cellStyle name="Нейтральный 4 2" xfId="1473"/>
    <cellStyle name="Нейтральный 5" xfId="1474"/>
    <cellStyle name="Нейтральный 5 2" xfId="1475"/>
    <cellStyle name="Нейтральный 6" xfId="1476"/>
    <cellStyle name="Нейтральный 6 2" xfId="1477"/>
    <cellStyle name="Нейтральный 7" xfId="1478"/>
    <cellStyle name="Нейтральный 7 2" xfId="1479"/>
    <cellStyle name="Нейтральный 8" xfId="1480"/>
    <cellStyle name="Нейтральный 8 2" xfId="1481"/>
    <cellStyle name="Нейтральный 9" xfId="1482"/>
    <cellStyle name="Нейтральный 9 2" xfId="1483"/>
    <cellStyle name="Низ1" xfId="2243"/>
    <cellStyle name="Низ2" xfId="2244"/>
    <cellStyle name="Обычный" xfId="0" builtinId="0" customBuiltin="1"/>
    <cellStyle name="Обычный 10" xfId="35"/>
    <cellStyle name="Обычный 10 2" xfId="3602"/>
    <cellStyle name="Обычный 10 2 2" xfId="3603"/>
    <cellStyle name="Обычный 10 2 2 2" xfId="4464"/>
    <cellStyle name="Обычный 10 2 3" xfId="4465"/>
    <cellStyle name="Обычный 10 3" xfId="3604"/>
    <cellStyle name="Обычный 10 3 2" xfId="4466"/>
    <cellStyle name="Обычный 10 4" xfId="3605"/>
    <cellStyle name="Обычный 10 5" xfId="4467"/>
    <cellStyle name="Обычный 11" xfId="1484"/>
    <cellStyle name="Обычный 11 2" xfId="2245"/>
    <cellStyle name="Обычный 11 3" xfId="2751"/>
    <cellStyle name="Обычный 11 3 2" xfId="3606"/>
    <cellStyle name="Обычный 11 3 2 2" xfId="3607"/>
    <cellStyle name="Обычный 11 3 6" xfId="4553"/>
    <cellStyle name="Обычный 11 4" xfId="2752"/>
    <cellStyle name="Обычный 11 5" xfId="2753"/>
    <cellStyle name="Обычный 11_46EE.2011(v1.2)" xfId="3608"/>
    <cellStyle name="Обычный 12" xfId="1681"/>
    <cellStyle name="Обычный 12 2" xfId="36"/>
    <cellStyle name="Обычный 12 2 2" xfId="4554"/>
    <cellStyle name="Обычный 12 3" xfId="2754"/>
    <cellStyle name="Обычный 12 4" xfId="2755"/>
    <cellStyle name="Обычный 12_PROG.ESN.EF.2.52_3" xfId="2756"/>
    <cellStyle name="Обычный 13" xfId="1682"/>
    <cellStyle name="Обычный 13 2" xfId="2757"/>
    <cellStyle name="Обычный 13 2 2" xfId="4285"/>
    <cellStyle name="Обычный 13 2 2 2" xfId="4468"/>
    <cellStyle name="Обычный 13 2 3" xfId="4469"/>
    <cellStyle name="Обычный 13 3" xfId="3609"/>
    <cellStyle name="Обычный 13 3 2" xfId="3610"/>
    <cellStyle name="Обычный 13 3 2 2" xfId="4470"/>
    <cellStyle name="Обычный 13 3 3" xfId="4471"/>
    <cellStyle name="Обычный 13 4" xfId="3611"/>
    <cellStyle name="Обычный 13 5" xfId="3612"/>
    <cellStyle name="Обычный 13 6" xfId="4555"/>
    <cellStyle name="Обычный 14" xfId="37"/>
    <cellStyle name="Обычный 14 2" xfId="116"/>
    <cellStyle name="Обычный 14 2 2" xfId="4472"/>
    <cellStyle name="Обычный 14 2 3" xfId="3613"/>
    <cellStyle name="Обычный 14 3" xfId="313"/>
    <cellStyle name="Обычный 14 3 2" xfId="3614"/>
    <cellStyle name="Обычный 14 6" xfId="101"/>
    <cellStyle name="Обычный 14 6 2" xfId="359"/>
    <cellStyle name="Обычный 15" xfId="38"/>
    <cellStyle name="Обычный 15 2" xfId="3615"/>
    <cellStyle name="Обычный 15 3" xfId="4473"/>
    <cellStyle name="Обычный 15 4" xfId="2758"/>
    <cellStyle name="Обычный 16" xfId="2759"/>
    <cellStyle name="Обычный 16 2" xfId="4474"/>
    <cellStyle name="Обычный 17" xfId="2760"/>
    <cellStyle name="Обычный 17 2" xfId="3616"/>
    <cellStyle name="Обычный 17 3" xfId="4475"/>
    <cellStyle name="Обычный 18" xfId="2761"/>
    <cellStyle name="Обычный 18 2" xfId="3617"/>
    <cellStyle name="Обычный 19" xfId="2762"/>
    <cellStyle name="Обычный 19 2" xfId="3618"/>
    <cellStyle name="Обычный 2" xfId="39"/>
    <cellStyle name="Обычный 2 10" xfId="3619"/>
    <cellStyle name="Обычный 2 10 2" xfId="3620"/>
    <cellStyle name="Обычный 2 11" xfId="3621"/>
    <cellStyle name="Обычный 2 11 2" xfId="3622"/>
    <cellStyle name="Обычный 2 12" xfId="3623"/>
    <cellStyle name="Обычный 2 12 2" xfId="3624"/>
    <cellStyle name="Обычный 2 13" xfId="3625"/>
    <cellStyle name="Обычный 2 13 2" xfId="4476"/>
    <cellStyle name="Обычный 2 14" xfId="3626"/>
    <cellStyle name="Обычный 2 15" xfId="3627"/>
    <cellStyle name="Обычный 2 15 2" xfId="4556"/>
    <cellStyle name="Обычный 2 16" xfId="1485"/>
    <cellStyle name="Обычный 2 2" xfId="40"/>
    <cellStyle name="Обычный 2 2 10" xfId="4286"/>
    <cellStyle name="Обычный 2 2 11" xfId="4287"/>
    <cellStyle name="Обычный 2 2 12" xfId="4288"/>
    <cellStyle name="Обычный 2 2 13" xfId="4289"/>
    <cellStyle name="Обычный 2 2 14" xfId="4477"/>
    <cellStyle name="Обычный 2 2 15" xfId="1486"/>
    <cellStyle name="Обычный 2 2 2" xfId="1487"/>
    <cellStyle name="Обычный 2 2 2 2" xfId="3628"/>
    <cellStyle name="Обычный 2 2 2 2 2" xfId="3629"/>
    <cellStyle name="Обычный 2 2 2 3" xfId="3630"/>
    <cellStyle name="Обычный 2 2 2 4" xfId="3631"/>
    <cellStyle name="Обычный 2 2 2 5" xfId="3632"/>
    <cellStyle name="Обычный 2 2 2 6" xfId="3633"/>
    <cellStyle name="Обычный 2 2 3" xfId="2246"/>
    <cellStyle name="Обычный 2 2 3 2" xfId="3634"/>
    <cellStyle name="Обычный 2 2 3 3" xfId="3635"/>
    <cellStyle name="Обычный 2 2 4" xfId="3636"/>
    <cellStyle name="Обычный 2 2 4 2" xfId="3637"/>
    <cellStyle name="Обычный 2 2 5" xfId="3638"/>
    <cellStyle name="Обычный 2 2 6" xfId="3639"/>
    <cellStyle name="Обычный 2 2 7" xfId="3640"/>
    <cellStyle name="Обычный 2 2 8" xfId="3641"/>
    <cellStyle name="Обычный 2 2 9" xfId="4290"/>
    <cellStyle name="Обычный 2 2_46EE.2011(v1.0)" xfId="2247"/>
    <cellStyle name="Обычный 2 3" xfId="117"/>
    <cellStyle name="Обычный 2 3 2" xfId="1489"/>
    <cellStyle name="Обычный 2 3 2 2" xfId="3642"/>
    <cellStyle name="Обычный 2 3 3" xfId="2248"/>
    <cellStyle name="Обычный 2 3 3 2" xfId="3643"/>
    <cellStyle name="Обычный 2 3 4" xfId="3644"/>
    <cellStyle name="Обычный 2 3 5" xfId="4291"/>
    <cellStyle name="Обычный 2 3 6" xfId="1488"/>
    <cellStyle name="Обычный 2 3_46EE.2011(v1.0)" xfId="2249"/>
    <cellStyle name="Обычный 2 4" xfId="1490"/>
    <cellStyle name="Обычный 2 4 2" xfId="1491"/>
    <cellStyle name="Обычный 2 4 2 2" xfId="3645"/>
    <cellStyle name="Обычный 2 4 3" xfId="2250"/>
    <cellStyle name="Обычный 2 4 3 2" xfId="3646"/>
    <cellStyle name="Обычный 2 4 4" xfId="3647"/>
    <cellStyle name="Обычный 2 4 5" xfId="3648"/>
    <cellStyle name="Обычный 2 4_46EE.2011(v1.0)" xfId="2251"/>
    <cellStyle name="Обычный 2 5" xfId="1492"/>
    <cellStyle name="Обычный 2 5 2" xfId="1493"/>
    <cellStyle name="Обычный 2 5 2 2" xfId="3649"/>
    <cellStyle name="Обычный 2 5 3" xfId="2252"/>
    <cellStyle name="Обычный 2 5 3 2" xfId="3650"/>
    <cellStyle name="Обычный 2 5 4" xfId="3651"/>
    <cellStyle name="Обычный 2 5_46EE.2011(v1.0)" xfId="2253"/>
    <cellStyle name="Обычный 2 6" xfId="118"/>
    <cellStyle name="Обычный 2 6 2" xfId="1495"/>
    <cellStyle name="Обычный 2 6 3" xfId="2254"/>
    <cellStyle name="Обычный 2 6 4" xfId="3652"/>
    <cellStyle name="Обычный 2 6 5" xfId="1494"/>
    <cellStyle name="Обычный 2 6_46EE.2011(v1.0)" xfId="2255"/>
    <cellStyle name="Обычный 2 7" xfId="119"/>
    <cellStyle name="Обычный 2 7 2" xfId="3653"/>
    <cellStyle name="Обычный 2 7 3" xfId="2256"/>
    <cellStyle name="Обычный 2 8" xfId="2763"/>
    <cellStyle name="Обычный 2 8 2" xfId="3654"/>
    <cellStyle name="Обычный 2 8 3" xfId="3655"/>
    <cellStyle name="Обычный 2 8 4" xfId="3656"/>
    <cellStyle name="Обычный 2 9" xfId="2764"/>
    <cellStyle name="Обычный 2 9 2" xfId="3657"/>
    <cellStyle name="Обычный 2_!калькуляция_Компонент 2012 (+вест)" xfId="3658"/>
    <cellStyle name="Обычный 20" xfId="2765"/>
    <cellStyle name="Обычный 20 2" xfId="2766"/>
    <cellStyle name="Обычный 20 3" xfId="4478"/>
    <cellStyle name="Обычный 20_UPDATE.CALC.WARM.4.47.TO.2.0.4.65" xfId="2767"/>
    <cellStyle name="Обычный 21" xfId="2768"/>
    <cellStyle name="Обычный 21 2" xfId="2769"/>
    <cellStyle name="Обычный 21 3" xfId="3659"/>
    <cellStyle name="Обычный 21_UPDATE.CALC.WARM.4.47.TO.2.0.4.65" xfId="2770"/>
    <cellStyle name="Обычный 22" xfId="2771"/>
    <cellStyle name="Обычный 23" xfId="2772"/>
    <cellStyle name="Обычный 23 2" xfId="4479"/>
    <cellStyle name="Обычный 23 2 2" xfId="4557"/>
    <cellStyle name="Обычный 23 3" xfId="4558"/>
    <cellStyle name="Обычный 24" xfId="2773"/>
    <cellStyle name="Обычный 25" xfId="2774"/>
    <cellStyle name="Обычный 25 2" xfId="3660"/>
    <cellStyle name="Обычный 25 3" xfId="4559"/>
    <cellStyle name="Обычный 26" xfId="2775"/>
    <cellStyle name="Обычный 26 2" xfId="3661"/>
    <cellStyle name="Обычный 27" xfId="2776"/>
    <cellStyle name="Обычный 28" xfId="3662"/>
    <cellStyle name="Обычный 29" xfId="3663"/>
    <cellStyle name="Обычный 3" xfId="41"/>
    <cellStyle name="Обычный 3 10" xfId="3664"/>
    <cellStyle name="Обычный 3 11" xfId="3665"/>
    <cellStyle name="Обычный 3 12" xfId="1496"/>
    <cellStyle name="Обычный 3 2" xfId="42"/>
    <cellStyle name="Обычный 3 2 2" xfId="121"/>
    <cellStyle name="Обычный 3 2 3" xfId="120"/>
    <cellStyle name="Обычный 3 2 4" xfId="3666"/>
    <cellStyle name="Обычный 3 2 4 2" xfId="3667"/>
    <cellStyle name="Обычный 3 2 5" xfId="3668"/>
    <cellStyle name="Обычный 3 2 5 2" xfId="4480"/>
    <cellStyle name="Обычный 3 2_UPDATE.CALC.WARM.4.47.TO.2.0.4.65" xfId="2777"/>
    <cellStyle name="Обычный 3 3" xfId="43"/>
    <cellStyle name="Обычный 3 3 2" xfId="2778"/>
    <cellStyle name="Обычный 3 3 2 2" xfId="122"/>
    <cellStyle name="Обычный 3 3 2 2 2" xfId="3670"/>
    <cellStyle name="Обычный 3 3 2 2 2 2" xfId="4560"/>
    <cellStyle name="Обычный 3 3 2 2 3" xfId="3669"/>
    <cellStyle name="Обычный 3 3 2 3" xfId="3671"/>
    <cellStyle name="Обычный 3 3 2 4" xfId="3672"/>
    <cellStyle name="Обычный 3 3 2 5" xfId="3673"/>
    <cellStyle name="Обычный 3 3 3" xfId="3674"/>
    <cellStyle name="Обычный 3 3 4" xfId="2257"/>
    <cellStyle name="Обычный 3 4" xfId="2779"/>
    <cellStyle name="Обычный 3 4 2" xfId="3675"/>
    <cellStyle name="Обычный 3 5" xfId="2780"/>
    <cellStyle name="Обычный 3 5 2" xfId="3676"/>
    <cellStyle name="Обычный 3 6" xfId="3677"/>
    <cellStyle name="Обычный 3 6 2" xfId="3678"/>
    <cellStyle name="Обычный 3 7" xfId="3679"/>
    <cellStyle name="Обычный 3 7 2" xfId="3680"/>
    <cellStyle name="Обычный 3 8" xfId="3681"/>
    <cellStyle name="Обычный 3 8 2" xfId="3682"/>
    <cellStyle name="Обычный 3 9" xfId="3683"/>
    <cellStyle name="Обычный 3 9 2" xfId="3684"/>
    <cellStyle name="Обычный 3 9 2 2" xfId="3685"/>
    <cellStyle name="Обычный 3 9 2 2 2" xfId="4481"/>
    <cellStyle name="Обычный 3 9 2 3" xfId="4482"/>
    <cellStyle name="Обычный 3_25 и 26сч ПЭО 18_03_2012" xfId="2258"/>
    <cellStyle name="Обычный 30" xfId="3686"/>
    <cellStyle name="Обычный 31" xfId="4483"/>
    <cellStyle name="Обычный 32" xfId="4484"/>
    <cellStyle name="Обычный 33" xfId="4485"/>
    <cellStyle name="Обычный 34" xfId="4486"/>
    <cellStyle name="Обычный 35" xfId="4487"/>
    <cellStyle name="Обычный 36" xfId="4488"/>
    <cellStyle name="Обычный 37" xfId="4489"/>
    <cellStyle name="Обычный 37 2" xfId="4561"/>
    <cellStyle name="Обычный 38" xfId="4490"/>
    <cellStyle name="Обычный 38 2" xfId="4491"/>
    <cellStyle name="Обычный 39" xfId="4492"/>
    <cellStyle name="Обычный 4" xfId="44"/>
    <cellStyle name="Обычный 4 10" xfId="4562"/>
    <cellStyle name="Обычный 4 11" xfId="4563"/>
    <cellStyle name="Обычный 4 12" xfId="4564"/>
    <cellStyle name="Обычный 4 13" xfId="4565"/>
    <cellStyle name="Обычный 4 14" xfId="4566"/>
    <cellStyle name="Обычный 4 15" xfId="4567"/>
    <cellStyle name="Обычный 4 16" xfId="1497"/>
    <cellStyle name="Обычный 4 2" xfId="1498"/>
    <cellStyle name="Обычный 4 2 2" xfId="2259"/>
    <cellStyle name="Обычный 4 2 3" xfId="2781"/>
    <cellStyle name="Обычный 4 2 4" xfId="2782"/>
    <cellStyle name="Обычный 4 2 5" xfId="3687"/>
    <cellStyle name="Обычный 4 2_46EP.2012(v0.1)" xfId="3688"/>
    <cellStyle name="Обычный 4 3" xfId="2783"/>
    <cellStyle name="Обычный 4 3 2" xfId="3689"/>
    <cellStyle name="Обычный 4 4" xfId="3690"/>
    <cellStyle name="Обычный 4 4 2" xfId="3691"/>
    <cellStyle name="Обычный 4 4 3" xfId="4493"/>
    <cellStyle name="Обычный 4 5" xfId="3692"/>
    <cellStyle name="Обычный 4 5 2" xfId="4494"/>
    <cellStyle name="Обычный 4 6" xfId="3693"/>
    <cellStyle name="Обычный 4 6 2" xfId="4495"/>
    <cellStyle name="Обычный 4 7" xfId="3694"/>
    <cellStyle name="Обычный 4 8" xfId="4568"/>
    <cellStyle name="Обычный 4 9" xfId="4569"/>
    <cellStyle name="Обычный 4_2013_Тариф_Заневка_заявлено" xfId="2260"/>
    <cellStyle name="Обычный 40" xfId="4570"/>
    <cellStyle name="Обычный 41" xfId="4571"/>
    <cellStyle name="Обычный 42" xfId="4572"/>
    <cellStyle name="Обычный 43" xfId="4573"/>
    <cellStyle name="Обычный 5" xfId="1499"/>
    <cellStyle name="Обычный 5 2" xfId="1683"/>
    <cellStyle name="Обычный 5 2 2" xfId="3695"/>
    <cellStyle name="Обычный 5 2 3" xfId="3696"/>
    <cellStyle name="Обычный 5 2 4" xfId="4574"/>
    <cellStyle name="Обычный 5 3" xfId="3697"/>
    <cellStyle name="Обычный 5 4" xfId="3698"/>
    <cellStyle name="Обычный 5 5" xfId="3699"/>
    <cellStyle name="Обычный 5 6" xfId="3700"/>
    <cellStyle name="Обычный 5 7" xfId="3783"/>
    <cellStyle name="Обычный 5 7 2" xfId="4575"/>
    <cellStyle name="Обычный 54" xfId="4496"/>
    <cellStyle name="Обычный 56" xfId="4497"/>
    <cellStyle name="Обычный 6" xfId="1500"/>
    <cellStyle name="Обычный 6 2" xfId="1684"/>
    <cellStyle name="Обычный 6 2 2" xfId="3701"/>
    <cellStyle name="Обычный 6 2 2 2" xfId="4292"/>
    <cellStyle name="Обычный 6 2 2 2 2" xfId="4498"/>
    <cellStyle name="Обычный 6 2 2 3" xfId="4499"/>
    <cellStyle name="Обычный 6 2 3" xfId="4293"/>
    <cellStyle name="Обычный 6 2 3 2" xfId="4500"/>
    <cellStyle name="Обычный 6 2 4" xfId="4501"/>
    <cellStyle name="Обычный 6 3" xfId="3702"/>
    <cellStyle name="Обычный 6 3 2" xfId="4294"/>
    <cellStyle name="Обычный 6 3 2 2" xfId="4502"/>
    <cellStyle name="Обычный 6 3 3" xfId="4503"/>
    <cellStyle name="Обычный 6 4" xfId="4295"/>
    <cellStyle name="Обычный 6 4 2" xfId="4504"/>
    <cellStyle name="Обычный 6 4 3" xfId="4505"/>
    <cellStyle name="Обычный 6 5" xfId="4506"/>
    <cellStyle name="Обычный 7" xfId="1501"/>
    <cellStyle name="Обычный 7 2" xfId="3703"/>
    <cellStyle name="Обычный 7 2 2" xfId="3704"/>
    <cellStyle name="Обычный 7 2 2 2" xfId="4507"/>
    <cellStyle name="Обычный 7 2 3" xfId="4508"/>
    <cellStyle name="Обычный 7 3" xfId="3705"/>
    <cellStyle name="Обычный 7 3 2" xfId="4509"/>
    <cellStyle name="Обычный 7 4" xfId="4510"/>
    <cellStyle name="Обычный 8" xfId="1502"/>
    <cellStyle name="Обычный 8 2" xfId="3706"/>
    <cellStyle name="Обычный 8 2 2" xfId="4296"/>
    <cellStyle name="Обычный 8 2 2 2" xfId="4511"/>
    <cellStyle name="Обычный 8 2 3" xfId="4512"/>
    <cellStyle name="Обычный 8 3" xfId="3707"/>
    <cellStyle name="Обычный 8 3 2" xfId="4513"/>
    <cellStyle name="Обычный 8 4" xfId="4514"/>
    <cellStyle name="Обычный 9" xfId="1503"/>
    <cellStyle name="Обычный 9 2" xfId="3708"/>
    <cellStyle name="Обычный 9 2 2" xfId="3709"/>
    <cellStyle name="Обычный 9 2 2 2" xfId="4515"/>
    <cellStyle name="Обычный 9 2 3" xfId="4516"/>
    <cellStyle name="Обычный 9 3" xfId="3710"/>
    <cellStyle name="Обычный 9 3 2" xfId="4517"/>
    <cellStyle name="Обычный 9 4" xfId="4518"/>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Обычный1" xfId="1504"/>
    <cellStyle name="Ошибка" xfId="2261"/>
    <cellStyle name="Плохой" xfId="62" builtinId="27" hidden="1"/>
    <cellStyle name="Плохой" xfId="132" builtinId="27" hidden="1"/>
    <cellStyle name="Плохой" xfId="172" builtinId="27" hidden="1"/>
    <cellStyle name="Плохой" xfId="212" builtinId="27" hidden="1"/>
    <cellStyle name="Плохой" xfId="252" builtinId="27" hidden="1"/>
    <cellStyle name="Плохой" xfId="320" builtinId="27" hidden="1"/>
    <cellStyle name="Плохой" xfId="391" builtinId="27" hidden="1"/>
    <cellStyle name="Плохой" xfId="436" builtinId="27" hidden="1"/>
    <cellStyle name="Плохой" xfId="482" builtinId="27" hidden="1"/>
    <cellStyle name="Плохой" xfId="527" builtinId="27" hidden="1"/>
    <cellStyle name="Плохой" xfId="572" builtinId="27" hidden="1"/>
    <cellStyle name="Плохой" xfId="617" builtinId="27" hidden="1"/>
    <cellStyle name="Плохой 10" xfId="2784"/>
    <cellStyle name="Плохой 11" xfId="4297"/>
    <cellStyle name="Плохой 12" xfId="4298"/>
    <cellStyle name="Плохой 13" xfId="4299"/>
    <cellStyle name="Плохой 14" xfId="4300"/>
    <cellStyle name="Плохой 15" xfId="4519"/>
    <cellStyle name="Плохой 2" xfId="1505"/>
    <cellStyle name="Плохой 2 10" xfId="4301"/>
    <cellStyle name="Плохой 2 11" xfId="4302"/>
    <cellStyle name="Плохой 2 12" xfId="4303"/>
    <cellStyle name="Плохой 2 13" xfId="4304"/>
    <cellStyle name="Плохой 2 2" xfId="1506"/>
    <cellStyle name="Плохой 2 3" xfId="4305"/>
    <cellStyle name="Плохой 2 4" xfId="4306"/>
    <cellStyle name="Плохой 2 5" xfId="4307"/>
    <cellStyle name="Плохой 2 6" xfId="4308"/>
    <cellStyle name="Плохой 2 7" xfId="4309"/>
    <cellStyle name="Плохой 2 8" xfId="4310"/>
    <cellStyle name="Плохой 2 9" xfId="4311"/>
    <cellStyle name="Плохой 3" xfId="1507"/>
    <cellStyle name="Плохой 3 2" xfId="1508"/>
    <cellStyle name="Плохой 4" xfId="1509"/>
    <cellStyle name="Плохой 4 2" xfId="1510"/>
    <cellStyle name="Плохой 5" xfId="1511"/>
    <cellStyle name="Плохой 5 2" xfId="1512"/>
    <cellStyle name="Плохой 6" xfId="1513"/>
    <cellStyle name="Плохой 6 2" xfId="1514"/>
    <cellStyle name="Плохой 7" xfId="1515"/>
    <cellStyle name="Плохой 7 2" xfId="1516"/>
    <cellStyle name="Плохой 8" xfId="1517"/>
    <cellStyle name="Плохой 8 2" xfId="1518"/>
    <cellStyle name="Плохой 9" xfId="1519"/>
    <cellStyle name="Плохой 9 2" xfId="1520"/>
    <cellStyle name="По центру с переносом" xfId="1521"/>
    <cellStyle name="По центру с переносом 2" xfId="2785"/>
    <cellStyle name="По центру с переносом 3" xfId="2786"/>
    <cellStyle name="По центру с переносом 4" xfId="2787"/>
    <cellStyle name="По центру с переносом 5" xfId="2788"/>
    <cellStyle name="По ширине с переносом" xfId="1522"/>
    <cellStyle name="По ширине с переносом 2" xfId="2789"/>
    <cellStyle name="По ширине с переносом 3" xfId="2790"/>
    <cellStyle name="По ширине с переносом 4" xfId="2791"/>
    <cellStyle name="По ширине с переносом 5" xfId="2792"/>
    <cellStyle name="Подгруппа" xfId="2262"/>
    <cellStyle name="Поле ввода" xfId="1523"/>
    <cellStyle name="Пояснение" xfId="70" builtinId="53" hidden="1"/>
    <cellStyle name="Пояснение" xfId="140" builtinId="53" hidden="1"/>
    <cellStyle name="Пояснение" xfId="180" builtinId="53" hidden="1"/>
    <cellStyle name="Пояснение" xfId="220" builtinId="53" hidden="1"/>
    <cellStyle name="Пояснение" xfId="260" builtinId="53" hidden="1"/>
    <cellStyle name="Пояснение" xfId="328" builtinId="53" hidden="1"/>
    <cellStyle name="Пояснение" xfId="399" builtinId="53" hidden="1"/>
    <cellStyle name="Пояснение" xfId="444" builtinId="53" hidden="1"/>
    <cellStyle name="Пояснение" xfId="490" builtinId="53" hidden="1"/>
    <cellStyle name="Пояснение" xfId="535" builtinId="53" hidden="1"/>
    <cellStyle name="Пояснение" xfId="580" builtinId="53" hidden="1"/>
    <cellStyle name="Пояснение" xfId="625" builtinId="53" hidden="1"/>
    <cellStyle name="Пояснение 10" xfId="2793"/>
    <cellStyle name="Пояснение 11" xfId="4312"/>
    <cellStyle name="Пояснение 12" xfId="4313"/>
    <cellStyle name="Пояснение 13" xfId="4314"/>
    <cellStyle name="Пояснение 14" xfId="4315"/>
    <cellStyle name="Пояснение 15" xfId="4520"/>
    <cellStyle name="Пояснение 2" xfId="1524"/>
    <cellStyle name="Пояснение 2 10" xfId="4316"/>
    <cellStyle name="Пояснение 2 11" xfId="4317"/>
    <cellStyle name="Пояснение 2 12" xfId="4318"/>
    <cellStyle name="Пояснение 2 13" xfId="4319"/>
    <cellStyle name="Пояснение 2 2" xfId="1525"/>
    <cellStyle name="Пояснение 2 3" xfId="4320"/>
    <cellStyle name="Пояснение 2 4" xfId="4321"/>
    <cellStyle name="Пояснение 2 5" xfId="4322"/>
    <cellStyle name="Пояснение 2 6" xfId="4323"/>
    <cellStyle name="Пояснение 2 7" xfId="4324"/>
    <cellStyle name="Пояснение 2 8" xfId="4325"/>
    <cellStyle name="Пояснение 2 9" xfId="4326"/>
    <cellStyle name="Пояснение 3" xfId="1526"/>
    <cellStyle name="Пояснение 3 2" xfId="1527"/>
    <cellStyle name="Пояснение 4" xfId="1528"/>
    <cellStyle name="Пояснение 4 2" xfId="1529"/>
    <cellStyle name="Пояснение 5" xfId="1530"/>
    <cellStyle name="Пояснение 5 2" xfId="1531"/>
    <cellStyle name="Пояснение 6" xfId="1532"/>
    <cellStyle name="Пояснение 6 2" xfId="1533"/>
    <cellStyle name="Пояснение 7" xfId="1534"/>
    <cellStyle name="Пояснение 7 2" xfId="1535"/>
    <cellStyle name="Пояснение 8" xfId="1536"/>
    <cellStyle name="Пояснение 8 2" xfId="1537"/>
    <cellStyle name="Пояснение 9" xfId="1538"/>
    <cellStyle name="Пояснение 9 2" xfId="1539"/>
    <cellStyle name="Примечание" xfId="69" builtinId="10" hidden="1"/>
    <cellStyle name="Примечание" xfId="139" builtinId="10" hidden="1"/>
    <cellStyle name="Примечание" xfId="179" builtinId="10" hidden="1"/>
    <cellStyle name="Примечание" xfId="219" builtinId="10" hidden="1"/>
    <cellStyle name="Примечание" xfId="259" builtinId="10" hidden="1"/>
    <cellStyle name="Примечание" xfId="327" builtinId="10" hidden="1"/>
    <cellStyle name="Примечание" xfId="398" builtinId="10" hidden="1"/>
    <cellStyle name="Примечание" xfId="443" builtinId="10" hidden="1"/>
    <cellStyle name="Примечание" xfId="489" builtinId="10" hidden="1"/>
    <cellStyle name="Примечание" xfId="534" builtinId="10" hidden="1"/>
    <cellStyle name="Примечание" xfId="579" builtinId="10" hidden="1"/>
    <cellStyle name="Примечание" xfId="624" builtinId="10" hidden="1"/>
    <cellStyle name="Примечание 10" xfId="1540"/>
    <cellStyle name="Примечание 10 2" xfId="1541"/>
    <cellStyle name="Примечание 10 2 2" xfId="2794"/>
    <cellStyle name="Примечание 10 3" xfId="2263"/>
    <cellStyle name="Примечание 10 3 2" xfId="2795"/>
    <cellStyle name="Примечание 10 4" xfId="2796"/>
    <cellStyle name="Примечание 10 5" xfId="2797"/>
    <cellStyle name="Примечание 10_46EE.2011(v1.0)" xfId="2264"/>
    <cellStyle name="Примечание 11" xfId="1542"/>
    <cellStyle name="Примечание 11 2" xfId="1543"/>
    <cellStyle name="Примечание 11 2 2" xfId="2798"/>
    <cellStyle name="Примечание 11 3" xfId="2265"/>
    <cellStyle name="Примечание 11 3 2" xfId="2799"/>
    <cellStyle name="Примечание 11 4" xfId="2800"/>
    <cellStyle name="Примечание 11 5" xfId="2801"/>
    <cellStyle name="Примечание 11_46EE.2011(v1.0)" xfId="2266"/>
    <cellStyle name="Примечание 12" xfId="1544"/>
    <cellStyle name="Примечание 12 2" xfId="1545"/>
    <cellStyle name="Примечание 12 2 2" xfId="2802"/>
    <cellStyle name="Примечание 12 3" xfId="2267"/>
    <cellStyle name="Примечание 12 3 2" xfId="2803"/>
    <cellStyle name="Примечание 12 4" xfId="2804"/>
    <cellStyle name="Примечание 12 5" xfId="2805"/>
    <cellStyle name="Примечание 12_46EE.2011(v1.0)" xfId="2268"/>
    <cellStyle name="Примечание 13" xfId="2806"/>
    <cellStyle name="Примечание 14" xfId="2807"/>
    <cellStyle name="Примечание 15" xfId="2808"/>
    <cellStyle name="Примечание 16" xfId="2809"/>
    <cellStyle name="Примечание 17" xfId="2810"/>
    <cellStyle name="Примечание 18" xfId="2811"/>
    <cellStyle name="Примечание 19" xfId="2812"/>
    <cellStyle name="Примечание 2" xfId="1546"/>
    <cellStyle name="Примечание 2 10" xfId="4327"/>
    <cellStyle name="Примечание 2 11" xfId="4328"/>
    <cellStyle name="Примечание 2 12" xfId="4329"/>
    <cellStyle name="Примечание 2 13" xfId="4330"/>
    <cellStyle name="Примечание 2 14" xfId="4331"/>
    <cellStyle name="Примечание 2 2" xfId="1547"/>
    <cellStyle name="Примечание 2 2 2" xfId="3711"/>
    <cellStyle name="Примечание 2 3" xfId="1548"/>
    <cellStyle name="Примечание 2 3 2" xfId="3712"/>
    <cellStyle name="Примечание 2 4" xfId="1549"/>
    <cellStyle name="Примечание 2 5" xfId="1550"/>
    <cellStyle name="Примечание 2 6" xfId="1551"/>
    <cellStyle name="Примечание 2 7" xfId="1552"/>
    <cellStyle name="Примечание 2 8" xfId="1553"/>
    <cellStyle name="Примечание 2 9" xfId="2269"/>
    <cellStyle name="Примечание 2_46EE.2011(v1.0)" xfId="2270"/>
    <cellStyle name="Примечание 20" xfId="2813"/>
    <cellStyle name="Примечание 21" xfId="2814"/>
    <cellStyle name="Примечание 22" xfId="2815"/>
    <cellStyle name="Примечание 23" xfId="2816"/>
    <cellStyle name="Примечание 24" xfId="2817"/>
    <cellStyle name="Примечание 25" xfId="2818"/>
    <cellStyle name="Примечание 26" xfId="2819"/>
    <cellStyle name="Примечание 27" xfId="2820"/>
    <cellStyle name="Примечание 28" xfId="2821"/>
    <cellStyle name="Примечание 29" xfId="2822"/>
    <cellStyle name="Примечание 3" xfId="1554"/>
    <cellStyle name="Примечание 3 10" xfId="3713"/>
    <cellStyle name="Примечание 3 2" xfId="1555"/>
    <cellStyle name="Примечание 3 3" xfId="1556"/>
    <cellStyle name="Примечание 3 4" xfId="1557"/>
    <cellStyle name="Примечание 3 5" xfId="1558"/>
    <cellStyle name="Примечание 3 6" xfId="1559"/>
    <cellStyle name="Примечание 3 7" xfId="1560"/>
    <cellStyle name="Примечание 3 8" xfId="1561"/>
    <cellStyle name="Примечание 3 9" xfId="2271"/>
    <cellStyle name="Примечание 3_46EE.2011(v1.0)" xfId="2272"/>
    <cellStyle name="Примечание 30" xfId="2823"/>
    <cellStyle name="Примечание 31" xfId="2824"/>
    <cellStyle name="Примечание 32" xfId="2825"/>
    <cellStyle name="Примечание 33" xfId="2826"/>
    <cellStyle name="Примечание 34" xfId="2827"/>
    <cellStyle name="Примечание 35" xfId="2828"/>
    <cellStyle name="Примечание 36" xfId="2829"/>
    <cellStyle name="Примечание 37" xfId="2830"/>
    <cellStyle name="Примечание 38" xfId="2831"/>
    <cellStyle name="Примечание 4" xfId="1562"/>
    <cellStyle name="Примечание 4 2" xfId="1563"/>
    <cellStyle name="Примечание 4 3" xfId="1564"/>
    <cellStyle name="Примечание 4 4" xfId="1565"/>
    <cellStyle name="Примечание 4 5" xfId="1566"/>
    <cellStyle name="Примечание 4 6" xfId="1567"/>
    <cellStyle name="Примечание 4 7" xfId="1568"/>
    <cellStyle name="Примечание 4 8" xfId="1569"/>
    <cellStyle name="Примечание 4 9" xfId="2273"/>
    <cellStyle name="Примечание 4_46EE.2011(v1.0)" xfId="2274"/>
    <cellStyle name="Примечание 5" xfId="1570"/>
    <cellStyle name="Примечание 5 2" xfId="1571"/>
    <cellStyle name="Примечание 5 3" xfId="1572"/>
    <cellStyle name="Примечание 5 4" xfId="1573"/>
    <cellStyle name="Примечание 5 5" xfId="1574"/>
    <cellStyle name="Примечание 5 6" xfId="1575"/>
    <cellStyle name="Примечание 5 7" xfId="1576"/>
    <cellStyle name="Примечание 5 8" xfId="1577"/>
    <cellStyle name="Примечание 5 9" xfId="2275"/>
    <cellStyle name="Примечание 5_46EE.2011(v1.0)" xfId="2276"/>
    <cellStyle name="Примечание 6" xfId="1578"/>
    <cellStyle name="Примечание 6 2" xfId="1579"/>
    <cellStyle name="Примечание 6_46EE.2011(v1.0)" xfId="2277"/>
    <cellStyle name="Примечание 7" xfId="1580"/>
    <cellStyle name="Примечание 7 2" xfId="1581"/>
    <cellStyle name="Примечание 7_46EE.2011(v1.0)" xfId="2278"/>
    <cellStyle name="Примечание 8" xfId="1582"/>
    <cellStyle name="Примечание 8 2" xfId="1583"/>
    <cellStyle name="Примечание 8_46EE.2011(v1.0)" xfId="2279"/>
    <cellStyle name="Примечание 9" xfId="1584"/>
    <cellStyle name="Примечание 9 2" xfId="1585"/>
    <cellStyle name="Примечание 9_46EE.2011(v1.0)" xfId="2280"/>
    <cellStyle name="Продукт" xfId="2281"/>
    <cellStyle name="Процентный" xfId="100" builtinId="5" hidden="1"/>
    <cellStyle name="Процентный" xfId="358" builtinId="5" hidden="1"/>
    <cellStyle name="Процентный" xfId="429" builtinId="5" hidden="1"/>
    <cellStyle name="Процентный" xfId="474" builtinId="5" hidden="1"/>
    <cellStyle name="Процентный" xfId="520" builtinId="5" hidden="1"/>
    <cellStyle name="Процентный" xfId="565" builtinId="5" hidden="1"/>
    <cellStyle name="Процентный" xfId="610" builtinId="5" hidden="1"/>
    <cellStyle name="Процентный" xfId="655" builtinId="5" hidden="1"/>
    <cellStyle name="Процентный 10" xfId="2832"/>
    <cellStyle name="Процентный 11" xfId="4576"/>
    <cellStyle name="Процентный 2" xfId="1586"/>
    <cellStyle name="Процентный 2 10" xfId="4332"/>
    <cellStyle name="Процентный 2 11" xfId="4333"/>
    <cellStyle name="Процентный 2 12" xfId="4334"/>
    <cellStyle name="Процентный 2 13" xfId="4335"/>
    <cellStyle name="Процентный 2 14" xfId="4521"/>
    <cellStyle name="Процентный 2 2" xfId="1587"/>
    <cellStyle name="Процентный 2 2 2" xfId="2833"/>
    <cellStyle name="Процентный 2 2 2 2" xfId="3714"/>
    <cellStyle name="Процентный 2 2 3" xfId="2834"/>
    <cellStyle name="Процентный 2 2 4" xfId="2835"/>
    <cellStyle name="Процентный 2 3" xfId="1588"/>
    <cellStyle name="Процентный 2 3 2" xfId="2836"/>
    <cellStyle name="Процентный 2 3 3" xfId="2837"/>
    <cellStyle name="Процентный 2 3 4" xfId="2838"/>
    <cellStyle name="Процентный 2 3 5" xfId="2839"/>
    <cellStyle name="Процентный 2 4" xfId="2840"/>
    <cellStyle name="Процентный 2 5" xfId="2841"/>
    <cellStyle name="Процентный 2 6" xfId="2842"/>
    <cellStyle name="Процентный 2 7" xfId="3715"/>
    <cellStyle name="Процентный 2 8" xfId="4336"/>
    <cellStyle name="Процентный 2 9" xfId="4337"/>
    <cellStyle name="Процентный 3" xfId="1589"/>
    <cellStyle name="Процентный 3 2" xfId="1685"/>
    <cellStyle name="Процентный 3 2 2" xfId="2843"/>
    <cellStyle name="Процентный 3 3" xfId="1686"/>
    <cellStyle name="Процентный 3 3 2" xfId="2844"/>
    <cellStyle name="Процентный 3 4" xfId="2845"/>
    <cellStyle name="Процентный 3 5" xfId="2846"/>
    <cellStyle name="Процентный 4" xfId="1590"/>
    <cellStyle name="Процентный 4 2" xfId="2282"/>
    <cellStyle name="Процентный 4 2 2" xfId="2847"/>
    <cellStyle name="Процентный 4 3" xfId="2283"/>
    <cellStyle name="Процентный 4 3 2" xfId="2848"/>
    <cellStyle name="Процентный 4 4" xfId="2849"/>
    <cellStyle name="Процентный 4 4 2" xfId="4338"/>
    <cellStyle name="Процентный 4 4 2 2" xfId="4522"/>
    <cellStyle name="Процентный 4 4 2 3" xfId="4523"/>
    <cellStyle name="Процентный 4 4 3" xfId="4524"/>
    <cellStyle name="Процентный 4 4 4" xfId="4525"/>
    <cellStyle name="Процентный 4 5" xfId="2850"/>
    <cellStyle name="Процентный 4 5 2" xfId="4526"/>
    <cellStyle name="Процентный 4 5 3" xfId="4527"/>
    <cellStyle name="Процентный 4 6" xfId="4528"/>
    <cellStyle name="Процентный 4 6 2" xfId="4529"/>
    <cellStyle name="Процентный 4 7" xfId="4530"/>
    <cellStyle name="Процентный 5" xfId="123"/>
    <cellStyle name="Процентный 5 2" xfId="2851"/>
    <cellStyle name="Процентный 5 2 2" xfId="4339"/>
    <cellStyle name="Процентный 5 2 2 2" xfId="4531"/>
    <cellStyle name="Процентный 5 2 2 3" xfId="4532"/>
    <cellStyle name="Процентный 5 2 3" xfId="4533"/>
    <cellStyle name="Процентный 5 2 4" xfId="4534"/>
    <cellStyle name="Процентный 5 3" xfId="3716"/>
    <cellStyle name="Процентный 5 3 2" xfId="4535"/>
    <cellStyle name="Процентный 5 3 3" xfId="4536"/>
    <cellStyle name="Процентный 5 4" xfId="4537"/>
    <cellStyle name="Процентный 5 5" xfId="4538"/>
    <cellStyle name="Процентный 5 6" xfId="1679"/>
    <cellStyle name="Процентный 6" xfId="2852"/>
    <cellStyle name="Процентный 6 2" xfId="2853"/>
    <cellStyle name="Процентный 6 3" xfId="4539"/>
    <cellStyle name="Процентный 7" xfId="2854"/>
    <cellStyle name="Процентный 7 2" xfId="4540"/>
    <cellStyle name="Процентный 8" xfId="3717"/>
    <cellStyle name="Процентный 8 2" xfId="3718"/>
    <cellStyle name="Процентный 8 3" xfId="4392"/>
    <cellStyle name="Процентный 9" xfId="2855"/>
    <cellStyle name="Пункт раздела" xfId="3719"/>
    <cellStyle name="Разница" xfId="2284"/>
    <cellStyle name="Рамки" xfId="2285"/>
    <cellStyle name="Рамки 2" xfId="2856"/>
    <cellStyle name="Сводная таблица" xfId="2286"/>
    <cellStyle name="Связанная ячейка" xfId="66" builtinId="24" hidden="1"/>
    <cellStyle name="Связанная ячейка" xfId="136" builtinId="24" hidden="1"/>
    <cellStyle name="Связанная ячейка" xfId="176" builtinId="24" hidden="1"/>
    <cellStyle name="Связанная ячейка" xfId="216" builtinId="24" hidden="1"/>
    <cellStyle name="Связанная ячейка" xfId="256" builtinId="24" hidden="1"/>
    <cellStyle name="Связанная ячейка" xfId="324" builtinId="24" hidden="1"/>
    <cellStyle name="Связанная ячейка" xfId="395" builtinId="24" hidden="1"/>
    <cellStyle name="Связанная ячейка" xfId="440" builtinId="24" hidden="1"/>
    <cellStyle name="Связанная ячейка" xfId="486" builtinId="24" hidden="1"/>
    <cellStyle name="Связанная ячейка" xfId="531" builtinId="24" hidden="1"/>
    <cellStyle name="Связанная ячейка" xfId="576" builtinId="24" hidden="1"/>
    <cellStyle name="Связанная ячейка" xfId="621" builtinId="24" hidden="1"/>
    <cellStyle name="Связанная ячейка 10" xfId="2857"/>
    <cellStyle name="Связанная ячейка 11" xfId="4340"/>
    <cellStyle name="Связанная ячейка 12" xfId="4341"/>
    <cellStyle name="Связанная ячейка 13" xfId="4342"/>
    <cellStyle name="Связанная ячейка 14" xfId="4343"/>
    <cellStyle name="Связанная ячейка 15" xfId="4541"/>
    <cellStyle name="Связанная ячейка 2" xfId="1591"/>
    <cellStyle name="Связанная ячейка 2 10" xfId="4344"/>
    <cellStyle name="Связанная ячейка 2 11" xfId="4345"/>
    <cellStyle name="Связанная ячейка 2 12" xfId="4346"/>
    <cellStyle name="Связанная ячейка 2 13" xfId="4347"/>
    <cellStyle name="Связанная ячейка 2 2" xfId="1592"/>
    <cellStyle name="Связанная ячейка 2 3" xfId="4348"/>
    <cellStyle name="Связанная ячейка 2 4" xfId="4349"/>
    <cellStyle name="Связанная ячейка 2 5" xfId="4350"/>
    <cellStyle name="Связанная ячейка 2 6" xfId="4351"/>
    <cellStyle name="Связанная ячейка 2 7" xfId="4352"/>
    <cellStyle name="Связанная ячейка 2 8" xfId="4353"/>
    <cellStyle name="Связанная ячейка 2 9" xfId="4354"/>
    <cellStyle name="Связанная ячейка 2_46EE.2011(v1.0)" xfId="2287"/>
    <cellStyle name="Связанная ячейка 3" xfId="1593"/>
    <cellStyle name="Связанная ячейка 3 2" xfId="1594"/>
    <cellStyle name="Связанная ячейка 3_46EE.2011(v1.0)" xfId="2288"/>
    <cellStyle name="Связанная ячейка 4" xfId="1595"/>
    <cellStyle name="Связанная ячейка 4 2" xfId="1596"/>
    <cellStyle name="Связанная ячейка 4_46EE.2011(v1.0)" xfId="2289"/>
    <cellStyle name="Связанная ячейка 5" xfId="1597"/>
    <cellStyle name="Связанная ячейка 5 2" xfId="1598"/>
    <cellStyle name="Связанная ячейка 5_46EE.2011(v1.0)" xfId="2290"/>
    <cellStyle name="Связанная ячейка 6" xfId="1599"/>
    <cellStyle name="Связанная ячейка 6 2" xfId="1600"/>
    <cellStyle name="Связанная ячейка 6_46EE.2011(v1.0)" xfId="2291"/>
    <cellStyle name="Связанная ячейка 7" xfId="1601"/>
    <cellStyle name="Связанная ячейка 7 2" xfId="1602"/>
    <cellStyle name="Связанная ячейка 7_46EE.2011(v1.0)" xfId="2292"/>
    <cellStyle name="Связанная ячейка 8" xfId="1603"/>
    <cellStyle name="Связанная ячейка 8 2" xfId="1604"/>
    <cellStyle name="Связанная ячейка 8_46EE.2011(v1.0)" xfId="2293"/>
    <cellStyle name="Связанная ячейка 9" xfId="1605"/>
    <cellStyle name="Связанная ячейка 9 2" xfId="1606"/>
    <cellStyle name="Связанная ячейка 9_46EE.2011(v1.0)" xfId="2294"/>
    <cellStyle name="Стиль 1" xfId="1607"/>
    <cellStyle name="Стиль 1 2" xfId="1608"/>
    <cellStyle name="Стиль 1 2 2" xfId="2295"/>
    <cellStyle name="Стиль 1 2 2 2" xfId="2858"/>
    <cellStyle name="Стиль 1 2 2 2 2" xfId="3720"/>
    <cellStyle name="Стиль 1 2 2 3" xfId="3721"/>
    <cellStyle name="Стиль 1 2 3" xfId="3722"/>
    <cellStyle name="Стиль 1 2_46EP.2011(v2.0)" xfId="3723"/>
    <cellStyle name="Стиль 1 3" xfId="3724"/>
    <cellStyle name="Стиль 1 3 2" xfId="3725"/>
    <cellStyle name="Стиль 1 4" xfId="3726"/>
    <cellStyle name="Стиль 1 5" xfId="4542"/>
    <cellStyle name="Стиль 1 6" xfId="4577"/>
    <cellStyle name="Стиль 1_25 и 26сч ПЭО 18_03_2012" xfId="2296"/>
    <cellStyle name="Стиль 2" xfId="2297"/>
    <cellStyle name="Стиль 2 2" xfId="124"/>
    <cellStyle name="Стиль 2 2 2" xfId="2859"/>
    <cellStyle name="Стиль 3" xfId="3727"/>
    <cellStyle name="Стиль 4" xfId="3728"/>
    <cellStyle name="Стиль 5" xfId="3729"/>
    <cellStyle name="Субсчет" xfId="2298"/>
    <cellStyle name="Счет" xfId="2299"/>
    <cellStyle name="ТЕКСТ" xfId="1609"/>
    <cellStyle name="ТЕКСТ 10" xfId="3730"/>
    <cellStyle name="ТЕКСТ 2" xfId="1610"/>
    <cellStyle name="ТЕКСТ 3" xfId="1611"/>
    <cellStyle name="ТЕКСТ 4" xfId="1612"/>
    <cellStyle name="ТЕКСТ 5" xfId="1613"/>
    <cellStyle name="ТЕКСТ 6" xfId="1614"/>
    <cellStyle name="ТЕКСТ 7" xfId="1615"/>
    <cellStyle name="ТЕКСТ 8" xfId="1616"/>
    <cellStyle name="ТЕКСТ 9" xfId="2300"/>
    <cellStyle name="Текст предупреждения" xfId="68" builtinId="11" hidden="1"/>
    <cellStyle name="Текст предупреждения" xfId="138" builtinId="11" hidden="1"/>
    <cellStyle name="Текст предупреждения" xfId="178" builtinId="11" hidden="1"/>
    <cellStyle name="Текст предупреждения" xfId="218" builtinId="11" hidden="1"/>
    <cellStyle name="Текст предупреждения" xfId="258" builtinId="11" hidden="1"/>
    <cellStyle name="Текст предупреждения" xfId="326" builtinId="11" hidden="1"/>
    <cellStyle name="Текст предупреждения" xfId="397" builtinId="11" hidden="1"/>
    <cellStyle name="Текст предупреждения" xfId="442" builtinId="11" hidden="1"/>
    <cellStyle name="Текст предупреждения" xfId="488" builtinId="11" hidden="1"/>
    <cellStyle name="Текст предупреждения" xfId="533" builtinId="11" hidden="1"/>
    <cellStyle name="Текст предупреждения" xfId="578" builtinId="11" hidden="1"/>
    <cellStyle name="Текст предупреждения" xfId="623" builtinId="11" hidden="1"/>
    <cellStyle name="Текст предупреждения 10" xfId="2860"/>
    <cellStyle name="Текст предупреждения 11" xfId="4355"/>
    <cellStyle name="Текст предупреждения 12" xfId="4356"/>
    <cellStyle name="Текст предупреждения 13" xfId="4357"/>
    <cellStyle name="Текст предупреждения 14" xfId="4358"/>
    <cellStyle name="Текст предупреждения 15" xfId="4543"/>
    <cellStyle name="Текст предупреждения 2" xfId="1617"/>
    <cellStyle name="Текст предупреждения 2 10" xfId="4359"/>
    <cellStyle name="Текст предупреждения 2 11" xfId="4360"/>
    <cellStyle name="Текст предупреждения 2 12" xfId="4361"/>
    <cellStyle name="Текст предупреждения 2 13" xfId="4362"/>
    <cellStyle name="Текст предупреждения 2 2" xfId="1618"/>
    <cellStyle name="Текст предупреждения 2 3" xfId="4363"/>
    <cellStyle name="Текст предупреждения 2 4" xfId="4364"/>
    <cellStyle name="Текст предупреждения 2 5" xfId="4365"/>
    <cellStyle name="Текст предупреждения 2 6" xfId="4366"/>
    <cellStyle name="Текст предупреждения 2 7" xfId="4367"/>
    <cellStyle name="Текст предупреждения 2 8" xfId="4368"/>
    <cellStyle name="Текст предупреждения 2 9" xfId="4369"/>
    <cellStyle name="Текст предупреждения 3" xfId="1619"/>
    <cellStyle name="Текст предупреждения 3 2" xfId="1620"/>
    <cellStyle name="Текст предупреждения 4" xfId="1621"/>
    <cellStyle name="Текст предупреждения 4 2" xfId="1622"/>
    <cellStyle name="Текст предупреждения 5" xfId="1623"/>
    <cellStyle name="Текст предупреждения 5 2" xfId="1624"/>
    <cellStyle name="Текст предупреждения 6" xfId="1625"/>
    <cellStyle name="Текст предупреждения 6 2" xfId="1626"/>
    <cellStyle name="Текст предупреждения 7" xfId="1627"/>
    <cellStyle name="Текст предупреждения 7 2" xfId="1628"/>
    <cellStyle name="Текст предупреждения 8" xfId="1629"/>
    <cellStyle name="Текст предупреждения 8 2" xfId="1630"/>
    <cellStyle name="Текст предупреждения 9" xfId="1631"/>
    <cellStyle name="Текст предупреждения 9 2" xfId="1632"/>
    <cellStyle name="Текстовый" xfId="1633"/>
    <cellStyle name="Текстовый 10" xfId="3731"/>
    <cellStyle name="Текстовый 11" xfId="3732"/>
    <cellStyle name="Текстовый 12" xfId="3733"/>
    <cellStyle name="Текстовый 13" xfId="3734"/>
    <cellStyle name="Текстовый 14" xfId="3735"/>
    <cellStyle name="Текстовый 15" xfId="3736"/>
    <cellStyle name="Текстовый 16" xfId="3737"/>
    <cellStyle name="Текстовый 2" xfId="1634"/>
    <cellStyle name="Текстовый 3" xfId="1635"/>
    <cellStyle name="Текстовый 4" xfId="1636"/>
    <cellStyle name="Текстовый 5" xfId="1637"/>
    <cellStyle name="Текстовый 6" xfId="1638"/>
    <cellStyle name="Текстовый 7" xfId="1639"/>
    <cellStyle name="Текстовый 8" xfId="1640"/>
    <cellStyle name="Текстовый 9" xfId="2301"/>
    <cellStyle name="Текстовый_1" xfId="1641"/>
    <cellStyle name="Тысячи [0]_22гк" xfId="1642"/>
    <cellStyle name="Тысячи_14APnakl" xfId="3738"/>
    <cellStyle name="ФИКСИРОВАННЫЙ" xfId="1643"/>
    <cellStyle name="ФИКСИРОВАННЫЙ 2" xfId="1644"/>
    <cellStyle name="ФИКСИРОВАННЫЙ 3" xfId="1645"/>
    <cellStyle name="ФИКСИРОВАННЫЙ 4" xfId="1646"/>
    <cellStyle name="ФИКСИРОВАННЫЙ 5" xfId="1647"/>
    <cellStyle name="ФИКСИРОВАННЫЙ 6" xfId="1648"/>
    <cellStyle name="ФИКСИРОВАННЫЙ 7" xfId="1649"/>
    <cellStyle name="ФИКСИРОВАННЫЙ 8" xfId="1650"/>
    <cellStyle name="ФИКСИРОВАННЫЙ 9" xfId="2302"/>
    <cellStyle name="ФИКСИРОВАННЫЙ_1" xfId="1651"/>
    <cellStyle name="Финансовый" xfId="96" builtinId="3" hidden="1"/>
    <cellStyle name="Финансовый" xfId="354" builtinId="3" hidden="1"/>
    <cellStyle name="Финансовый" xfId="425" builtinId="3" hidden="1"/>
    <cellStyle name="Финансовый" xfId="470" builtinId="3" hidden="1"/>
    <cellStyle name="Финансовый" xfId="516" builtinId="3" hidden="1"/>
    <cellStyle name="Финансовый" xfId="561" builtinId="3" hidden="1"/>
    <cellStyle name="Финансовый" xfId="606" builtinId="3" hidden="1"/>
    <cellStyle name="Финансовый" xfId="651" builtinId="3" hidden="1"/>
    <cellStyle name="Финансовый [0]" xfId="97" builtinId="6" hidden="1"/>
    <cellStyle name="Финансовый [0]" xfId="355" builtinId="6" hidden="1"/>
    <cellStyle name="Финансовый [0]" xfId="426" builtinId="6" hidden="1"/>
    <cellStyle name="Финансовый [0]" xfId="471" builtinId="6" hidden="1"/>
    <cellStyle name="Финансовый [0]" xfId="517" builtinId="6" hidden="1"/>
    <cellStyle name="Финансовый [0]" xfId="562" builtinId="6" hidden="1"/>
    <cellStyle name="Финансовый [0]" xfId="607" builtinId="6" hidden="1"/>
    <cellStyle name="Финансовый [0]" xfId="652" builtinId="6" hidden="1"/>
    <cellStyle name="Финансовый [0] 2" xfId="1652"/>
    <cellStyle name="Финансовый [0] 2 2" xfId="3739"/>
    <cellStyle name="Финансовый [0] 3" xfId="3740"/>
    <cellStyle name="Финансовый 10" xfId="2861"/>
    <cellStyle name="Финансовый 11" xfId="4544"/>
    <cellStyle name="Финансовый 12" xfId="4545"/>
    <cellStyle name="Финансовый 2" xfId="1653"/>
    <cellStyle name="Финансовый 2 10" xfId="4370"/>
    <cellStyle name="Финансовый 2 11" xfId="4371"/>
    <cellStyle name="Финансовый 2 12" xfId="4372"/>
    <cellStyle name="Финансовый 2 13" xfId="4373"/>
    <cellStyle name="Финансовый 2 2" xfId="1654"/>
    <cellStyle name="Финансовый 2 2 2" xfId="2303"/>
    <cellStyle name="Финансовый 2 2 3" xfId="2862"/>
    <cellStyle name="Финансовый 2 2 4" xfId="3741"/>
    <cellStyle name="Финансовый 2 2_INDEX.STATION.2012(v1.0)_" xfId="2863"/>
    <cellStyle name="Финансовый 2 3" xfId="2304"/>
    <cellStyle name="Финансовый 2 4" xfId="2864"/>
    <cellStyle name="Финансовый 2 5" xfId="3742"/>
    <cellStyle name="Финансовый 2 6" xfId="3743"/>
    <cellStyle name="Финансовый 2 7" xfId="4374"/>
    <cellStyle name="Финансовый 2 8" xfId="4375"/>
    <cellStyle name="Финансовый 2 9" xfId="4376"/>
    <cellStyle name="Финансовый 2_46EE.2011(v1.0)" xfId="2305"/>
    <cellStyle name="Финансовый 3" xfId="125"/>
    <cellStyle name="Финансовый 3 2" xfId="1687"/>
    <cellStyle name="Финансовый 3 2 2" xfId="2865"/>
    <cellStyle name="Финансовый 3 2_TEHSHEET" xfId="2866"/>
    <cellStyle name="Финансовый 3 3" xfId="1688"/>
    <cellStyle name="Финансовый 3 3 2" xfId="2867"/>
    <cellStyle name="Финансовый 3 4" xfId="2306"/>
    <cellStyle name="Финансовый 3 4 2" xfId="2868"/>
    <cellStyle name="Финансовый 3 5" xfId="2869"/>
    <cellStyle name="Финансовый 3 6" xfId="2870"/>
    <cellStyle name="Финансовый 3 7" xfId="2871"/>
    <cellStyle name="Финансовый 3_ARMRAZR" xfId="2307"/>
    <cellStyle name="Финансовый 4" xfId="2308"/>
    <cellStyle name="Финансовый 4 2" xfId="2872"/>
    <cellStyle name="Финансовый 4 2 2" xfId="3744"/>
    <cellStyle name="Финансовый 4 3" xfId="3745"/>
    <cellStyle name="Финансовый 4_TEHSHEET" xfId="2873"/>
    <cellStyle name="Финансовый 5" xfId="2874"/>
    <cellStyle name="Финансовый 5 2" xfId="2875"/>
    <cellStyle name="Финансовый 6" xfId="2876"/>
    <cellStyle name="Финансовый 6 2" xfId="3746"/>
    <cellStyle name="Финансовый 7" xfId="2877"/>
    <cellStyle name="Финансовый 7 2" xfId="4546"/>
    <cellStyle name="Финансовый 7 3" xfId="4547"/>
    <cellStyle name="Финансовый 8" xfId="2878"/>
    <cellStyle name="Финансовый 8 2" xfId="4548"/>
    <cellStyle name="Финансовый 9" xfId="2879"/>
    <cellStyle name="Финансовый0[0]_FU_bal" xfId="2309"/>
    <cellStyle name="Формула" xfId="1655"/>
    <cellStyle name="Формула 2" xfId="1656"/>
    <cellStyle name="Формула 2 2" xfId="3747"/>
    <cellStyle name="Формула 3" xfId="3748"/>
    <cellStyle name="Формула_A РТ 2009 Рязаньэнерго" xfId="1657"/>
    <cellStyle name="ФормулаВБ" xfId="1658"/>
    <cellStyle name="ФормулаВБ 2" xfId="3749"/>
    <cellStyle name="ФормулаНаКонтроль" xfId="1659"/>
    <cellStyle name="ФормулаНаКонтроль 2" xfId="3750"/>
    <cellStyle name="ФормулаНаКонтроль_GRES.2007.5" xfId="3751"/>
    <cellStyle name="Хороший" xfId="61" builtinId="26" hidden="1"/>
    <cellStyle name="Хороший" xfId="131" builtinId="26" hidden="1"/>
    <cellStyle name="Хороший" xfId="171" builtinId="26" hidden="1"/>
    <cellStyle name="Хороший" xfId="211" builtinId="26" hidden="1"/>
    <cellStyle name="Хороший" xfId="251" builtinId="26" hidden="1"/>
    <cellStyle name="Хороший" xfId="319" builtinId="26" hidden="1"/>
    <cellStyle name="Хороший" xfId="390" builtinId="26" hidden="1"/>
    <cellStyle name="Хороший" xfId="435" builtinId="26" hidden="1"/>
    <cellStyle name="Хороший" xfId="481" builtinId="26" hidden="1"/>
    <cellStyle name="Хороший" xfId="526" builtinId="26" hidden="1"/>
    <cellStyle name="Хороший" xfId="571" builtinId="26" hidden="1"/>
    <cellStyle name="Хороший" xfId="616" builtinId="26" hidden="1"/>
    <cellStyle name="Хороший 10" xfId="2880"/>
    <cellStyle name="Хороший 11" xfId="4377"/>
    <cellStyle name="Хороший 12" xfId="4378"/>
    <cellStyle name="Хороший 13" xfId="4379"/>
    <cellStyle name="Хороший 14" xfId="4380"/>
    <cellStyle name="Хороший 15" xfId="4549"/>
    <cellStyle name="Хороший 2" xfId="1660"/>
    <cellStyle name="Хороший 2 10" xfId="4381"/>
    <cellStyle name="Хороший 2 11" xfId="4382"/>
    <cellStyle name="Хороший 2 12" xfId="4383"/>
    <cellStyle name="Хороший 2 13" xfId="4384"/>
    <cellStyle name="Хороший 2 2" xfId="1661"/>
    <cellStyle name="Хороший 2 3" xfId="4385"/>
    <cellStyle name="Хороший 2 4" xfId="4386"/>
    <cellStyle name="Хороший 2 5" xfId="4387"/>
    <cellStyle name="Хороший 2 6" xfId="4388"/>
    <cellStyle name="Хороший 2 7" xfId="4389"/>
    <cellStyle name="Хороший 2 8" xfId="4390"/>
    <cellStyle name="Хороший 2 9" xfId="4391"/>
    <cellStyle name="Хороший 3" xfId="1662"/>
    <cellStyle name="Хороший 3 2" xfId="1663"/>
    <cellStyle name="Хороший 4" xfId="1664"/>
    <cellStyle name="Хороший 4 2" xfId="1665"/>
    <cellStyle name="Хороший 5" xfId="1666"/>
    <cellStyle name="Хороший 5 2" xfId="1667"/>
    <cellStyle name="Хороший 6" xfId="1668"/>
    <cellStyle name="Хороший 6 2" xfId="1669"/>
    <cellStyle name="Хороший 7" xfId="1670"/>
    <cellStyle name="Хороший 7 2" xfId="1671"/>
    <cellStyle name="Хороший 8" xfId="1672"/>
    <cellStyle name="Хороший 8 2" xfId="1673"/>
    <cellStyle name="Хороший 9" xfId="1674"/>
    <cellStyle name="Хороший 9 2" xfId="1675"/>
    <cellStyle name="Цена_продукта" xfId="2310"/>
    <cellStyle name="Цифры по центру с десятыми" xfId="1676"/>
    <cellStyle name="Цифры по центру с десятыми 2" xfId="2881"/>
    <cellStyle name="Цифры по центру с десятыми 3" xfId="2882"/>
    <cellStyle name="Цифры по центру с десятыми 4" xfId="2883"/>
    <cellStyle name="Цифры по центру с десятыми 5" xfId="2884"/>
    <cellStyle name="число" xfId="2311"/>
    <cellStyle name="число 2" xfId="2885"/>
    <cellStyle name="Џђћ–…ќ’ќ›‰" xfId="1677"/>
    <cellStyle name="Џђћ–…ќ’ќ›‰ 2" xfId="3752"/>
    <cellStyle name="Џђћ–…ќ’ќ›‰ 3" xfId="3753"/>
    <cellStyle name="Шапка" xfId="2312"/>
    <cellStyle name="Шапка таблицы" xfId="1678"/>
    <cellStyle name="Шапка таблицы 2" xfId="3754"/>
    <cellStyle name="Шапка_4DNS.UPDATE.EXAMPLE" xfId="3755"/>
    <cellStyle name="ШАУ" xfId="2313"/>
    <cellStyle name="標準_PL-CF sheet" xfId="2314"/>
    <cellStyle name="㼿" xfId="3756"/>
    <cellStyle name="㼿?" xfId="3757"/>
    <cellStyle name="㼿㼿" xfId="3758"/>
    <cellStyle name="㼿㼿 2" xfId="3759"/>
    <cellStyle name="㼿㼿?" xfId="3760"/>
    <cellStyle name="㼿㼿? 2" xfId="3761"/>
    <cellStyle name="㼿㼿? 3" xfId="3762"/>
    <cellStyle name="㼿㼿㼿" xfId="3763"/>
    <cellStyle name="㼿㼿㼿 2" xfId="3764"/>
    <cellStyle name="㼿㼿㼿?" xfId="3765"/>
    <cellStyle name="㼿㼿㼿? 2" xfId="3766"/>
    <cellStyle name="㼿㼿㼿? 3" xfId="3767"/>
    <cellStyle name="㼿㼿㼿㼿" xfId="3768"/>
    <cellStyle name="㼿㼿㼿㼿?" xfId="3769"/>
    <cellStyle name="㼿㼿㼿㼿㼿" xfId="3770"/>
    <cellStyle name="䁺_x0001_" xfId="2315"/>
    <cellStyle name="䁺_x0001_ 2" xfId="377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38100</xdr:colOff>
      <xdr:row>23</xdr:row>
      <xdr:rowOff>0</xdr:rowOff>
    </xdr:from>
    <xdr:to>
      <xdr:col>32</xdr:col>
      <xdr:colOff>228600</xdr:colOff>
      <xdr:row>25</xdr:row>
      <xdr:rowOff>47625</xdr:rowOff>
    </xdr:to>
    <xdr:grpSp>
      <xdr:nvGrpSpPr>
        <xdr:cNvPr id="4" name="shCalendar" hidden="1"/>
        <xdr:cNvGrpSpPr>
          <a:grpSpLocks/>
        </xdr:cNvGrpSpPr>
      </xdr:nvGrpSpPr>
      <xdr:grpSpPr bwMode="auto">
        <a:xfrm>
          <a:off x="16097250" y="42576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38100</xdr:colOff>
      <xdr:row>23</xdr:row>
      <xdr:rowOff>0</xdr:rowOff>
    </xdr:from>
    <xdr:to>
      <xdr:col>39</xdr:col>
      <xdr:colOff>228600</xdr:colOff>
      <xdr:row>25</xdr:row>
      <xdr:rowOff>9525</xdr:rowOff>
    </xdr:to>
    <xdr:grpSp>
      <xdr:nvGrpSpPr>
        <xdr:cNvPr id="4" name="shCalendar" hidden="1"/>
        <xdr:cNvGrpSpPr>
          <a:grpSpLocks/>
        </xdr:cNvGrpSpPr>
      </xdr:nvGrpSpPr>
      <xdr:grpSpPr bwMode="auto">
        <a:xfrm>
          <a:off x="18859500" y="3171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38100</xdr:colOff>
      <xdr:row>23</xdr:row>
      <xdr:rowOff>0</xdr:rowOff>
    </xdr:from>
    <xdr:to>
      <xdr:col>59</xdr:col>
      <xdr:colOff>228600</xdr:colOff>
      <xdr:row>23</xdr:row>
      <xdr:rowOff>190500</xdr:rowOff>
    </xdr:to>
    <xdr:grpSp>
      <xdr:nvGrpSpPr>
        <xdr:cNvPr id="4" name="shCalendar"/>
        <xdr:cNvGrpSpPr>
          <a:grpSpLocks/>
        </xdr:cNvGrpSpPr>
      </xdr:nvGrpSpPr>
      <xdr:grpSpPr bwMode="auto">
        <a:xfrm>
          <a:off x="25184100" y="354330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62</xdr:col>
      <xdr:colOff>0</xdr:colOff>
      <xdr:row>23</xdr:row>
      <xdr:rowOff>0</xdr:rowOff>
    </xdr:from>
    <xdr:ext cx="190500" cy="190500"/>
    <xdr:grpSp>
      <xdr:nvGrpSpPr>
        <xdr:cNvPr id="7"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62</xdr:col>
      <xdr:colOff>0</xdr:colOff>
      <xdr:row>23</xdr:row>
      <xdr:rowOff>0</xdr:rowOff>
    </xdr:from>
    <xdr:ext cx="190500" cy="190500"/>
    <xdr:grpSp>
      <xdr:nvGrpSpPr>
        <xdr:cNvPr id="12"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twoCellAnchor editAs="oneCell">
    <xdr:from>
      <xdr:col>37</xdr:col>
      <xdr:colOff>38100</xdr:colOff>
      <xdr:row>23</xdr:row>
      <xdr:rowOff>0</xdr:rowOff>
    </xdr:from>
    <xdr:to>
      <xdr:col>37</xdr:col>
      <xdr:colOff>228600</xdr:colOff>
      <xdr:row>23</xdr:row>
      <xdr:rowOff>190500</xdr:rowOff>
    </xdr:to>
    <xdr:grpSp>
      <xdr:nvGrpSpPr>
        <xdr:cNvPr id="15" name="shCalendar" hidden="1"/>
        <xdr:cNvGrpSpPr>
          <a:grpSpLocks/>
        </xdr:cNvGrpSpPr>
      </xdr:nvGrpSpPr>
      <xdr:grpSpPr bwMode="auto">
        <a:xfrm>
          <a:off x="15125700" y="35433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37</xdr:col>
      <xdr:colOff>0</xdr:colOff>
      <xdr:row>23</xdr:row>
      <xdr:rowOff>0</xdr:rowOff>
    </xdr:from>
    <xdr:to>
      <xdr:col>37</xdr:col>
      <xdr:colOff>190500</xdr:colOff>
      <xdr:row>23</xdr:row>
      <xdr:rowOff>190500</xdr:rowOff>
    </xdr:to>
    <xdr:grpSp>
      <xdr:nvGrpSpPr>
        <xdr:cNvPr id="18" name="shCalendar" hidden="1"/>
        <xdr:cNvGrpSpPr>
          <a:grpSpLocks/>
        </xdr:cNvGrpSpPr>
      </xdr:nvGrpSpPr>
      <xdr:grpSpPr bwMode="auto">
        <a:xfrm>
          <a:off x="15087600" y="35433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49</xdr:col>
      <xdr:colOff>38100</xdr:colOff>
      <xdr:row>23</xdr:row>
      <xdr:rowOff>0</xdr:rowOff>
    </xdr:from>
    <xdr:to>
      <xdr:col>49</xdr:col>
      <xdr:colOff>228600</xdr:colOff>
      <xdr:row>23</xdr:row>
      <xdr:rowOff>190500</xdr:rowOff>
    </xdr:to>
    <xdr:grpSp>
      <xdr:nvGrpSpPr>
        <xdr:cNvPr id="21" name="shCalendar" hidden="1"/>
        <xdr:cNvGrpSpPr>
          <a:grpSpLocks/>
        </xdr:cNvGrpSpPr>
      </xdr:nvGrpSpPr>
      <xdr:grpSpPr bwMode="auto">
        <a:xfrm>
          <a:off x="20669250" y="35433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49</xdr:col>
      <xdr:colOff>0</xdr:colOff>
      <xdr:row>23</xdr:row>
      <xdr:rowOff>0</xdr:rowOff>
    </xdr:from>
    <xdr:to>
      <xdr:col>49</xdr:col>
      <xdr:colOff>190500</xdr:colOff>
      <xdr:row>23</xdr:row>
      <xdr:rowOff>190500</xdr:rowOff>
    </xdr:to>
    <xdr:grpSp>
      <xdr:nvGrpSpPr>
        <xdr:cNvPr id="24" name="shCalendar" hidden="1"/>
        <xdr:cNvGrpSpPr>
          <a:grpSpLocks/>
        </xdr:cNvGrpSpPr>
      </xdr:nvGrpSpPr>
      <xdr:grpSpPr bwMode="auto">
        <a:xfrm>
          <a:off x="20631150" y="35433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61</xdr:col>
      <xdr:colOff>38100</xdr:colOff>
      <xdr:row>23</xdr:row>
      <xdr:rowOff>0</xdr:rowOff>
    </xdr:from>
    <xdr:to>
      <xdr:col>62</xdr:col>
      <xdr:colOff>190500</xdr:colOff>
      <xdr:row>23</xdr:row>
      <xdr:rowOff>190500</xdr:rowOff>
    </xdr:to>
    <xdr:grpSp>
      <xdr:nvGrpSpPr>
        <xdr:cNvPr id="27"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61</xdr:col>
      <xdr:colOff>0</xdr:colOff>
      <xdr:row>23</xdr:row>
      <xdr:rowOff>0</xdr:rowOff>
    </xdr:from>
    <xdr:to>
      <xdr:col>62</xdr:col>
      <xdr:colOff>190500</xdr:colOff>
      <xdr:row>23</xdr:row>
      <xdr:rowOff>190500</xdr:rowOff>
    </xdr:to>
    <xdr:grpSp>
      <xdr:nvGrpSpPr>
        <xdr:cNvPr id="30" name="shCalendar" hidden="1"/>
        <xdr:cNvGrpSpPr>
          <a:grpSpLocks/>
        </xdr:cNvGrpSpPr>
      </xdr:nvGrpSpPr>
      <xdr:grpSpPr bwMode="auto">
        <a:xfrm>
          <a:off x="26174700" y="35433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25</xdr:row>
      <xdr:rowOff>0</xdr:rowOff>
    </xdr:from>
    <xdr:ext cx="190500" cy="190500"/>
    <xdr:grpSp>
      <xdr:nvGrpSpPr>
        <xdr:cNvPr id="7" name="shCalendar"/>
        <xdr:cNvGrpSpPr>
          <a:grpSpLocks/>
        </xdr:cNvGrpSpPr>
      </xdr:nvGrpSpPr>
      <xdr:grpSpPr bwMode="auto">
        <a:xfrm>
          <a:off x="7229475" y="6334125"/>
          <a:ext cx="190500" cy="190500"/>
          <a:chOff x="13896191" y="1813753"/>
          <a:chExt cx="211023" cy="178845"/>
        </a:xfrm>
      </xdr:grpSpPr>
      <xdr:sp macro="[0]!modfrmDateChoose.CalendarShow" textlink="">
        <xdr:nvSpPr>
          <xdr:cNvPr id="8"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51" t="s">
        <v>714</v>
      </c>
      <c r="M5" s="1351"/>
      <c r="N5" s="1351"/>
      <c r="O5" s="1351"/>
      <c r="P5" s="1351"/>
      <c r="Q5" s="1351"/>
      <c r="R5" s="1351"/>
      <c r="S5" s="1351"/>
      <c r="T5" s="1351"/>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550"/>
      <c r="V9" s="550"/>
      <c r="W9" s="488"/>
      <c r="X9" s="558"/>
      <c r="Y9" s="558"/>
      <c r="Z9" s="558"/>
      <c r="AA9" s="558"/>
      <c r="AB9" s="558"/>
      <c r="AC9" s="558"/>
    </row>
    <row r="10" spans="1:29" s="745" customFormat="1" ht="5.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s="1117"/>
      <c r="AB10" s="1117"/>
    </row>
    <row r="11" spans="1:29" s="538" customFormat="1" ht="11.25" hidden="1">
      <c r="A11" s="558"/>
      <c r="B11" s="558"/>
      <c r="C11" s="558"/>
      <c r="D11" s="558"/>
      <c r="E11" s="558"/>
      <c r="F11" s="558"/>
      <c r="G11" s="558"/>
      <c r="H11" s="558"/>
      <c r="L11" s="1352"/>
      <c r="M11" s="1352"/>
      <c r="N11" s="535"/>
      <c r="O11" s="550"/>
      <c r="P11" s="550"/>
      <c r="Q11" s="550"/>
      <c r="R11" s="550"/>
      <c r="S11" s="550"/>
      <c r="T11" s="550"/>
      <c r="U11" s="556" t="s">
        <v>370</v>
      </c>
      <c r="X11" s="558"/>
      <c r="Y11" s="558"/>
      <c r="Z11" s="558"/>
      <c r="AA11" s="558"/>
      <c r="AB11" s="558"/>
      <c r="AC11" s="558"/>
    </row>
    <row r="12" spans="1:29">
      <c r="J12" s="498"/>
      <c r="K12" s="498"/>
      <c r="L12" s="493"/>
      <c r="M12" s="493"/>
      <c r="N12" s="471"/>
      <c r="O12" s="1359"/>
      <c r="P12" s="1359"/>
      <c r="Q12" s="1359"/>
      <c r="R12" s="1359"/>
      <c r="S12" s="1359"/>
      <c r="T12" s="1359"/>
      <c r="U12" s="1359"/>
    </row>
    <row r="13" spans="1:29">
      <c r="J13" s="498"/>
      <c r="K13" s="498"/>
      <c r="L13" s="1280" t="s">
        <v>444</v>
      </c>
      <c r="M13" s="1280"/>
      <c r="N13" s="1280"/>
      <c r="O13" s="1280"/>
      <c r="P13" s="1280"/>
      <c r="Q13" s="1280"/>
      <c r="R13" s="1280"/>
      <c r="S13" s="1280"/>
      <c r="T13" s="1280"/>
      <c r="U13" s="1280"/>
      <c r="V13" s="1280"/>
      <c r="W13" s="1280" t="s">
        <v>445</v>
      </c>
    </row>
    <row r="14" spans="1:29" ht="14.25" customHeight="1">
      <c r="J14" s="498"/>
      <c r="K14" s="498"/>
      <c r="L14" s="1365" t="s">
        <v>90</v>
      </c>
      <c r="M14" s="1365" t="s">
        <v>599</v>
      </c>
      <c r="N14" s="629"/>
      <c r="O14" s="1366" t="s">
        <v>601</v>
      </c>
      <c r="P14" s="1367"/>
      <c r="Q14" s="1367"/>
      <c r="R14" s="1367"/>
      <c r="S14" s="1367"/>
      <c r="T14" s="1368"/>
      <c r="U14" s="1348" t="s">
        <v>338</v>
      </c>
      <c r="V14" s="1362" t="s">
        <v>273</v>
      </c>
      <c r="W14" s="1280"/>
    </row>
    <row r="15" spans="1:29" ht="14.25" customHeight="1">
      <c r="J15" s="498"/>
      <c r="K15" s="498"/>
      <c r="L15" s="1365"/>
      <c r="M15" s="1365"/>
      <c r="N15" s="630"/>
      <c r="O15" s="1371" t="s">
        <v>575</v>
      </c>
      <c r="P15" s="1369" t="s">
        <v>269</v>
      </c>
      <c r="Q15" s="1370"/>
      <c r="R15" s="1345" t="s">
        <v>612</v>
      </c>
      <c r="S15" s="1346"/>
      <c r="T15" s="1347"/>
      <c r="U15" s="1349"/>
      <c r="V15" s="1363"/>
      <c r="W15" s="1280"/>
    </row>
    <row r="16" spans="1:29" ht="33.75" customHeight="1">
      <c r="J16" s="498"/>
      <c r="K16" s="498"/>
      <c r="L16" s="1365"/>
      <c r="M16" s="1365"/>
      <c r="N16" s="631"/>
      <c r="O16" s="1372"/>
      <c r="P16" s="504" t="s">
        <v>576</v>
      </c>
      <c r="Q16" s="504" t="s">
        <v>6</v>
      </c>
      <c r="R16" s="505" t="s">
        <v>272</v>
      </c>
      <c r="S16" s="1360" t="s">
        <v>271</v>
      </c>
      <c r="T16" s="1361"/>
      <c r="U16" s="1350"/>
      <c r="V16" s="1364"/>
      <c r="W16" s="1280"/>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353">
        <f ca="1">OFFSET(S17,0,-1)+1</f>
        <v>7</v>
      </c>
      <c r="T17" s="1353"/>
      <c r="U17" s="616">
        <f ca="1">OFFSET(U17,0,-2)+1</f>
        <v>8</v>
      </c>
      <c r="V17" s="617">
        <f ca="1">OFFSET(V17,0,-1)</f>
        <v>8</v>
      </c>
      <c r="W17" s="616">
        <f ca="1">OFFSET(W17,0,-1)+1</f>
        <v>9</v>
      </c>
    </row>
    <row r="18" spans="1:29" ht="22.5">
      <c r="A18" s="1336">
        <v>1</v>
      </c>
      <c r="B18" s="812"/>
      <c r="C18" s="812"/>
      <c r="D18" s="812"/>
      <c r="E18" s="813"/>
      <c r="F18" s="814"/>
      <c r="G18" s="814"/>
      <c r="H18" s="814"/>
      <c r="I18" s="815"/>
      <c r="J18" s="810"/>
      <c r="K18" s="817"/>
      <c r="L18" s="561">
        <f>mergeValue(A18)</f>
        <v>1</v>
      </c>
      <c r="M18" s="609" t="s">
        <v>19</v>
      </c>
      <c r="N18" s="614"/>
      <c r="O18" s="1337"/>
      <c r="P18" s="1337"/>
      <c r="Q18" s="1337"/>
      <c r="R18" s="1337"/>
      <c r="S18" s="1337"/>
      <c r="T18" s="1337"/>
      <c r="U18" s="1337"/>
      <c r="V18" s="1337"/>
      <c r="W18" s="1125" t="s">
        <v>715</v>
      </c>
      <c r="Y18" s="557"/>
      <c r="Z18" s="557" t="str">
        <f t="shared" ref="Z18:Z31" si="0">IF(M18="","",M18 )</f>
        <v>Наименование тарифа</v>
      </c>
      <c r="AA18" s="557"/>
      <c r="AB18" s="557"/>
      <c r="AC18" s="557"/>
    </row>
    <row r="19" spans="1:29" ht="22.5">
      <c r="A19" s="1336"/>
      <c r="B19" s="1336">
        <v>1</v>
      </c>
      <c r="C19" s="812"/>
      <c r="D19" s="812"/>
      <c r="E19" s="814"/>
      <c r="F19" s="814"/>
      <c r="G19" s="814"/>
      <c r="H19" s="814"/>
      <c r="I19" s="809"/>
      <c r="J19" s="808"/>
      <c r="K19" s="811"/>
      <c r="L19" s="561" t="str">
        <f>mergeValue(A19) &amp;"."&amp; mergeValue(B19)</f>
        <v>1.1</v>
      </c>
      <c r="M19" s="515" t="s">
        <v>15</v>
      </c>
      <c r="N19" s="614"/>
      <c r="O19" s="1337"/>
      <c r="P19" s="1337"/>
      <c r="Q19" s="1337"/>
      <c r="R19" s="1337"/>
      <c r="S19" s="1337"/>
      <c r="T19" s="1337"/>
      <c r="U19" s="1337"/>
      <c r="V19" s="1337"/>
      <c r="W19" s="1125" t="s">
        <v>459</v>
      </c>
      <c r="Y19" s="557"/>
      <c r="Z19" s="557" t="str">
        <f t="shared" si="0"/>
        <v>Территория действия тарифа</v>
      </c>
      <c r="AA19" s="557"/>
      <c r="AB19" s="557"/>
      <c r="AC19" s="557"/>
    </row>
    <row r="20" spans="1:29" ht="22.5">
      <c r="A20" s="1336"/>
      <c r="B20" s="1336"/>
      <c r="C20" s="1336">
        <v>1</v>
      </c>
      <c r="D20" s="812"/>
      <c r="E20" s="814"/>
      <c r="F20" s="814"/>
      <c r="G20" s="814"/>
      <c r="H20" s="814"/>
      <c r="I20" s="816"/>
      <c r="J20" s="808"/>
      <c r="K20" s="811"/>
      <c r="L20" s="561" t="str">
        <f>mergeValue(A20) &amp;"."&amp; mergeValue(B20)&amp;"."&amp; mergeValue(C20)</f>
        <v>1.1.1</v>
      </c>
      <c r="M20" s="516" t="s">
        <v>7</v>
      </c>
      <c r="N20" s="614"/>
      <c r="O20" s="1337"/>
      <c r="P20" s="1337"/>
      <c r="Q20" s="1337"/>
      <c r="R20" s="1337"/>
      <c r="S20" s="1337"/>
      <c r="T20" s="1337"/>
      <c r="U20" s="1337"/>
      <c r="V20" s="1337"/>
      <c r="W20" s="1125" t="s">
        <v>597</v>
      </c>
      <c r="Y20" s="557"/>
      <c r="Z20" s="557" t="str">
        <f t="shared" si="0"/>
        <v xml:space="preserve">Наименование системы теплоснабжения </v>
      </c>
      <c r="AA20" s="557"/>
      <c r="AB20" s="557"/>
      <c r="AC20" s="557"/>
    </row>
    <row r="21" spans="1:29" ht="22.5">
      <c r="A21" s="1336"/>
      <c r="B21" s="1336"/>
      <c r="C21" s="1336"/>
      <c r="D21" s="1336">
        <v>1</v>
      </c>
      <c r="E21" s="814"/>
      <c r="F21" s="814"/>
      <c r="G21" s="814"/>
      <c r="H21" s="814"/>
      <c r="I21" s="816"/>
      <c r="J21" s="808"/>
      <c r="K21" s="811"/>
      <c r="L21" s="561" t="str">
        <f>mergeValue(A21) &amp;"."&amp; mergeValue(B21)&amp;"."&amp; mergeValue(C21)&amp;"."&amp; mergeValue(D21)</f>
        <v>1.1.1.1</v>
      </c>
      <c r="M21" s="517" t="s">
        <v>21</v>
      </c>
      <c r="N21" s="614"/>
      <c r="O21" s="1337"/>
      <c r="P21" s="1337"/>
      <c r="Q21" s="1337"/>
      <c r="R21" s="1337"/>
      <c r="S21" s="1337"/>
      <c r="T21" s="1337"/>
      <c r="U21" s="1337"/>
      <c r="V21" s="1337"/>
      <c r="W21" s="1125" t="s">
        <v>598</v>
      </c>
      <c r="Y21" s="557"/>
      <c r="Z21" s="557" t="str">
        <f t="shared" si="0"/>
        <v xml:space="preserve">Источник тепловой энергии  </v>
      </c>
      <c r="AA21" s="557"/>
      <c r="AB21" s="557"/>
      <c r="AC21" s="557"/>
    </row>
    <row r="22" spans="1:29" ht="78.75">
      <c r="A22" s="1336"/>
      <c r="B22" s="1336"/>
      <c r="C22" s="1336"/>
      <c r="D22" s="1336"/>
      <c r="E22" s="1336">
        <v>1</v>
      </c>
      <c r="F22" s="814"/>
      <c r="G22" s="814"/>
      <c r="H22" s="812">
        <v>1</v>
      </c>
      <c r="I22" s="1336">
        <v>1</v>
      </c>
      <c r="J22" s="814"/>
      <c r="K22" s="819"/>
      <c r="L22" s="561" t="str">
        <f>mergeValue(A22) &amp;"."&amp; mergeValue(B22)&amp;"."&amp; mergeValue(C22)&amp;"."&amp; mergeValue(D22)&amp;"."&amp; mergeValue(E22)</f>
        <v>1.1.1.1.1</v>
      </c>
      <c r="M22" s="523" t="s">
        <v>8</v>
      </c>
      <c r="N22" s="614"/>
      <c r="O22" s="1338"/>
      <c r="P22" s="1338"/>
      <c r="Q22" s="1338"/>
      <c r="R22" s="1338"/>
      <c r="S22" s="1338"/>
      <c r="T22" s="1338"/>
      <c r="U22" s="1338"/>
      <c r="V22" s="1338"/>
      <c r="W22" s="1125" t="s">
        <v>716</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36"/>
      <c r="B23" s="1336"/>
      <c r="C23" s="1336"/>
      <c r="D23" s="1336"/>
      <c r="E23" s="1336"/>
      <c r="F23" s="1336">
        <v>1</v>
      </c>
      <c r="G23" s="812"/>
      <c r="H23" s="812"/>
      <c r="I23" s="1336"/>
      <c r="J23" s="1336">
        <v>1</v>
      </c>
      <c r="K23" s="820"/>
      <c r="L23" s="561" t="str">
        <f>mergeValue(A23) &amp;"."&amp; mergeValue(B23)&amp;"."&amp; mergeValue(C23)&amp;"."&amp; mergeValue(D23)&amp;"."&amp; mergeValue(E23)&amp;"."&amp; mergeValue(F23)</f>
        <v>1.1.1.1.1.1</v>
      </c>
      <c r="M23" s="524" t="s">
        <v>9</v>
      </c>
      <c r="N23" s="614"/>
      <c r="O23" s="1339"/>
      <c r="P23" s="1340"/>
      <c r="Q23" s="1340"/>
      <c r="R23" s="1340"/>
      <c r="S23" s="1340"/>
      <c r="T23" s="1340"/>
      <c r="U23" s="1340"/>
      <c r="V23" s="1341"/>
      <c r="W23" s="1125" t="s">
        <v>717</v>
      </c>
      <c r="Y23" s="557"/>
      <c r="Z23" s="557" t="str">
        <f t="shared" si="0"/>
        <v>Группа потребителей</v>
      </c>
      <c r="AA23" s="557"/>
      <c r="AB23" s="557"/>
      <c r="AC23" s="557"/>
    </row>
    <row r="24" spans="1:29" ht="122.1" customHeight="1">
      <c r="A24" s="1336"/>
      <c r="B24" s="1336"/>
      <c r="C24" s="1336"/>
      <c r="D24" s="1336"/>
      <c r="E24" s="1336"/>
      <c r="F24" s="1336"/>
      <c r="G24" s="812">
        <v>1</v>
      </c>
      <c r="H24" s="812"/>
      <c r="I24" s="1336"/>
      <c r="J24" s="1336"/>
      <c r="K24" s="820">
        <v>1</v>
      </c>
      <c r="L24" s="561" t="str">
        <f>mergeValue(A24) &amp;"."&amp; mergeValue(B24)&amp;"."&amp; mergeValue(C24)&amp;"."&amp; mergeValue(D24)&amp;"."&amp; mergeValue(E24)&amp;"."&amp; mergeValue(F24)&amp;"."&amp; mergeValue(G24)</f>
        <v>1.1.1.1.1.1.1</v>
      </c>
      <c r="M24" s="1084"/>
      <c r="N24" s="614"/>
      <c r="O24" s="531"/>
      <c r="P24" s="531"/>
      <c r="Q24" s="1034"/>
      <c r="R24" s="1343"/>
      <c r="S24" s="1344" t="s">
        <v>82</v>
      </c>
      <c r="T24" s="1343"/>
      <c r="U24" s="1344" t="s">
        <v>83</v>
      </c>
      <c r="V24" s="531"/>
      <c r="W24" s="1354" t="s">
        <v>718</v>
      </c>
      <c r="X24" s="553" t="str">
        <f>strCheckDate(O25:V25)</f>
        <v/>
      </c>
      <c r="Y24" s="557"/>
      <c r="Z24" s="557" t="str">
        <f t="shared" si="0"/>
        <v/>
      </c>
      <c r="AA24" s="557"/>
      <c r="AB24" s="557"/>
      <c r="AC24" s="557"/>
    </row>
    <row r="25" spans="1:29" ht="11.25" hidden="1">
      <c r="A25" s="1336"/>
      <c r="B25" s="1336"/>
      <c r="C25" s="1336"/>
      <c r="D25" s="1336"/>
      <c r="E25" s="1336"/>
      <c r="F25" s="1336"/>
      <c r="G25" s="812"/>
      <c r="H25" s="812"/>
      <c r="I25" s="1336"/>
      <c r="J25" s="1336"/>
      <c r="K25" s="820"/>
      <c r="L25" s="568"/>
      <c r="M25" s="614"/>
      <c r="N25" s="614"/>
      <c r="O25" s="531"/>
      <c r="P25" s="531"/>
      <c r="Q25" s="552" t="str">
        <f>R24 &amp; "-" &amp; T24</f>
        <v>-</v>
      </c>
      <c r="R25" s="1343"/>
      <c r="S25" s="1344"/>
      <c r="T25" s="1343"/>
      <c r="U25" s="1344"/>
      <c r="V25" s="531"/>
      <c r="W25" s="1355"/>
      <c r="Y25" s="557"/>
      <c r="Z25" s="557" t="str">
        <f t="shared" si="0"/>
        <v/>
      </c>
      <c r="AA25" s="557"/>
      <c r="AB25" s="557"/>
      <c r="AC25" s="557"/>
    </row>
    <row r="26" spans="1:29" ht="15" customHeight="1">
      <c r="A26" s="1336"/>
      <c r="B26" s="1336"/>
      <c r="C26" s="1336"/>
      <c r="D26" s="1336"/>
      <c r="E26" s="1336"/>
      <c r="F26" s="1336"/>
      <c r="G26" s="814"/>
      <c r="H26" s="812"/>
      <c r="I26" s="1336"/>
      <c r="J26" s="1336"/>
      <c r="K26" s="819"/>
      <c r="L26" s="507"/>
      <c r="M26" s="526" t="s">
        <v>24</v>
      </c>
      <c r="N26" s="533"/>
      <c r="O26" s="533"/>
      <c r="P26" s="533"/>
      <c r="Q26" s="533"/>
      <c r="R26" s="533"/>
      <c r="S26" s="533"/>
      <c r="T26" s="533"/>
      <c r="U26" s="533"/>
      <c r="V26" s="529"/>
      <c r="W26" s="1356"/>
      <c r="Y26" s="557"/>
      <c r="Z26" s="557" t="str">
        <f t="shared" si="0"/>
        <v>Добавить вид теплоносителя (параметры теплоносителя)</v>
      </c>
      <c r="AA26" s="557"/>
      <c r="AB26" s="557"/>
      <c r="AC26" s="557"/>
    </row>
    <row r="27" spans="1:29" ht="15" customHeight="1">
      <c r="A27" s="1336"/>
      <c r="B27" s="1336"/>
      <c r="C27" s="1336"/>
      <c r="D27" s="1336"/>
      <c r="E27" s="1336"/>
      <c r="F27" s="814"/>
      <c r="G27" s="814"/>
      <c r="H27" s="812"/>
      <c r="I27" s="1336"/>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36"/>
      <c r="B28" s="1336"/>
      <c r="C28" s="1336"/>
      <c r="D28" s="1336"/>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36"/>
      <c r="B29" s="1336"/>
      <c r="C29" s="1336"/>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36"/>
      <c r="B30" s="1336"/>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36"/>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329" t="s">
        <v>719</v>
      </c>
      <c r="N34" s="1329"/>
      <c r="O34" s="1329"/>
      <c r="P34" s="1329"/>
      <c r="Q34" s="1329"/>
      <c r="R34" s="1329"/>
      <c r="S34" s="1329"/>
      <c r="T34" s="1329"/>
      <c r="U34" s="1329"/>
      <c r="V34" s="1329"/>
      <c r="W34" s="1329"/>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6"/>
  <sheetViews>
    <sheetView showGridLines="0" topLeftCell="E1" zoomScaleNormal="100" workbookViewId="0">
      <selection activeCell="G14" sqref="G14"/>
    </sheetView>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330" t="s">
        <v>470</v>
      </c>
      <c r="G2" s="1331"/>
      <c r="H2" s="1332"/>
      <c r="I2" s="756"/>
    </row>
    <row r="3" spans="1:20" ht="3" customHeight="1"/>
    <row r="4" spans="1:20" s="954" customFormat="1" ht="11.25">
      <c r="A4" s="960"/>
      <c r="B4" s="960"/>
      <c r="C4" s="960"/>
      <c r="D4" s="960"/>
      <c r="F4" s="1280" t="s">
        <v>444</v>
      </c>
      <c r="G4" s="1280"/>
      <c r="H4" s="1280"/>
      <c r="I4" s="1333"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333"/>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06.05.2019</v>
      </c>
      <c r="I7" s="766" t="s">
        <v>472</v>
      </c>
      <c r="J7" s="583"/>
      <c r="K7" s="960"/>
      <c r="L7" s="960"/>
      <c r="M7" s="960"/>
      <c r="N7" s="960"/>
      <c r="O7" s="960"/>
      <c r="P7" s="960"/>
      <c r="Q7" s="960"/>
      <c r="R7" s="960"/>
      <c r="S7" s="960"/>
      <c r="T7" s="960"/>
    </row>
    <row r="8" spans="1:20" s="954" customFormat="1" ht="45">
      <c r="A8" s="1334">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565</v>
      </c>
      <c r="J8" s="583"/>
      <c r="K8" s="960"/>
      <c r="L8" s="960"/>
      <c r="M8" s="960"/>
      <c r="N8" s="960"/>
      <c r="O8" s="960"/>
      <c r="P8" s="960"/>
      <c r="Q8" s="960"/>
      <c r="R8" s="960"/>
      <c r="S8" s="960"/>
      <c r="T8" s="960"/>
    </row>
    <row r="9" spans="1:20" s="954" customFormat="1" ht="33.75">
      <c r="A9" s="1334"/>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766" t="s">
        <v>563</v>
      </c>
      <c r="J9" s="583"/>
      <c r="K9" s="960"/>
      <c r="L9" s="960"/>
      <c r="M9" s="960"/>
      <c r="N9" s="960"/>
      <c r="O9" s="960"/>
      <c r="P9" s="960"/>
      <c r="Q9" s="960"/>
      <c r="R9" s="960"/>
      <c r="S9" s="960"/>
      <c r="T9" s="960"/>
    </row>
    <row r="10" spans="1:20" s="954" customFormat="1" ht="22.5">
      <c r="A10" s="1334"/>
      <c r="B10" s="960"/>
      <c r="C10" s="960"/>
      <c r="D10" s="960"/>
      <c r="F10" s="976" t="str">
        <f>"4."&amp;mergeValue(A10)</f>
        <v>4.1</v>
      </c>
      <c r="G10" s="765" t="s">
        <v>475</v>
      </c>
      <c r="H10" s="978" t="s">
        <v>448</v>
      </c>
      <c r="I10" s="766"/>
      <c r="J10" s="583"/>
      <c r="K10" s="960"/>
      <c r="L10" s="960"/>
      <c r="M10" s="960"/>
      <c r="N10" s="960"/>
      <c r="O10" s="960"/>
      <c r="P10" s="960"/>
      <c r="Q10" s="960"/>
      <c r="R10" s="960"/>
      <c r="S10" s="960"/>
      <c r="T10" s="960"/>
    </row>
    <row r="11" spans="1:20" s="954" customFormat="1" ht="18.75">
      <c r="A11" s="1334"/>
      <c r="B11" s="1334">
        <v>1</v>
      </c>
      <c r="C11" s="970"/>
      <c r="D11" s="970"/>
      <c r="F11" s="976" t="str">
        <f>"4."&amp;mergeValue(A11) &amp;"."&amp;mergeValue(B11)</f>
        <v>4.1.1</v>
      </c>
      <c r="G11" s="777" t="s">
        <v>567</v>
      </c>
      <c r="H11" s="974" t="str">
        <f>IF(region_name="","",region_name)</f>
        <v>Ленинградская область</v>
      </c>
      <c r="I11" s="766" t="s">
        <v>478</v>
      </c>
      <c r="J11" s="583"/>
      <c r="K11" s="960"/>
      <c r="L11" s="960"/>
      <c r="M11" s="960"/>
      <c r="N11" s="960"/>
      <c r="O11" s="960"/>
      <c r="P11" s="960"/>
      <c r="Q11" s="960"/>
      <c r="R11" s="960"/>
      <c r="S11" s="960"/>
      <c r="T11" s="960"/>
    </row>
    <row r="12" spans="1:20" s="954" customFormat="1" ht="22.5">
      <c r="A12" s="1334"/>
      <c r="B12" s="1334"/>
      <c r="C12" s="1334">
        <v>1</v>
      </c>
      <c r="D12" s="970"/>
      <c r="F12" s="976" t="str">
        <f>"4."&amp;mergeValue(A12) &amp;"."&amp;mergeValue(B12)&amp;"."&amp;mergeValue(C12)</f>
        <v>4.1.1.1</v>
      </c>
      <c r="G12" s="767" t="s">
        <v>476</v>
      </c>
      <c r="H12" s="974" t="str">
        <f>IF(Территории!H13="","","" &amp; Территории!H13 &amp; "")</f>
        <v>Всеволожский муниципальный район</v>
      </c>
      <c r="I12" s="766" t="s">
        <v>479</v>
      </c>
      <c r="J12" s="583"/>
      <c r="K12" s="960"/>
      <c r="L12" s="960"/>
      <c r="M12" s="960"/>
      <c r="N12" s="960"/>
      <c r="O12" s="960"/>
      <c r="P12" s="960"/>
      <c r="Q12" s="960"/>
      <c r="R12" s="960"/>
      <c r="S12" s="960"/>
      <c r="T12" s="960"/>
    </row>
    <row r="13" spans="1:20" s="954" customFormat="1" ht="18.75">
      <c r="A13" s="1334"/>
      <c r="B13" s="1334"/>
      <c r="C13" s="1334"/>
      <c r="D13" s="970">
        <v>1</v>
      </c>
      <c r="F13" s="976" t="str">
        <f>"4."&amp;mergeValue(A13) &amp;"."&amp;mergeValue(B13)&amp;"."&amp;mergeValue(C13)&amp;"."&amp;mergeValue(D13)</f>
        <v>4.1.1.1.1</v>
      </c>
      <c r="G13" s="768" t="s">
        <v>477</v>
      </c>
      <c r="H13" s="974" t="str">
        <f>IF(Территории!R14="","","" &amp; Территории!R14 &amp; "")</f>
        <v>Заневское (41612155)</v>
      </c>
      <c r="I13" s="1335" t="s">
        <v>566</v>
      </c>
      <c r="J13" s="583"/>
      <c r="K13" s="960"/>
      <c r="L13" s="960"/>
      <c r="M13" s="960"/>
      <c r="N13" s="960"/>
      <c r="O13" s="960"/>
      <c r="P13" s="960"/>
      <c r="Q13" s="960"/>
      <c r="R13" s="960"/>
      <c r="S13" s="960"/>
      <c r="T13" s="960"/>
    </row>
    <row r="14" spans="1:20" s="1092" customFormat="1" ht="18.75">
      <c r="A14" s="1334"/>
      <c r="B14" s="1334"/>
      <c r="C14" s="1334"/>
      <c r="D14" s="1177">
        <v>2</v>
      </c>
      <c r="F14" s="1119" t="str">
        <f>"4."&amp;mergeValue(A14) &amp;"."&amp;mergeValue(B14)&amp;"."&amp;mergeValue(C14)&amp;"."&amp;mergeValue(D14)</f>
        <v>4.1.1.1.2</v>
      </c>
      <c r="G14" s="1131" t="s">
        <v>477</v>
      </c>
      <c r="H14" s="1181" t="str">
        <f>IF(Территории!R15="","","" &amp; Территории!R15 &amp; "")</f>
        <v>Муринское (41612428)</v>
      </c>
      <c r="I14" s="1335"/>
      <c r="J14" s="1118"/>
      <c r="K14" s="1097"/>
      <c r="L14" s="1097"/>
      <c r="M14" s="1097"/>
      <c r="N14" s="1097"/>
      <c r="O14" s="1097"/>
      <c r="P14" s="1097"/>
      <c r="Q14" s="1097"/>
      <c r="R14" s="1097"/>
      <c r="S14" s="1097"/>
      <c r="T14" s="1097"/>
    </row>
    <row r="15" spans="1:20" s="734" customFormat="1" ht="3" customHeight="1">
      <c r="A15" s="735"/>
      <c r="B15" s="735"/>
      <c r="C15" s="735"/>
      <c r="D15" s="735"/>
      <c r="F15" s="593"/>
      <c r="G15" s="594"/>
      <c r="H15" s="595"/>
      <c r="I15" s="596"/>
      <c r="J15" s="735"/>
      <c r="K15" s="735"/>
      <c r="L15" s="735"/>
      <c r="M15" s="735"/>
      <c r="N15" s="735"/>
      <c r="O15" s="735"/>
      <c r="P15" s="735"/>
      <c r="Q15" s="735"/>
      <c r="R15" s="735"/>
      <c r="S15" s="735"/>
      <c r="T15" s="735"/>
    </row>
    <row r="16" spans="1:20" s="734" customFormat="1" ht="15" customHeight="1">
      <c r="A16" s="735"/>
      <c r="B16" s="735"/>
      <c r="C16" s="735"/>
      <c r="D16" s="735"/>
      <c r="F16" s="772"/>
      <c r="G16" s="1329" t="s">
        <v>568</v>
      </c>
      <c r="H16" s="1329"/>
      <c r="I16" s="930"/>
      <c r="J16" s="735"/>
      <c r="K16" s="735"/>
      <c r="L16" s="735"/>
      <c r="M16" s="735"/>
      <c r="N16" s="735"/>
      <c r="O16" s="735"/>
      <c r="P16" s="735"/>
      <c r="Q16" s="735"/>
      <c r="R16" s="735"/>
      <c r="S16" s="735"/>
      <c r="T16" s="735"/>
    </row>
  </sheetData>
  <sheetProtection password="FA9C" sheet="1" objects="1" scenarios="1" formatColumns="0" formatRows="0"/>
  <mergeCells count="8">
    <mergeCell ref="G16:H16"/>
    <mergeCell ref="F2:H2"/>
    <mergeCell ref="F4:H4"/>
    <mergeCell ref="I4:I5"/>
    <mergeCell ref="A8:A14"/>
    <mergeCell ref="B11:B14"/>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30"/>
  <sheetViews>
    <sheetView showGridLines="0" topLeftCell="I4" zoomScaleNormal="100" workbookViewId="0">
      <selection activeCell="AJ26" sqref="AJ26"/>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29.7109375" style="1068" customWidth="1"/>
    <col min="23" max="24" width="23.7109375" style="1068" hidden="1" customWidth="1"/>
    <col min="25" max="25" width="11.7109375" style="1068" customWidth="1"/>
    <col min="26" max="26" width="3.7109375" style="1068" customWidth="1"/>
    <col min="27" max="27" width="11.7109375" style="1068" customWidth="1"/>
    <col min="28" max="28" width="8.5703125" style="1068" customWidth="1"/>
    <col min="29" max="29" width="29.7109375" style="1068" customWidth="1"/>
    <col min="30" max="31" width="23.7109375" style="1068" hidden="1" customWidth="1"/>
    <col min="32" max="32" width="11.7109375" style="1068" customWidth="1"/>
    <col min="33" max="33" width="3.7109375" style="1068" customWidth="1"/>
    <col min="34" max="34" width="11.7109375" style="1068" customWidth="1"/>
    <col min="35" max="35" width="8.5703125" style="1068" customWidth="1"/>
    <col min="36" max="36" width="29.7109375" style="1068" customWidth="1"/>
    <col min="37" max="38" width="23.7109375" style="1068" hidden="1" customWidth="1"/>
    <col min="39" max="39" width="11.7109375" style="1068" customWidth="1"/>
    <col min="40" max="40" width="3.7109375" style="1068" customWidth="1"/>
    <col min="41" max="41" width="11.7109375" style="1068" customWidth="1"/>
    <col min="42" max="42" width="8.5703125" style="1068" hidden="1" customWidth="1"/>
    <col min="43" max="43" width="4.7109375" style="937" customWidth="1"/>
    <col min="44" max="44" width="115.7109375" style="937" customWidth="1"/>
    <col min="45" max="46" width="10.5703125" style="955"/>
    <col min="47" max="47" width="11.140625" style="955" customWidth="1"/>
    <col min="48" max="55" width="10.5703125" style="955"/>
    <col min="56" max="277" width="10.5703125" style="937"/>
    <col min="278" max="285" width="0" style="937" hidden="1" customWidth="1"/>
    <col min="286" max="286" width="3.7109375" style="937" customWidth="1"/>
    <col min="287" max="287" width="3.85546875" style="937" customWidth="1"/>
    <col min="288" max="288" width="3.7109375" style="937" customWidth="1"/>
    <col min="289" max="289" width="12.7109375" style="937" customWidth="1"/>
    <col min="290" max="290" width="52.7109375" style="937" customWidth="1"/>
    <col min="291" max="294" width="0" style="937" hidden="1" customWidth="1"/>
    <col min="295" max="295" width="12.28515625" style="937" customWidth="1"/>
    <col min="296" max="296" width="6.42578125" style="937" customWidth="1"/>
    <col min="297" max="297" width="12.28515625" style="937" customWidth="1"/>
    <col min="298" max="298" width="0" style="937" hidden="1" customWidth="1"/>
    <col min="299" max="299" width="3.7109375" style="937" customWidth="1"/>
    <col min="300" max="300" width="11.140625" style="937" bestFit="1" customWidth="1"/>
    <col min="301" max="302" width="10.5703125" style="937"/>
    <col min="303" max="303" width="11.140625" style="937" customWidth="1"/>
    <col min="304" max="533" width="10.5703125" style="937"/>
    <col min="534" max="541" width="0" style="937" hidden="1" customWidth="1"/>
    <col min="542" max="542" width="3.7109375" style="937" customWidth="1"/>
    <col min="543" max="543" width="3.85546875" style="937" customWidth="1"/>
    <col min="544" max="544" width="3.7109375" style="937" customWidth="1"/>
    <col min="545" max="545" width="12.7109375" style="937" customWidth="1"/>
    <col min="546" max="546" width="52.7109375" style="937" customWidth="1"/>
    <col min="547" max="550" width="0" style="937" hidden="1" customWidth="1"/>
    <col min="551" max="551" width="12.28515625" style="937" customWidth="1"/>
    <col min="552" max="552" width="6.42578125" style="937" customWidth="1"/>
    <col min="553" max="553" width="12.28515625" style="937" customWidth="1"/>
    <col min="554" max="554" width="0" style="937" hidden="1" customWidth="1"/>
    <col min="555" max="555" width="3.7109375" style="937" customWidth="1"/>
    <col min="556" max="556" width="11.140625" style="937" bestFit="1" customWidth="1"/>
    <col min="557" max="558" width="10.5703125" style="937"/>
    <col min="559" max="559" width="11.140625" style="937" customWidth="1"/>
    <col min="560" max="789" width="10.5703125" style="937"/>
    <col min="790" max="797" width="0" style="937" hidden="1" customWidth="1"/>
    <col min="798" max="798" width="3.7109375" style="937" customWidth="1"/>
    <col min="799" max="799" width="3.85546875" style="937" customWidth="1"/>
    <col min="800" max="800" width="3.7109375" style="937" customWidth="1"/>
    <col min="801" max="801" width="12.7109375" style="937" customWidth="1"/>
    <col min="802" max="802" width="52.7109375" style="937" customWidth="1"/>
    <col min="803" max="806" width="0" style="937" hidden="1" customWidth="1"/>
    <col min="807" max="807" width="12.28515625" style="937" customWidth="1"/>
    <col min="808" max="808" width="6.42578125" style="937" customWidth="1"/>
    <col min="809" max="809" width="12.28515625" style="937" customWidth="1"/>
    <col min="810" max="810" width="0" style="937" hidden="1" customWidth="1"/>
    <col min="811" max="811" width="3.7109375" style="937" customWidth="1"/>
    <col min="812" max="812" width="11.140625" style="937" bestFit="1" customWidth="1"/>
    <col min="813" max="814" width="10.5703125" style="937"/>
    <col min="815" max="815" width="11.140625" style="937" customWidth="1"/>
    <col min="816" max="1045" width="10.5703125" style="937"/>
    <col min="1046" max="1053" width="0" style="937" hidden="1" customWidth="1"/>
    <col min="1054" max="1054" width="3.7109375" style="937" customWidth="1"/>
    <col min="1055" max="1055" width="3.85546875" style="937" customWidth="1"/>
    <col min="1056" max="1056" width="3.7109375" style="937" customWidth="1"/>
    <col min="1057" max="1057" width="12.7109375" style="937" customWidth="1"/>
    <col min="1058" max="1058" width="52.7109375" style="937" customWidth="1"/>
    <col min="1059" max="1062" width="0" style="937" hidden="1" customWidth="1"/>
    <col min="1063" max="1063" width="12.28515625" style="937" customWidth="1"/>
    <col min="1064" max="1064" width="6.42578125" style="937" customWidth="1"/>
    <col min="1065" max="1065" width="12.28515625" style="937" customWidth="1"/>
    <col min="1066" max="1066" width="0" style="937" hidden="1" customWidth="1"/>
    <col min="1067" max="1067" width="3.7109375" style="937" customWidth="1"/>
    <col min="1068" max="1068" width="11.140625" style="937" bestFit="1" customWidth="1"/>
    <col min="1069" max="1070" width="10.5703125" style="937"/>
    <col min="1071" max="1071" width="11.140625" style="937" customWidth="1"/>
    <col min="1072" max="1301" width="10.5703125" style="937"/>
    <col min="1302" max="1309" width="0" style="937" hidden="1" customWidth="1"/>
    <col min="1310" max="1310" width="3.7109375" style="937" customWidth="1"/>
    <col min="1311" max="1311" width="3.85546875" style="937" customWidth="1"/>
    <col min="1312" max="1312" width="3.7109375" style="937" customWidth="1"/>
    <col min="1313" max="1313" width="12.7109375" style="937" customWidth="1"/>
    <col min="1314" max="1314" width="52.7109375" style="937" customWidth="1"/>
    <col min="1315" max="1318" width="0" style="937" hidden="1" customWidth="1"/>
    <col min="1319" max="1319" width="12.28515625" style="937" customWidth="1"/>
    <col min="1320" max="1320" width="6.42578125" style="937" customWidth="1"/>
    <col min="1321" max="1321" width="12.28515625" style="937" customWidth="1"/>
    <col min="1322" max="1322" width="0" style="937" hidden="1" customWidth="1"/>
    <col min="1323" max="1323" width="3.7109375" style="937" customWidth="1"/>
    <col min="1324" max="1324" width="11.140625" style="937" bestFit="1" customWidth="1"/>
    <col min="1325" max="1326" width="10.5703125" style="937"/>
    <col min="1327" max="1327" width="11.140625" style="937" customWidth="1"/>
    <col min="1328" max="1557" width="10.5703125" style="937"/>
    <col min="1558" max="1565" width="0" style="937" hidden="1" customWidth="1"/>
    <col min="1566" max="1566" width="3.7109375" style="937" customWidth="1"/>
    <col min="1567" max="1567" width="3.85546875" style="937" customWidth="1"/>
    <col min="1568" max="1568" width="3.7109375" style="937" customWidth="1"/>
    <col min="1569" max="1569" width="12.7109375" style="937" customWidth="1"/>
    <col min="1570" max="1570" width="52.7109375" style="937" customWidth="1"/>
    <col min="1571" max="1574" width="0" style="937" hidden="1" customWidth="1"/>
    <col min="1575" max="1575" width="12.28515625" style="937" customWidth="1"/>
    <col min="1576" max="1576" width="6.42578125" style="937" customWidth="1"/>
    <col min="1577" max="1577" width="12.28515625" style="937" customWidth="1"/>
    <col min="1578" max="1578" width="0" style="937" hidden="1" customWidth="1"/>
    <col min="1579" max="1579" width="3.7109375" style="937" customWidth="1"/>
    <col min="1580" max="1580" width="11.140625" style="937" bestFit="1" customWidth="1"/>
    <col min="1581" max="1582" width="10.5703125" style="937"/>
    <col min="1583" max="1583" width="11.140625" style="937" customWidth="1"/>
    <col min="1584" max="1813" width="10.5703125" style="937"/>
    <col min="1814" max="1821" width="0" style="937" hidden="1" customWidth="1"/>
    <col min="1822" max="1822" width="3.7109375" style="937" customWidth="1"/>
    <col min="1823" max="1823" width="3.85546875" style="937" customWidth="1"/>
    <col min="1824" max="1824" width="3.7109375" style="937" customWidth="1"/>
    <col min="1825" max="1825" width="12.7109375" style="937" customWidth="1"/>
    <col min="1826" max="1826" width="52.7109375" style="937" customWidth="1"/>
    <col min="1827" max="1830" width="0" style="937" hidden="1" customWidth="1"/>
    <col min="1831" max="1831" width="12.28515625" style="937" customWidth="1"/>
    <col min="1832" max="1832" width="6.42578125" style="937" customWidth="1"/>
    <col min="1833" max="1833" width="12.28515625" style="937" customWidth="1"/>
    <col min="1834" max="1834" width="0" style="937" hidden="1" customWidth="1"/>
    <col min="1835" max="1835" width="3.7109375" style="937" customWidth="1"/>
    <col min="1836" max="1836" width="11.140625" style="937" bestFit="1" customWidth="1"/>
    <col min="1837" max="1838" width="10.5703125" style="937"/>
    <col min="1839" max="1839" width="11.140625" style="937" customWidth="1"/>
    <col min="1840" max="2069" width="10.5703125" style="937"/>
    <col min="2070" max="2077" width="0" style="937" hidden="1" customWidth="1"/>
    <col min="2078" max="2078" width="3.7109375" style="937" customWidth="1"/>
    <col min="2079" max="2079" width="3.85546875" style="937" customWidth="1"/>
    <col min="2080" max="2080" width="3.7109375" style="937" customWidth="1"/>
    <col min="2081" max="2081" width="12.7109375" style="937" customWidth="1"/>
    <col min="2082" max="2082" width="52.7109375" style="937" customWidth="1"/>
    <col min="2083" max="2086" width="0" style="937" hidden="1" customWidth="1"/>
    <col min="2087" max="2087" width="12.28515625" style="937" customWidth="1"/>
    <col min="2088" max="2088" width="6.42578125" style="937" customWidth="1"/>
    <col min="2089" max="2089" width="12.28515625" style="937" customWidth="1"/>
    <col min="2090" max="2090" width="0" style="937" hidden="1" customWidth="1"/>
    <col min="2091" max="2091" width="3.7109375" style="937" customWidth="1"/>
    <col min="2092" max="2092" width="11.140625" style="937" bestFit="1" customWidth="1"/>
    <col min="2093" max="2094" width="10.5703125" style="937"/>
    <col min="2095" max="2095" width="11.140625" style="937" customWidth="1"/>
    <col min="2096" max="2325" width="10.5703125" style="937"/>
    <col min="2326" max="2333" width="0" style="937" hidden="1" customWidth="1"/>
    <col min="2334" max="2334" width="3.7109375" style="937" customWidth="1"/>
    <col min="2335" max="2335" width="3.85546875" style="937" customWidth="1"/>
    <col min="2336" max="2336" width="3.7109375" style="937" customWidth="1"/>
    <col min="2337" max="2337" width="12.7109375" style="937" customWidth="1"/>
    <col min="2338" max="2338" width="52.7109375" style="937" customWidth="1"/>
    <col min="2339" max="2342" width="0" style="937" hidden="1" customWidth="1"/>
    <col min="2343" max="2343" width="12.28515625" style="937" customWidth="1"/>
    <col min="2344" max="2344" width="6.42578125" style="937" customWidth="1"/>
    <col min="2345" max="2345" width="12.28515625" style="937" customWidth="1"/>
    <col min="2346" max="2346" width="0" style="937" hidden="1" customWidth="1"/>
    <col min="2347" max="2347" width="3.7109375" style="937" customWidth="1"/>
    <col min="2348" max="2348" width="11.140625" style="937" bestFit="1" customWidth="1"/>
    <col min="2349" max="2350" width="10.5703125" style="937"/>
    <col min="2351" max="2351" width="11.140625" style="937" customWidth="1"/>
    <col min="2352" max="2581" width="10.5703125" style="937"/>
    <col min="2582" max="2589" width="0" style="937" hidden="1" customWidth="1"/>
    <col min="2590" max="2590" width="3.7109375" style="937" customWidth="1"/>
    <col min="2591" max="2591" width="3.85546875" style="937" customWidth="1"/>
    <col min="2592" max="2592" width="3.7109375" style="937" customWidth="1"/>
    <col min="2593" max="2593" width="12.7109375" style="937" customWidth="1"/>
    <col min="2594" max="2594" width="52.7109375" style="937" customWidth="1"/>
    <col min="2595" max="2598" width="0" style="937" hidden="1" customWidth="1"/>
    <col min="2599" max="2599" width="12.28515625" style="937" customWidth="1"/>
    <col min="2600" max="2600" width="6.42578125" style="937" customWidth="1"/>
    <col min="2601" max="2601" width="12.28515625" style="937" customWidth="1"/>
    <col min="2602" max="2602" width="0" style="937" hidden="1" customWidth="1"/>
    <col min="2603" max="2603" width="3.7109375" style="937" customWidth="1"/>
    <col min="2604" max="2604" width="11.140625" style="937" bestFit="1" customWidth="1"/>
    <col min="2605" max="2606" width="10.5703125" style="937"/>
    <col min="2607" max="2607" width="11.140625" style="937" customWidth="1"/>
    <col min="2608" max="2837" width="10.5703125" style="937"/>
    <col min="2838" max="2845" width="0" style="937" hidden="1" customWidth="1"/>
    <col min="2846" max="2846" width="3.7109375" style="937" customWidth="1"/>
    <col min="2847" max="2847" width="3.85546875" style="937" customWidth="1"/>
    <col min="2848" max="2848" width="3.7109375" style="937" customWidth="1"/>
    <col min="2849" max="2849" width="12.7109375" style="937" customWidth="1"/>
    <col min="2850" max="2850" width="52.7109375" style="937" customWidth="1"/>
    <col min="2851" max="2854" width="0" style="937" hidden="1" customWidth="1"/>
    <col min="2855" max="2855" width="12.28515625" style="937" customWidth="1"/>
    <col min="2856" max="2856" width="6.42578125" style="937" customWidth="1"/>
    <col min="2857" max="2857" width="12.28515625" style="937" customWidth="1"/>
    <col min="2858" max="2858" width="0" style="937" hidden="1" customWidth="1"/>
    <col min="2859" max="2859" width="3.7109375" style="937" customWidth="1"/>
    <col min="2860" max="2860" width="11.140625" style="937" bestFit="1" customWidth="1"/>
    <col min="2861" max="2862" width="10.5703125" style="937"/>
    <col min="2863" max="2863" width="11.140625" style="937" customWidth="1"/>
    <col min="2864" max="3093" width="10.5703125" style="937"/>
    <col min="3094" max="3101" width="0" style="937" hidden="1" customWidth="1"/>
    <col min="3102" max="3102" width="3.7109375" style="937" customWidth="1"/>
    <col min="3103" max="3103" width="3.85546875" style="937" customWidth="1"/>
    <col min="3104" max="3104" width="3.7109375" style="937" customWidth="1"/>
    <col min="3105" max="3105" width="12.7109375" style="937" customWidth="1"/>
    <col min="3106" max="3106" width="52.7109375" style="937" customWidth="1"/>
    <col min="3107" max="3110" width="0" style="937" hidden="1" customWidth="1"/>
    <col min="3111" max="3111" width="12.28515625" style="937" customWidth="1"/>
    <col min="3112" max="3112" width="6.42578125" style="937" customWidth="1"/>
    <col min="3113" max="3113" width="12.28515625" style="937" customWidth="1"/>
    <col min="3114" max="3114" width="0" style="937" hidden="1" customWidth="1"/>
    <col min="3115" max="3115" width="3.7109375" style="937" customWidth="1"/>
    <col min="3116" max="3116" width="11.140625" style="937" bestFit="1" customWidth="1"/>
    <col min="3117" max="3118" width="10.5703125" style="937"/>
    <col min="3119" max="3119" width="11.140625" style="937" customWidth="1"/>
    <col min="3120" max="3349" width="10.5703125" style="937"/>
    <col min="3350" max="3357" width="0" style="937" hidden="1" customWidth="1"/>
    <col min="3358" max="3358" width="3.7109375" style="937" customWidth="1"/>
    <col min="3359" max="3359" width="3.85546875" style="937" customWidth="1"/>
    <col min="3360" max="3360" width="3.7109375" style="937" customWidth="1"/>
    <col min="3361" max="3361" width="12.7109375" style="937" customWidth="1"/>
    <col min="3362" max="3362" width="52.7109375" style="937" customWidth="1"/>
    <col min="3363" max="3366" width="0" style="937" hidden="1" customWidth="1"/>
    <col min="3367" max="3367" width="12.28515625" style="937" customWidth="1"/>
    <col min="3368" max="3368" width="6.42578125" style="937" customWidth="1"/>
    <col min="3369" max="3369" width="12.28515625" style="937" customWidth="1"/>
    <col min="3370" max="3370" width="0" style="937" hidden="1" customWidth="1"/>
    <col min="3371" max="3371" width="3.7109375" style="937" customWidth="1"/>
    <col min="3372" max="3372" width="11.140625" style="937" bestFit="1" customWidth="1"/>
    <col min="3373" max="3374" width="10.5703125" style="937"/>
    <col min="3375" max="3375" width="11.140625" style="937" customWidth="1"/>
    <col min="3376" max="3605" width="10.5703125" style="937"/>
    <col min="3606" max="3613" width="0" style="937" hidden="1" customWidth="1"/>
    <col min="3614" max="3614" width="3.7109375" style="937" customWidth="1"/>
    <col min="3615" max="3615" width="3.85546875" style="937" customWidth="1"/>
    <col min="3616" max="3616" width="3.7109375" style="937" customWidth="1"/>
    <col min="3617" max="3617" width="12.7109375" style="937" customWidth="1"/>
    <col min="3618" max="3618" width="52.7109375" style="937" customWidth="1"/>
    <col min="3619" max="3622" width="0" style="937" hidden="1" customWidth="1"/>
    <col min="3623" max="3623" width="12.28515625" style="937" customWidth="1"/>
    <col min="3624" max="3624" width="6.42578125" style="937" customWidth="1"/>
    <col min="3625" max="3625" width="12.28515625" style="937" customWidth="1"/>
    <col min="3626" max="3626" width="0" style="937" hidden="1" customWidth="1"/>
    <col min="3627" max="3627" width="3.7109375" style="937" customWidth="1"/>
    <col min="3628" max="3628" width="11.140625" style="937" bestFit="1" customWidth="1"/>
    <col min="3629" max="3630" width="10.5703125" style="937"/>
    <col min="3631" max="3631" width="11.140625" style="937" customWidth="1"/>
    <col min="3632" max="3861" width="10.5703125" style="937"/>
    <col min="3862" max="3869" width="0" style="937" hidden="1" customWidth="1"/>
    <col min="3870" max="3870" width="3.7109375" style="937" customWidth="1"/>
    <col min="3871" max="3871" width="3.85546875" style="937" customWidth="1"/>
    <col min="3872" max="3872" width="3.7109375" style="937" customWidth="1"/>
    <col min="3873" max="3873" width="12.7109375" style="937" customWidth="1"/>
    <col min="3874" max="3874" width="52.7109375" style="937" customWidth="1"/>
    <col min="3875" max="3878" width="0" style="937" hidden="1" customWidth="1"/>
    <col min="3879" max="3879" width="12.28515625" style="937" customWidth="1"/>
    <col min="3880" max="3880" width="6.42578125" style="937" customWidth="1"/>
    <col min="3881" max="3881" width="12.28515625" style="937" customWidth="1"/>
    <col min="3882" max="3882" width="0" style="937" hidden="1" customWidth="1"/>
    <col min="3883" max="3883" width="3.7109375" style="937" customWidth="1"/>
    <col min="3884" max="3884" width="11.140625" style="937" bestFit="1" customWidth="1"/>
    <col min="3885" max="3886" width="10.5703125" style="937"/>
    <col min="3887" max="3887" width="11.140625" style="937" customWidth="1"/>
    <col min="3888" max="4117" width="10.5703125" style="937"/>
    <col min="4118" max="4125" width="0" style="937" hidden="1" customWidth="1"/>
    <col min="4126" max="4126" width="3.7109375" style="937" customWidth="1"/>
    <col min="4127" max="4127" width="3.85546875" style="937" customWidth="1"/>
    <col min="4128" max="4128" width="3.7109375" style="937" customWidth="1"/>
    <col min="4129" max="4129" width="12.7109375" style="937" customWidth="1"/>
    <col min="4130" max="4130" width="52.7109375" style="937" customWidth="1"/>
    <col min="4131" max="4134" width="0" style="937" hidden="1" customWidth="1"/>
    <col min="4135" max="4135" width="12.28515625" style="937" customWidth="1"/>
    <col min="4136" max="4136" width="6.42578125" style="937" customWidth="1"/>
    <col min="4137" max="4137" width="12.28515625" style="937" customWidth="1"/>
    <col min="4138" max="4138" width="0" style="937" hidden="1" customWidth="1"/>
    <col min="4139" max="4139" width="3.7109375" style="937" customWidth="1"/>
    <col min="4140" max="4140" width="11.140625" style="937" bestFit="1" customWidth="1"/>
    <col min="4141" max="4142" width="10.5703125" style="937"/>
    <col min="4143" max="4143" width="11.140625" style="937" customWidth="1"/>
    <col min="4144" max="4373" width="10.5703125" style="937"/>
    <col min="4374" max="4381" width="0" style="937" hidden="1" customWidth="1"/>
    <col min="4382" max="4382" width="3.7109375" style="937" customWidth="1"/>
    <col min="4383" max="4383" width="3.85546875" style="937" customWidth="1"/>
    <col min="4384" max="4384" width="3.7109375" style="937" customWidth="1"/>
    <col min="4385" max="4385" width="12.7109375" style="937" customWidth="1"/>
    <col min="4386" max="4386" width="52.7109375" style="937" customWidth="1"/>
    <col min="4387" max="4390" width="0" style="937" hidden="1" customWidth="1"/>
    <col min="4391" max="4391" width="12.28515625" style="937" customWidth="1"/>
    <col min="4392" max="4392" width="6.42578125" style="937" customWidth="1"/>
    <col min="4393" max="4393" width="12.28515625" style="937" customWidth="1"/>
    <col min="4394" max="4394" width="0" style="937" hidden="1" customWidth="1"/>
    <col min="4395" max="4395" width="3.7109375" style="937" customWidth="1"/>
    <col min="4396" max="4396" width="11.140625" style="937" bestFit="1" customWidth="1"/>
    <col min="4397" max="4398" width="10.5703125" style="937"/>
    <col min="4399" max="4399" width="11.140625" style="937" customWidth="1"/>
    <col min="4400" max="4629" width="10.5703125" style="937"/>
    <col min="4630" max="4637" width="0" style="937" hidden="1" customWidth="1"/>
    <col min="4638" max="4638" width="3.7109375" style="937" customWidth="1"/>
    <col min="4639" max="4639" width="3.85546875" style="937" customWidth="1"/>
    <col min="4640" max="4640" width="3.7109375" style="937" customWidth="1"/>
    <col min="4641" max="4641" width="12.7109375" style="937" customWidth="1"/>
    <col min="4642" max="4642" width="52.7109375" style="937" customWidth="1"/>
    <col min="4643" max="4646" width="0" style="937" hidden="1" customWidth="1"/>
    <col min="4647" max="4647" width="12.28515625" style="937" customWidth="1"/>
    <col min="4648" max="4648" width="6.42578125" style="937" customWidth="1"/>
    <col min="4649" max="4649" width="12.28515625" style="937" customWidth="1"/>
    <col min="4650" max="4650" width="0" style="937" hidden="1" customWidth="1"/>
    <col min="4651" max="4651" width="3.7109375" style="937" customWidth="1"/>
    <col min="4652" max="4652" width="11.140625" style="937" bestFit="1" customWidth="1"/>
    <col min="4653" max="4654" width="10.5703125" style="937"/>
    <col min="4655" max="4655" width="11.140625" style="937" customWidth="1"/>
    <col min="4656" max="4885" width="10.5703125" style="937"/>
    <col min="4886" max="4893" width="0" style="937" hidden="1" customWidth="1"/>
    <col min="4894" max="4894" width="3.7109375" style="937" customWidth="1"/>
    <col min="4895" max="4895" width="3.85546875" style="937" customWidth="1"/>
    <col min="4896" max="4896" width="3.7109375" style="937" customWidth="1"/>
    <col min="4897" max="4897" width="12.7109375" style="937" customWidth="1"/>
    <col min="4898" max="4898" width="52.7109375" style="937" customWidth="1"/>
    <col min="4899" max="4902" width="0" style="937" hidden="1" customWidth="1"/>
    <col min="4903" max="4903" width="12.28515625" style="937" customWidth="1"/>
    <col min="4904" max="4904" width="6.42578125" style="937" customWidth="1"/>
    <col min="4905" max="4905" width="12.28515625" style="937" customWidth="1"/>
    <col min="4906" max="4906" width="0" style="937" hidden="1" customWidth="1"/>
    <col min="4907" max="4907" width="3.7109375" style="937" customWidth="1"/>
    <col min="4908" max="4908" width="11.140625" style="937" bestFit="1" customWidth="1"/>
    <col min="4909" max="4910" width="10.5703125" style="937"/>
    <col min="4911" max="4911" width="11.140625" style="937" customWidth="1"/>
    <col min="4912" max="5141" width="10.5703125" style="937"/>
    <col min="5142" max="5149" width="0" style="937" hidden="1" customWidth="1"/>
    <col min="5150" max="5150" width="3.7109375" style="937" customWidth="1"/>
    <col min="5151" max="5151" width="3.85546875" style="937" customWidth="1"/>
    <col min="5152" max="5152" width="3.7109375" style="937" customWidth="1"/>
    <col min="5153" max="5153" width="12.7109375" style="937" customWidth="1"/>
    <col min="5154" max="5154" width="52.7109375" style="937" customWidth="1"/>
    <col min="5155" max="5158" width="0" style="937" hidden="1" customWidth="1"/>
    <col min="5159" max="5159" width="12.28515625" style="937" customWidth="1"/>
    <col min="5160" max="5160" width="6.42578125" style="937" customWidth="1"/>
    <col min="5161" max="5161" width="12.28515625" style="937" customWidth="1"/>
    <col min="5162" max="5162" width="0" style="937" hidden="1" customWidth="1"/>
    <col min="5163" max="5163" width="3.7109375" style="937" customWidth="1"/>
    <col min="5164" max="5164" width="11.140625" style="937" bestFit="1" customWidth="1"/>
    <col min="5165" max="5166" width="10.5703125" style="937"/>
    <col min="5167" max="5167" width="11.140625" style="937" customWidth="1"/>
    <col min="5168" max="5397" width="10.5703125" style="937"/>
    <col min="5398" max="5405" width="0" style="937" hidden="1" customWidth="1"/>
    <col min="5406" max="5406" width="3.7109375" style="937" customWidth="1"/>
    <col min="5407" max="5407" width="3.85546875" style="937" customWidth="1"/>
    <col min="5408" max="5408" width="3.7109375" style="937" customWidth="1"/>
    <col min="5409" max="5409" width="12.7109375" style="937" customWidth="1"/>
    <col min="5410" max="5410" width="52.7109375" style="937" customWidth="1"/>
    <col min="5411" max="5414" width="0" style="937" hidden="1" customWidth="1"/>
    <col min="5415" max="5415" width="12.28515625" style="937" customWidth="1"/>
    <col min="5416" max="5416" width="6.42578125" style="937" customWidth="1"/>
    <col min="5417" max="5417" width="12.28515625" style="937" customWidth="1"/>
    <col min="5418" max="5418" width="0" style="937" hidden="1" customWidth="1"/>
    <col min="5419" max="5419" width="3.7109375" style="937" customWidth="1"/>
    <col min="5420" max="5420" width="11.140625" style="937" bestFit="1" customWidth="1"/>
    <col min="5421" max="5422" width="10.5703125" style="937"/>
    <col min="5423" max="5423" width="11.140625" style="937" customWidth="1"/>
    <col min="5424" max="5653" width="10.5703125" style="937"/>
    <col min="5654" max="5661" width="0" style="937" hidden="1" customWidth="1"/>
    <col min="5662" max="5662" width="3.7109375" style="937" customWidth="1"/>
    <col min="5663" max="5663" width="3.85546875" style="937" customWidth="1"/>
    <col min="5664" max="5664" width="3.7109375" style="937" customWidth="1"/>
    <col min="5665" max="5665" width="12.7109375" style="937" customWidth="1"/>
    <col min="5666" max="5666" width="52.7109375" style="937" customWidth="1"/>
    <col min="5667" max="5670" width="0" style="937" hidden="1" customWidth="1"/>
    <col min="5671" max="5671" width="12.28515625" style="937" customWidth="1"/>
    <col min="5672" max="5672" width="6.42578125" style="937" customWidth="1"/>
    <col min="5673" max="5673" width="12.28515625" style="937" customWidth="1"/>
    <col min="5674" max="5674" width="0" style="937" hidden="1" customWidth="1"/>
    <col min="5675" max="5675" width="3.7109375" style="937" customWidth="1"/>
    <col min="5676" max="5676" width="11.140625" style="937" bestFit="1" customWidth="1"/>
    <col min="5677" max="5678" width="10.5703125" style="937"/>
    <col min="5679" max="5679" width="11.140625" style="937" customWidth="1"/>
    <col min="5680" max="5909" width="10.5703125" style="937"/>
    <col min="5910" max="5917" width="0" style="937" hidden="1" customWidth="1"/>
    <col min="5918" max="5918" width="3.7109375" style="937" customWidth="1"/>
    <col min="5919" max="5919" width="3.85546875" style="937" customWidth="1"/>
    <col min="5920" max="5920" width="3.7109375" style="937" customWidth="1"/>
    <col min="5921" max="5921" width="12.7109375" style="937" customWidth="1"/>
    <col min="5922" max="5922" width="52.7109375" style="937" customWidth="1"/>
    <col min="5923" max="5926" width="0" style="937" hidden="1" customWidth="1"/>
    <col min="5927" max="5927" width="12.28515625" style="937" customWidth="1"/>
    <col min="5928" max="5928" width="6.42578125" style="937" customWidth="1"/>
    <col min="5929" max="5929" width="12.28515625" style="937" customWidth="1"/>
    <col min="5930" max="5930" width="0" style="937" hidden="1" customWidth="1"/>
    <col min="5931" max="5931" width="3.7109375" style="937" customWidth="1"/>
    <col min="5932" max="5932" width="11.140625" style="937" bestFit="1" customWidth="1"/>
    <col min="5933" max="5934" width="10.5703125" style="937"/>
    <col min="5935" max="5935" width="11.140625" style="937" customWidth="1"/>
    <col min="5936" max="6165" width="10.5703125" style="937"/>
    <col min="6166" max="6173" width="0" style="937" hidden="1" customWidth="1"/>
    <col min="6174" max="6174" width="3.7109375" style="937" customWidth="1"/>
    <col min="6175" max="6175" width="3.85546875" style="937" customWidth="1"/>
    <col min="6176" max="6176" width="3.7109375" style="937" customWidth="1"/>
    <col min="6177" max="6177" width="12.7109375" style="937" customWidth="1"/>
    <col min="6178" max="6178" width="52.7109375" style="937" customWidth="1"/>
    <col min="6179" max="6182" width="0" style="937" hidden="1" customWidth="1"/>
    <col min="6183" max="6183" width="12.28515625" style="937" customWidth="1"/>
    <col min="6184" max="6184" width="6.42578125" style="937" customWidth="1"/>
    <col min="6185" max="6185" width="12.28515625" style="937" customWidth="1"/>
    <col min="6186" max="6186" width="0" style="937" hidden="1" customWidth="1"/>
    <col min="6187" max="6187" width="3.7109375" style="937" customWidth="1"/>
    <col min="6188" max="6188" width="11.140625" style="937" bestFit="1" customWidth="1"/>
    <col min="6189" max="6190" width="10.5703125" style="937"/>
    <col min="6191" max="6191" width="11.140625" style="937" customWidth="1"/>
    <col min="6192" max="6421" width="10.5703125" style="937"/>
    <col min="6422" max="6429" width="0" style="937" hidden="1" customWidth="1"/>
    <col min="6430" max="6430" width="3.7109375" style="937" customWidth="1"/>
    <col min="6431" max="6431" width="3.85546875" style="937" customWidth="1"/>
    <col min="6432" max="6432" width="3.7109375" style="937" customWidth="1"/>
    <col min="6433" max="6433" width="12.7109375" style="937" customWidth="1"/>
    <col min="6434" max="6434" width="52.7109375" style="937" customWidth="1"/>
    <col min="6435" max="6438" width="0" style="937" hidden="1" customWidth="1"/>
    <col min="6439" max="6439" width="12.28515625" style="937" customWidth="1"/>
    <col min="6440" max="6440" width="6.42578125" style="937" customWidth="1"/>
    <col min="6441" max="6441" width="12.28515625" style="937" customWidth="1"/>
    <col min="6442" max="6442" width="0" style="937" hidden="1" customWidth="1"/>
    <col min="6443" max="6443" width="3.7109375" style="937" customWidth="1"/>
    <col min="6444" max="6444" width="11.140625" style="937" bestFit="1" customWidth="1"/>
    <col min="6445" max="6446" width="10.5703125" style="937"/>
    <col min="6447" max="6447" width="11.140625" style="937" customWidth="1"/>
    <col min="6448" max="6677" width="10.5703125" style="937"/>
    <col min="6678" max="6685" width="0" style="937" hidden="1" customWidth="1"/>
    <col min="6686" max="6686" width="3.7109375" style="937" customWidth="1"/>
    <col min="6687" max="6687" width="3.85546875" style="937" customWidth="1"/>
    <col min="6688" max="6688" width="3.7109375" style="937" customWidth="1"/>
    <col min="6689" max="6689" width="12.7109375" style="937" customWidth="1"/>
    <col min="6690" max="6690" width="52.7109375" style="937" customWidth="1"/>
    <col min="6691" max="6694" width="0" style="937" hidden="1" customWidth="1"/>
    <col min="6695" max="6695" width="12.28515625" style="937" customWidth="1"/>
    <col min="6696" max="6696" width="6.42578125" style="937" customWidth="1"/>
    <col min="6697" max="6697" width="12.28515625" style="937" customWidth="1"/>
    <col min="6698" max="6698" width="0" style="937" hidden="1" customWidth="1"/>
    <col min="6699" max="6699" width="3.7109375" style="937" customWidth="1"/>
    <col min="6700" max="6700" width="11.140625" style="937" bestFit="1" customWidth="1"/>
    <col min="6701" max="6702" width="10.5703125" style="937"/>
    <col min="6703" max="6703" width="11.140625" style="937" customWidth="1"/>
    <col min="6704" max="6933" width="10.5703125" style="937"/>
    <col min="6934" max="6941" width="0" style="937" hidden="1" customWidth="1"/>
    <col min="6942" max="6942" width="3.7109375" style="937" customWidth="1"/>
    <col min="6943" max="6943" width="3.85546875" style="937" customWidth="1"/>
    <col min="6944" max="6944" width="3.7109375" style="937" customWidth="1"/>
    <col min="6945" max="6945" width="12.7109375" style="937" customWidth="1"/>
    <col min="6946" max="6946" width="52.7109375" style="937" customWidth="1"/>
    <col min="6947" max="6950" width="0" style="937" hidden="1" customWidth="1"/>
    <col min="6951" max="6951" width="12.28515625" style="937" customWidth="1"/>
    <col min="6952" max="6952" width="6.42578125" style="937" customWidth="1"/>
    <col min="6953" max="6953" width="12.28515625" style="937" customWidth="1"/>
    <col min="6954" max="6954" width="0" style="937" hidden="1" customWidth="1"/>
    <col min="6955" max="6955" width="3.7109375" style="937" customWidth="1"/>
    <col min="6956" max="6956" width="11.140625" style="937" bestFit="1" customWidth="1"/>
    <col min="6957" max="6958" width="10.5703125" style="937"/>
    <col min="6959" max="6959" width="11.140625" style="937" customWidth="1"/>
    <col min="6960" max="7189" width="10.5703125" style="937"/>
    <col min="7190" max="7197" width="0" style="937" hidden="1" customWidth="1"/>
    <col min="7198" max="7198" width="3.7109375" style="937" customWidth="1"/>
    <col min="7199" max="7199" width="3.85546875" style="937" customWidth="1"/>
    <col min="7200" max="7200" width="3.7109375" style="937" customWidth="1"/>
    <col min="7201" max="7201" width="12.7109375" style="937" customWidth="1"/>
    <col min="7202" max="7202" width="52.7109375" style="937" customWidth="1"/>
    <col min="7203" max="7206" width="0" style="937" hidden="1" customWidth="1"/>
    <col min="7207" max="7207" width="12.28515625" style="937" customWidth="1"/>
    <col min="7208" max="7208" width="6.42578125" style="937" customWidth="1"/>
    <col min="7209" max="7209" width="12.28515625" style="937" customWidth="1"/>
    <col min="7210" max="7210" width="0" style="937" hidden="1" customWidth="1"/>
    <col min="7211" max="7211" width="3.7109375" style="937" customWidth="1"/>
    <col min="7212" max="7212" width="11.140625" style="937" bestFit="1" customWidth="1"/>
    <col min="7213" max="7214" width="10.5703125" style="937"/>
    <col min="7215" max="7215" width="11.140625" style="937" customWidth="1"/>
    <col min="7216" max="7445" width="10.5703125" style="937"/>
    <col min="7446" max="7453" width="0" style="937" hidden="1" customWidth="1"/>
    <col min="7454" max="7454" width="3.7109375" style="937" customWidth="1"/>
    <col min="7455" max="7455" width="3.85546875" style="937" customWidth="1"/>
    <col min="7456" max="7456" width="3.7109375" style="937" customWidth="1"/>
    <col min="7457" max="7457" width="12.7109375" style="937" customWidth="1"/>
    <col min="7458" max="7458" width="52.7109375" style="937" customWidth="1"/>
    <col min="7459" max="7462" width="0" style="937" hidden="1" customWidth="1"/>
    <col min="7463" max="7463" width="12.28515625" style="937" customWidth="1"/>
    <col min="7464" max="7464" width="6.42578125" style="937" customWidth="1"/>
    <col min="7465" max="7465" width="12.28515625" style="937" customWidth="1"/>
    <col min="7466" max="7466" width="0" style="937" hidden="1" customWidth="1"/>
    <col min="7467" max="7467" width="3.7109375" style="937" customWidth="1"/>
    <col min="7468" max="7468" width="11.140625" style="937" bestFit="1" customWidth="1"/>
    <col min="7469" max="7470" width="10.5703125" style="937"/>
    <col min="7471" max="7471" width="11.140625" style="937" customWidth="1"/>
    <col min="7472" max="7701" width="10.5703125" style="937"/>
    <col min="7702" max="7709" width="0" style="937" hidden="1" customWidth="1"/>
    <col min="7710" max="7710" width="3.7109375" style="937" customWidth="1"/>
    <col min="7711" max="7711" width="3.85546875" style="937" customWidth="1"/>
    <col min="7712" max="7712" width="3.7109375" style="937" customWidth="1"/>
    <col min="7713" max="7713" width="12.7109375" style="937" customWidth="1"/>
    <col min="7714" max="7714" width="52.7109375" style="937" customWidth="1"/>
    <col min="7715" max="7718" width="0" style="937" hidden="1" customWidth="1"/>
    <col min="7719" max="7719" width="12.28515625" style="937" customWidth="1"/>
    <col min="7720" max="7720" width="6.42578125" style="937" customWidth="1"/>
    <col min="7721" max="7721" width="12.28515625" style="937" customWidth="1"/>
    <col min="7722" max="7722" width="0" style="937" hidden="1" customWidth="1"/>
    <col min="7723" max="7723" width="3.7109375" style="937" customWidth="1"/>
    <col min="7724" max="7724" width="11.140625" style="937" bestFit="1" customWidth="1"/>
    <col min="7725" max="7726" width="10.5703125" style="937"/>
    <col min="7727" max="7727" width="11.140625" style="937" customWidth="1"/>
    <col min="7728" max="7957" width="10.5703125" style="937"/>
    <col min="7958" max="7965" width="0" style="937" hidden="1" customWidth="1"/>
    <col min="7966" max="7966" width="3.7109375" style="937" customWidth="1"/>
    <col min="7967" max="7967" width="3.85546875" style="937" customWidth="1"/>
    <col min="7968" max="7968" width="3.7109375" style="937" customWidth="1"/>
    <col min="7969" max="7969" width="12.7109375" style="937" customWidth="1"/>
    <col min="7970" max="7970" width="52.7109375" style="937" customWidth="1"/>
    <col min="7971" max="7974" width="0" style="937" hidden="1" customWidth="1"/>
    <col min="7975" max="7975" width="12.28515625" style="937" customWidth="1"/>
    <col min="7976" max="7976" width="6.42578125" style="937" customWidth="1"/>
    <col min="7977" max="7977" width="12.28515625" style="937" customWidth="1"/>
    <col min="7978" max="7978" width="0" style="937" hidden="1" customWidth="1"/>
    <col min="7979" max="7979" width="3.7109375" style="937" customWidth="1"/>
    <col min="7980" max="7980" width="11.140625" style="937" bestFit="1" customWidth="1"/>
    <col min="7981" max="7982" width="10.5703125" style="937"/>
    <col min="7983" max="7983" width="11.140625" style="937" customWidth="1"/>
    <col min="7984" max="8213" width="10.5703125" style="937"/>
    <col min="8214" max="8221" width="0" style="937" hidden="1" customWidth="1"/>
    <col min="8222" max="8222" width="3.7109375" style="937" customWidth="1"/>
    <col min="8223" max="8223" width="3.85546875" style="937" customWidth="1"/>
    <col min="8224" max="8224" width="3.7109375" style="937" customWidth="1"/>
    <col min="8225" max="8225" width="12.7109375" style="937" customWidth="1"/>
    <col min="8226" max="8226" width="52.7109375" style="937" customWidth="1"/>
    <col min="8227" max="8230" width="0" style="937" hidden="1" customWidth="1"/>
    <col min="8231" max="8231" width="12.28515625" style="937" customWidth="1"/>
    <col min="8232" max="8232" width="6.42578125" style="937" customWidth="1"/>
    <col min="8233" max="8233" width="12.28515625" style="937" customWidth="1"/>
    <col min="8234" max="8234" width="0" style="937" hidden="1" customWidth="1"/>
    <col min="8235" max="8235" width="3.7109375" style="937" customWidth="1"/>
    <col min="8236" max="8236" width="11.140625" style="937" bestFit="1" customWidth="1"/>
    <col min="8237" max="8238" width="10.5703125" style="937"/>
    <col min="8239" max="8239" width="11.140625" style="937" customWidth="1"/>
    <col min="8240" max="8469" width="10.5703125" style="937"/>
    <col min="8470" max="8477" width="0" style="937" hidden="1" customWidth="1"/>
    <col min="8478" max="8478" width="3.7109375" style="937" customWidth="1"/>
    <col min="8479" max="8479" width="3.85546875" style="937" customWidth="1"/>
    <col min="8480" max="8480" width="3.7109375" style="937" customWidth="1"/>
    <col min="8481" max="8481" width="12.7109375" style="937" customWidth="1"/>
    <col min="8482" max="8482" width="52.7109375" style="937" customWidth="1"/>
    <col min="8483" max="8486" width="0" style="937" hidden="1" customWidth="1"/>
    <col min="8487" max="8487" width="12.28515625" style="937" customWidth="1"/>
    <col min="8488" max="8488" width="6.42578125" style="937" customWidth="1"/>
    <col min="8489" max="8489" width="12.28515625" style="937" customWidth="1"/>
    <col min="8490" max="8490" width="0" style="937" hidden="1" customWidth="1"/>
    <col min="8491" max="8491" width="3.7109375" style="937" customWidth="1"/>
    <col min="8492" max="8492" width="11.140625" style="937" bestFit="1" customWidth="1"/>
    <col min="8493" max="8494" width="10.5703125" style="937"/>
    <col min="8495" max="8495" width="11.140625" style="937" customWidth="1"/>
    <col min="8496" max="8725" width="10.5703125" style="937"/>
    <col min="8726" max="8733" width="0" style="937" hidden="1" customWidth="1"/>
    <col min="8734" max="8734" width="3.7109375" style="937" customWidth="1"/>
    <col min="8735" max="8735" width="3.85546875" style="937" customWidth="1"/>
    <col min="8736" max="8736" width="3.7109375" style="937" customWidth="1"/>
    <col min="8737" max="8737" width="12.7109375" style="937" customWidth="1"/>
    <col min="8738" max="8738" width="52.7109375" style="937" customWidth="1"/>
    <col min="8739" max="8742" width="0" style="937" hidden="1" customWidth="1"/>
    <col min="8743" max="8743" width="12.28515625" style="937" customWidth="1"/>
    <col min="8744" max="8744" width="6.42578125" style="937" customWidth="1"/>
    <col min="8745" max="8745" width="12.28515625" style="937" customWidth="1"/>
    <col min="8746" max="8746" width="0" style="937" hidden="1" customWidth="1"/>
    <col min="8747" max="8747" width="3.7109375" style="937" customWidth="1"/>
    <col min="8748" max="8748" width="11.140625" style="937" bestFit="1" customWidth="1"/>
    <col min="8749" max="8750" width="10.5703125" style="937"/>
    <col min="8751" max="8751" width="11.140625" style="937" customWidth="1"/>
    <col min="8752" max="8981" width="10.5703125" style="937"/>
    <col min="8982" max="8989" width="0" style="937" hidden="1" customWidth="1"/>
    <col min="8990" max="8990" width="3.7109375" style="937" customWidth="1"/>
    <col min="8991" max="8991" width="3.85546875" style="937" customWidth="1"/>
    <col min="8992" max="8992" width="3.7109375" style="937" customWidth="1"/>
    <col min="8993" max="8993" width="12.7109375" style="937" customWidth="1"/>
    <col min="8994" max="8994" width="52.7109375" style="937" customWidth="1"/>
    <col min="8995" max="8998" width="0" style="937" hidden="1" customWidth="1"/>
    <col min="8999" max="8999" width="12.28515625" style="937" customWidth="1"/>
    <col min="9000" max="9000" width="6.42578125" style="937" customWidth="1"/>
    <col min="9001" max="9001" width="12.28515625" style="937" customWidth="1"/>
    <col min="9002" max="9002" width="0" style="937" hidden="1" customWidth="1"/>
    <col min="9003" max="9003" width="3.7109375" style="937" customWidth="1"/>
    <col min="9004" max="9004" width="11.140625" style="937" bestFit="1" customWidth="1"/>
    <col min="9005" max="9006" width="10.5703125" style="937"/>
    <col min="9007" max="9007" width="11.140625" style="937" customWidth="1"/>
    <col min="9008" max="9237" width="10.5703125" style="937"/>
    <col min="9238" max="9245" width="0" style="937" hidden="1" customWidth="1"/>
    <col min="9246" max="9246" width="3.7109375" style="937" customWidth="1"/>
    <col min="9247" max="9247" width="3.85546875" style="937" customWidth="1"/>
    <col min="9248" max="9248" width="3.7109375" style="937" customWidth="1"/>
    <col min="9249" max="9249" width="12.7109375" style="937" customWidth="1"/>
    <col min="9250" max="9250" width="52.7109375" style="937" customWidth="1"/>
    <col min="9251" max="9254" width="0" style="937" hidden="1" customWidth="1"/>
    <col min="9255" max="9255" width="12.28515625" style="937" customWidth="1"/>
    <col min="9256" max="9256" width="6.42578125" style="937" customWidth="1"/>
    <col min="9257" max="9257" width="12.28515625" style="937" customWidth="1"/>
    <col min="9258" max="9258" width="0" style="937" hidden="1" customWidth="1"/>
    <col min="9259" max="9259" width="3.7109375" style="937" customWidth="1"/>
    <col min="9260" max="9260" width="11.140625" style="937" bestFit="1" customWidth="1"/>
    <col min="9261" max="9262" width="10.5703125" style="937"/>
    <col min="9263" max="9263" width="11.140625" style="937" customWidth="1"/>
    <col min="9264" max="9493" width="10.5703125" style="937"/>
    <col min="9494" max="9501" width="0" style="937" hidden="1" customWidth="1"/>
    <col min="9502" max="9502" width="3.7109375" style="937" customWidth="1"/>
    <col min="9503" max="9503" width="3.85546875" style="937" customWidth="1"/>
    <col min="9504" max="9504" width="3.7109375" style="937" customWidth="1"/>
    <col min="9505" max="9505" width="12.7109375" style="937" customWidth="1"/>
    <col min="9506" max="9506" width="52.7109375" style="937" customWidth="1"/>
    <col min="9507" max="9510" width="0" style="937" hidden="1" customWidth="1"/>
    <col min="9511" max="9511" width="12.28515625" style="937" customWidth="1"/>
    <col min="9512" max="9512" width="6.42578125" style="937" customWidth="1"/>
    <col min="9513" max="9513" width="12.28515625" style="937" customWidth="1"/>
    <col min="9514" max="9514" width="0" style="937" hidden="1" customWidth="1"/>
    <col min="9515" max="9515" width="3.7109375" style="937" customWidth="1"/>
    <col min="9516" max="9516" width="11.140625" style="937" bestFit="1" customWidth="1"/>
    <col min="9517" max="9518" width="10.5703125" style="937"/>
    <col min="9519" max="9519" width="11.140625" style="937" customWidth="1"/>
    <col min="9520" max="9749" width="10.5703125" style="937"/>
    <col min="9750" max="9757" width="0" style="937" hidden="1" customWidth="1"/>
    <col min="9758" max="9758" width="3.7109375" style="937" customWidth="1"/>
    <col min="9759" max="9759" width="3.85546875" style="937" customWidth="1"/>
    <col min="9760" max="9760" width="3.7109375" style="937" customWidth="1"/>
    <col min="9761" max="9761" width="12.7109375" style="937" customWidth="1"/>
    <col min="9762" max="9762" width="52.7109375" style="937" customWidth="1"/>
    <col min="9763" max="9766" width="0" style="937" hidden="1" customWidth="1"/>
    <col min="9767" max="9767" width="12.28515625" style="937" customWidth="1"/>
    <col min="9768" max="9768" width="6.42578125" style="937" customWidth="1"/>
    <col min="9769" max="9769" width="12.28515625" style="937" customWidth="1"/>
    <col min="9770" max="9770" width="0" style="937" hidden="1" customWidth="1"/>
    <col min="9771" max="9771" width="3.7109375" style="937" customWidth="1"/>
    <col min="9772" max="9772" width="11.140625" style="937" bestFit="1" customWidth="1"/>
    <col min="9773" max="9774" width="10.5703125" style="937"/>
    <col min="9775" max="9775" width="11.140625" style="937" customWidth="1"/>
    <col min="9776" max="10005" width="10.5703125" style="937"/>
    <col min="10006" max="10013" width="0" style="937" hidden="1" customWidth="1"/>
    <col min="10014" max="10014" width="3.7109375" style="937" customWidth="1"/>
    <col min="10015" max="10015" width="3.85546875" style="937" customWidth="1"/>
    <col min="10016" max="10016" width="3.7109375" style="937" customWidth="1"/>
    <col min="10017" max="10017" width="12.7109375" style="937" customWidth="1"/>
    <col min="10018" max="10018" width="52.7109375" style="937" customWidth="1"/>
    <col min="10019" max="10022" width="0" style="937" hidden="1" customWidth="1"/>
    <col min="10023" max="10023" width="12.28515625" style="937" customWidth="1"/>
    <col min="10024" max="10024" width="6.42578125" style="937" customWidth="1"/>
    <col min="10025" max="10025" width="12.28515625" style="937" customWidth="1"/>
    <col min="10026" max="10026" width="0" style="937" hidden="1" customWidth="1"/>
    <col min="10027" max="10027" width="3.7109375" style="937" customWidth="1"/>
    <col min="10028" max="10028" width="11.140625" style="937" bestFit="1" customWidth="1"/>
    <col min="10029" max="10030" width="10.5703125" style="937"/>
    <col min="10031" max="10031" width="11.140625" style="937" customWidth="1"/>
    <col min="10032" max="10261" width="10.5703125" style="937"/>
    <col min="10262" max="10269" width="0" style="937" hidden="1" customWidth="1"/>
    <col min="10270" max="10270" width="3.7109375" style="937" customWidth="1"/>
    <col min="10271" max="10271" width="3.85546875" style="937" customWidth="1"/>
    <col min="10272" max="10272" width="3.7109375" style="937" customWidth="1"/>
    <col min="10273" max="10273" width="12.7109375" style="937" customWidth="1"/>
    <col min="10274" max="10274" width="52.7109375" style="937" customWidth="1"/>
    <col min="10275" max="10278" width="0" style="937" hidden="1" customWidth="1"/>
    <col min="10279" max="10279" width="12.28515625" style="937" customWidth="1"/>
    <col min="10280" max="10280" width="6.42578125" style="937" customWidth="1"/>
    <col min="10281" max="10281" width="12.28515625" style="937" customWidth="1"/>
    <col min="10282" max="10282" width="0" style="937" hidden="1" customWidth="1"/>
    <col min="10283" max="10283" width="3.7109375" style="937" customWidth="1"/>
    <col min="10284" max="10284" width="11.140625" style="937" bestFit="1" customWidth="1"/>
    <col min="10285" max="10286" width="10.5703125" style="937"/>
    <col min="10287" max="10287" width="11.140625" style="937" customWidth="1"/>
    <col min="10288" max="10517" width="10.5703125" style="937"/>
    <col min="10518" max="10525" width="0" style="937" hidden="1" customWidth="1"/>
    <col min="10526" max="10526" width="3.7109375" style="937" customWidth="1"/>
    <col min="10527" max="10527" width="3.85546875" style="937" customWidth="1"/>
    <col min="10528" max="10528" width="3.7109375" style="937" customWidth="1"/>
    <col min="10529" max="10529" width="12.7109375" style="937" customWidth="1"/>
    <col min="10530" max="10530" width="52.7109375" style="937" customWidth="1"/>
    <col min="10531" max="10534" width="0" style="937" hidden="1" customWidth="1"/>
    <col min="10535" max="10535" width="12.28515625" style="937" customWidth="1"/>
    <col min="10536" max="10536" width="6.42578125" style="937" customWidth="1"/>
    <col min="10537" max="10537" width="12.28515625" style="937" customWidth="1"/>
    <col min="10538" max="10538" width="0" style="937" hidden="1" customWidth="1"/>
    <col min="10539" max="10539" width="3.7109375" style="937" customWidth="1"/>
    <col min="10540" max="10540" width="11.140625" style="937" bestFit="1" customWidth="1"/>
    <col min="10541" max="10542" width="10.5703125" style="937"/>
    <col min="10543" max="10543" width="11.140625" style="937" customWidth="1"/>
    <col min="10544" max="10773" width="10.5703125" style="937"/>
    <col min="10774" max="10781" width="0" style="937" hidden="1" customWidth="1"/>
    <col min="10782" max="10782" width="3.7109375" style="937" customWidth="1"/>
    <col min="10783" max="10783" width="3.85546875" style="937" customWidth="1"/>
    <col min="10784" max="10784" width="3.7109375" style="937" customWidth="1"/>
    <col min="10785" max="10785" width="12.7109375" style="937" customWidth="1"/>
    <col min="10786" max="10786" width="52.7109375" style="937" customWidth="1"/>
    <col min="10787" max="10790" width="0" style="937" hidden="1" customWidth="1"/>
    <col min="10791" max="10791" width="12.28515625" style="937" customWidth="1"/>
    <col min="10792" max="10792" width="6.42578125" style="937" customWidth="1"/>
    <col min="10793" max="10793" width="12.28515625" style="937" customWidth="1"/>
    <col min="10794" max="10794" width="0" style="937" hidden="1" customWidth="1"/>
    <col min="10795" max="10795" width="3.7109375" style="937" customWidth="1"/>
    <col min="10796" max="10796" width="11.140625" style="937" bestFit="1" customWidth="1"/>
    <col min="10797" max="10798" width="10.5703125" style="937"/>
    <col min="10799" max="10799" width="11.140625" style="937" customWidth="1"/>
    <col min="10800" max="11029" width="10.5703125" style="937"/>
    <col min="11030" max="11037" width="0" style="937" hidden="1" customWidth="1"/>
    <col min="11038" max="11038" width="3.7109375" style="937" customWidth="1"/>
    <col min="11039" max="11039" width="3.85546875" style="937" customWidth="1"/>
    <col min="11040" max="11040" width="3.7109375" style="937" customWidth="1"/>
    <col min="11041" max="11041" width="12.7109375" style="937" customWidth="1"/>
    <col min="11042" max="11042" width="52.7109375" style="937" customWidth="1"/>
    <col min="11043" max="11046" width="0" style="937" hidden="1" customWidth="1"/>
    <col min="11047" max="11047" width="12.28515625" style="937" customWidth="1"/>
    <col min="11048" max="11048" width="6.42578125" style="937" customWidth="1"/>
    <col min="11049" max="11049" width="12.28515625" style="937" customWidth="1"/>
    <col min="11050" max="11050" width="0" style="937" hidden="1" customWidth="1"/>
    <col min="11051" max="11051" width="3.7109375" style="937" customWidth="1"/>
    <col min="11052" max="11052" width="11.140625" style="937" bestFit="1" customWidth="1"/>
    <col min="11053" max="11054" width="10.5703125" style="937"/>
    <col min="11055" max="11055" width="11.140625" style="937" customWidth="1"/>
    <col min="11056" max="11285" width="10.5703125" style="937"/>
    <col min="11286" max="11293" width="0" style="937" hidden="1" customWidth="1"/>
    <col min="11294" max="11294" width="3.7109375" style="937" customWidth="1"/>
    <col min="11295" max="11295" width="3.85546875" style="937" customWidth="1"/>
    <col min="11296" max="11296" width="3.7109375" style="937" customWidth="1"/>
    <col min="11297" max="11297" width="12.7109375" style="937" customWidth="1"/>
    <col min="11298" max="11298" width="52.7109375" style="937" customWidth="1"/>
    <col min="11299" max="11302" width="0" style="937" hidden="1" customWidth="1"/>
    <col min="11303" max="11303" width="12.28515625" style="937" customWidth="1"/>
    <col min="11304" max="11304" width="6.42578125" style="937" customWidth="1"/>
    <col min="11305" max="11305" width="12.28515625" style="937" customWidth="1"/>
    <col min="11306" max="11306" width="0" style="937" hidden="1" customWidth="1"/>
    <col min="11307" max="11307" width="3.7109375" style="937" customWidth="1"/>
    <col min="11308" max="11308" width="11.140625" style="937" bestFit="1" customWidth="1"/>
    <col min="11309" max="11310" width="10.5703125" style="937"/>
    <col min="11311" max="11311" width="11.140625" style="937" customWidth="1"/>
    <col min="11312" max="11541" width="10.5703125" style="937"/>
    <col min="11542" max="11549" width="0" style="937" hidden="1" customWidth="1"/>
    <col min="11550" max="11550" width="3.7109375" style="937" customWidth="1"/>
    <col min="11551" max="11551" width="3.85546875" style="937" customWidth="1"/>
    <col min="11552" max="11552" width="3.7109375" style="937" customWidth="1"/>
    <col min="11553" max="11553" width="12.7109375" style="937" customWidth="1"/>
    <col min="11554" max="11554" width="52.7109375" style="937" customWidth="1"/>
    <col min="11555" max="11558" width="0" style="937" hidden="1" customWidth="1"/>
    <col min="11559" max="11559" width="12.28515625" style="937" customWidth="1"/>
    <col min="11560" max="11560" width="6.42578125" style="937" customWidth="1"/>
    <col min="11561" max="11561" width="12.28515625" style="937" customWidth="1"/>
    <col min="11562" max="11562" width="0" style="937" hidden="1" customWidth="1"/>
    <col min="11563" max="11563" width="3.7109375" style="937" customWidth="1"/>
    <col min="11564" max="11564" width="11.140625" style="937" bestFit="1" customWidth="1"/>
    <col min="11565" max="11566" width="10.5703125" style="937"/>
    <col min="11567" max="11567" width="11.140625" style="937" customWidth="1"/>
    <col min="11568" max="11797" width="10.5703125" style="937"/>
    <col min="11798" max="11805" width="0" style="937" hidden="1" customWidth="1"/>
    <col min="11806" max="11806" width="3.7109375" style="937" customWidth="1"/>
    <col min="11807" max="11807" width="3.85546875" style="937" customWidth="1"/>
    <col min="11808" max="11808" width="3.7109375" style="937" customWidth="1"/>
    <col min="11809" max="11809" width="12.7109375" style="937" customWidth="1"/>
    <col min="11810" max="11810" width="52.7109375" style="937" customWidth="1"/>
    <col min="11811" max="11814" width="0" style="937" hidden="1" customWidth="1"/>
    <col min="11815" max="11815" width="12.28515625" style="937" customWidth="1"/>
    <col min="11816" max="11816" width="6.42578125" style="937" customWidth="1"/>
    <col min="11817" max="11817" width="12.28515625" style="937" customWidth="1"/>
    <col min="11818" max="11818" width="0" style="937" hidden="1" customWidth="1"/>
    <col min="11819" max="11819" width="3.7109375" style="937" customWidth="1"/>
    <col min="11820" max="11820" width="11.140625" style="937" bestFit="1" customWidth="1"/>
    <col min="11821" max="11822" width="10.5703125" style="937"/>
    <col min="11823" max="11823" width="11.140625" style="937" customWidth="1"/>
    <col min="11824" max="12053" width="10.5703125" style="937"/>
    <col min="12054" max="12061" width="0" style="937" hidden="1" customWidth="1"/>
    <col min="12062" max="12062" width="3.7109375" style="937" customWidth="1"/>
    <col min="12063" max="12063" width="3.85546875" style="937" customWidth="1"/>
    <col min="12064" max="12064" width="3.7109375" style="937" customWidth="1"/>
    <col min="12065" max="12065" width="12.7109375" style="937" customWidth="1"/>
    <col min="12066" max="12066" width="52.7109375" style="937" customWidth="1"/>
    <col min="12067" max="12070" width="0" style="937" hidden="1" customWidth="1"/>
    <col min="12071" max="12071" width="12.28515625" style="937" customWidth="1"/>
    <col min="12072" max="12072" width="6.42578125" style="937" customWidth="1"/>
    <col min="12073" max="12073" width="12.28515625" style="937" customWidth="1"/>
    <col min="12074" max="12074" width="0" style="937" hidden="1" customWidth="1"/>
    <col min="12075" max="12075" width="3.7109375" style="937" customWidth="1"/>
    <col min="12076" max="12076" width="11.140625" style="937" bestFit="1" customWidth="1"/>
    <col min="12077" max="12078" width="10.5703125" style="937"/>
    <col min="12079" max="12079" width="11.140625" style="937" customWidth="1"/>
    <col min="12080" max="12309" width="10.5703125" style="937"/>
    <col min="12310" max="12317" width="0" style="937" hidden="1" customWidth="1"/>
    <col min="12318" max="12318" width="3.7109375" style="937" customWidth="1"/>
    <col min="12319" max="12319" width="3.85546875" style="937" customWidth="1"/>
    <col min="12320" max="12320" width="3.7109375" style="937" customWidth="1"/>
    <col min="12321" max="12321" width="12.7109375" style="937" customWidth="1"/>
    <col min="12322" max="12322" width="52.7109375" style="937" customWidth="1"/>
    <col min="12323" max="12326" width="0" style="937" hidden="1" customWidth="1"/>
    <col min="12327" max="12327" width="12.28515625" style="937" customWidth="1"/>
    <col min="12328" max="12328" width="6.42578125" style="937" customWidth="1"/>
    <col min="12329" max="12329" width="12.28515625" style="937" customWidth="1"/>
    <col min="12330" max="12330" width="0" style="937" hidden="1" customWidth="1"/>
    <col min="12331" max="12331" width="3.7109375" style="937" customWidth="1"/>
    <col min="12332" max="12332" width="11.140625" style="937" bestFit="1" customWidth="1"/>
    <col min="12333" max="12334" width="10.5703125" style="937"/>
    <col min="12335" max="12335" width="11.140625" style="937" customWidth="1"/>
    <col min="12336" max="12565" width="10.5703125" style="937"/>
    <col min="12566" max="12573" width="0" style="937" hidden="1" customWidth="1"/>
    <col min="12574" max="12574" width="3.7109375" style="937" customWidth="1"/>
    <col min="12575" max="12575" width="3.85546875" style="937" customWidth="1"/>
    <col min="12576" max="12576" width="3.7109375" style="937" customWidth="1"/>
    <col min="12577" max="12577" width="12.7109375" style="937" customWidth="1"/>
    <col min="12578" max="12578" width="52.7109375" style="937" customWidth="1"/>
    <col min="12579" max="12582" width="0" style="937" hidden="1" customWidth="1"/>
    <col min="12583" max="12583" width="12.28515625" style="937" customWidth="1"/>
    <col min="12584" max="12584" width="6.42578125" style="937" customWidth="1"/>
    <col min="12585" max="12585" width="12.28515625" style="937" customWidth="1"/>
    <col min="12586" max="12586" width="0" style="937" hidden="1" customWidth="1"/>
    <col min="12587" max="12587" width="3.7109375" style="937" customWidth="1"/>
    <col min="12588" max="12588" width="11.140625" style="937" bestFit="1" customWidth="1"/>
    <col min="12589" max="12590" width="10.5703125" style="937"/>
    <col min="12591" max="12591" width="11.140625" style="937" customWidth="1"/>
    <col min="12592" max="12821" width="10.5703125" style="937"/>
    <col min="12822" max="12829" width="0" style="937" hidden="1" customWidth="1"/>
    <col min="12830" max="12830" width="3.7109375" style="937" customWidth="1"/>
    <col min="12831" max="12831" width="3.85546875" style="937" customWidth="1"/>
    <col min="12832" max="12832" width="3.7109375" style="937" customWidth="1"/>
    <col min="12833" max="12833" width="12.7109375" style="937" customWidth="1"/>
    <col min="12834" max="12834" width="52.7109375" style="937" customWidth="1"/>
    <col min="12835" max="12838" width="0" style="937" hidden="1" customWidth="1"/>
    <col min="12839" max="12839" width="12.28515625" style="937" customWidth="1"/>
    <col min="12840" max="12840" width="6.42578125" style="937" customWidth="1"/>
    <col min="12841" max="12841" width="12.28515625" style="937" customWidth="1"/>
    <col min="12842" max="12842" width="0" style="937" hidden="1" customWidth="1"/>
    <col min="12843" max="12843" width="3.7109375" style="937" customWidth="1"/>
    <col min="12844" max="12844" width="11.140625" style="937" bestFit="1" customWidth="1"/>
    <col min="12845" max="12846" width="10.5703125" style="937"/>
    <col min="12847" max="12847" width="11.140625" style="937" customWidth="1"/>
    <col min="12848" max="13077" width="10.5703125" style="937"/>
    <col min="13078" max="13085" width="0" style="937" hidden="1" customWidth="1"/>
    <col min="13086" max="13086" width="3.7109375" style="937" customWidth="1"/>
    <col min="13087" max="13087" width="3.85546875" style="937" customWidth="1"/>
    <col min="13088" max="13088" width="3.7109375" style="937" customWidth="1"/>
    <col min="13089" max="13089" width="12.7109375" style="937" customWidth="1"/>
    <col min="13090" max="13090" width="52.7109375" style="937" customWidth="1"/>
    <col min="13091" max="13094" width="0" style="937" hidden="1" customWidth="1"/>
    <col min="13095" max="13095" width="12.28515625" style="937" customWidth="1"/>
    <col min="13096" max="13096" width="6.42578125" style="937" customWidth="1"/>
    <col min="13097" max="13097" width="12.28515625" style="937" customWidth="1"/>
    <col min="13098" max="13098" width="0" style="937" hidden="1" customWidth="1"/>
    <col min="13099" max="13099" width="3.7109375" style="937" customWidth="1"/>
    <col min="13100" max="13100" width="11.140625" style="937" bestFit="1" customWidth="1"/>
    <col min="13101" max="13102" width="10.5703125" style="937"/>
    <col min="13103" max="13103" width="11.140625" style="937" customWidth="1"/>
    <col min="13104" max="13333" width="10.5703125" style="937"/>
    <col min="13334" max="13341" width="0" style="937" hidden="1" customWidth="1"/>
    <col min="13342" max="13342" width="3.7109375" style="937" customWidth="1"/>
    <col min="13343" max="13343" width="3.85546875" style="937" customWidth="1"/>
    <col min="13344" max="13344" width="3.7109375" style="937" customWidth="1"/>
    <col min="13345" max="13345" width="12.7109375" style="937" customWidth="1"/>
    <col min="13346" max="13346" width="52.7109375" style="937" customWidth="1"/>
    <col min="13347" max="13350" width="0" style="937" hidden="1" customWidth="1"/>
    <col min="13351" max="13351" width="12.28515625" style="937" customWidth="1"/>
    <col min="13352" max="13352" width="6.42578125" style="937" customWidth="1"/>
    <col min="13353" max="13353" width="12.28515625" style="937" customWidth="1"/>
    <col min="13354" max="13354" width="0" style="937" hidden="1" customWidth="1"/>
    <col min="13355" max="13355" width="3.7109375" style="937" customWidth="1"/>
    <col min="13356" max="13356" width="11.140625" style="937" bestFit="1" customWidth="1"/>
    <col min="13357" max="13358" width="10.5703125" style="937"/>
    <col min="13359" max="13359" width="11.140625" style="937" customWidth="1"/>
    <col min="13360" max="13589" width="10.5703125" style="937"/>
    <col min="13590" max="13597" width="0" style="937" hidden="1" customWidth="1"/>
    <col min="13598" max="13598" width="3.7109375" style="937" customWidth="1"/>
    <col min="13599" max="13599" width="3.85546875" style="937" customWidth="1"/>
    <col min="13600" max="13600" width="3.7109375" style="937" customWidth="1"/>
    <col min="13601" max="13601" width="12.7109375" style="937" customWidth="1"/>
    <col min="13602" max="13602" width="52.7109375" style="937" customWidth="1"/>
    <col min="13603" max="13606" width="0" style="937" hidden="1" customWidth="1"/>
    <col min="13607" max="13607" width="12.28515625" style="937" customWidth="1"/>
    <col min="13608" max="13608" width="6.42578125" style="937" customWidth="1"/>
    <col min="13609" max="13609" width="12.28515625" style="937" customWidth="1"/>
    <col min="13610" max="13610" width="0" style="937" hidden="1" customWidth="1"/>
    <col min="13611" max="13611" width="3.7109375" style="937" customWidth="1"/>
    <col min="13612" max="13612" width="11.140625" style="937" bestFit="1" customWidth="1"/>
    <col min="13613" max="13614" width="10.5703125" style="937"/>
    <col min="13615" max="13615" width="11.140625" style="937" customWidth="1"/>
    <col min="13616" max="13845" width="10.5703125" style="937"/>
    <col min="13846" max="13853" width="0" style="937" hidden="1" customWidth="1"/>
    <col min="13854" max="13854" width="3.7109375" style="937" customWidth="1"/>
    <col min="13855" max="13855" width="3.85546875" style="937" customWidth="1"/>
    <col min="13856" max="13856" width="3.7109375" style="937" customWidth="1"/>
    <col min="13857" max="13857" width="12.7109375" style="937" customWidth="1"/>
    <col min="13858" max="13858" width="52.7109375" style="937" customWidth="1"/>
    <col min="13859" max="13862" width="0" style="937" hidden="1" customWidth="1"/>
    <col min="13863" max="13863" width="12.28515625" style="937" customWidth="1"/>
    <col min="13864" max="13864" width="6.42578125" style="937" customWidth="1"/>
    <col min="13865" max="13865" width="12.28515625" style="937" customWidth="1"/>
    <col min="13866" max="13866" width="0" style="937" hidden="1" customWidth="1"/>
    <col min="13867" max="13867" width="3.7109375" style="937" customWidth="1"/>
    <col min="13868" max="13868" width="11.140625" style="937" bestFit="1" customWidth="1"/>
    <col min="13869" max="13870" width="10.5703125" style="937"/>
    <col min="13871" max="13871" width="11.140625" style="937" customWidth="1"/>
    <col min="13872" max="14101" width="10.5703125" style="937"/>
    <col min="14102" max="14109" width="0" style="937" hidden="1" customWidth="1"/>
    <col min="14110" max="14110" width="3.7109375" style="937" customWidth="1"/>
    <col min="14111" max="14111" width="3.85546875" style="937" customWidth="1"/>
    <col min="14112" max="14112" width="3.7109375" style="937" customWidth="1"/>
    <col min="14113" max="14113" width="12.7109375" style="937" customWidth="1"/>
    <col min="14114" max="14114" width="52.7109375" style="937" customWidth="1"/>
    <col min="14115" max="14118" width="0" style="937" hidden="1" customWidth="1"/>
    <col min="14119" max="14119" width="12.28515625" style="937" customWidth="1"/>
    <col min="14120" max="14120" width="6.42578125" style="937" customWidth="1"/>
    <col min="14121" max="14121" width="12.28515625" style="937" customWidth="1"/>
    <col min="14122" max="14122" width="0" style="937" hidden="1" customWidth="1"/>
    <col min="14123" max="14123" width="3.7109375" style="937" customWidth="1"/>
    <col min="14124" max="14124" width="11.140625" style="937" bestFit="1" customWidth="1"/>
    <col min="14125" max="14126" width="10.5703125" style="937"/>
    <col min="14127" max="14127" width="11.140625" style="937" customWidth="1"/>
    <col min="14128" max="14357" width="10.5703125" style="937"/>
    <col min="14358" max="14365" width="0" style="937" hidden="1" customWidth="1"/>
    <col min="14366" max="14366" width="3.7109375" style="937" customWidth="1"/>
    <col min="14367" max="14367" width="3.85546875" style="937" customWidth="1"/>
    <col min="14368" max="14368" width="3.7109375" style="937" customWidth="1"/>
    <col min="14369" max="14369" width="12.7109375" style="937" customWidth="1"/>
    <col min="14370" max="14370" width="52.7109375" style="937" customWidth="1"/>
    <col min="14371" max="14374" width="0" style="937" hidden="1" customWidth="1"/>
    <col min="14375" max="14375" width="12.28515625" style="937" customWidth="1"/>
    <col min="14376" max="14376" width="6.42578125" style="937" customWidth="1"/>
    <col min="14377" max="14377" width="12.28515625" style="937" customWidth="1"/>
    <col min="14378" max="14378" width="0" style="937" hidden="1" customWidth="1"/>
    <col min="14379" max="14379" width="3.7109375" style="937" customWidth="1"/>
    <col min="14380" max="14380" width="11.140625" style="937" bestFit="1" customWidth="1"/>
    <col min="14381" max="14382" width="10.5703125" style="937"/>
    <col min="14383" max="14383" width="11.140625" style="937" customWidth="1"/>
    <col min="14384" max="14613" width="10.5703125" style="937"/>
    <col min="14614" max="14621" width="0" style="937" hidden="1" customWidth="1"/>
    <col min="14622" max="14622" width="3.7109375" style="937" customWidth="1"/>
    <col min="14623" max="14623" width="3.85546875" style="937" customWidth="1"/>
    <col min="14624" max="14624" width="3.7109375" style="937" customWidth="1"/>
    <col min="14625" max="14625" width="12.7109375" style="937" customWidth="1"/>
    <col min="14626" max="14626" width="52.7109375" style="937" customWidth="1"/>
    <col min="14627" max="14630" width="0" style="937" hidden="1" customWidth="1"/>
    <col min="14631" max="14631" width="12.28515625" style="937" customWidth="1"/>
    <col min="14632" max="14632" width="6.42578125" style="937" customWidth="1"/>
    <col min="14633" max="14633" width="12.28515625" style="937" customWidth="1"/>
    <col min="14634" max="14634" width="0" style="937" hidden="1" customWidth="1"/>
    <col min="14635" max="14635" width="3.7109375" style="937" customWidth="1"/>
    <col min="14636" max="14636" width="11.140625" style="937" bestFit="1" customWidth="1"/>
    <col min="14637" max="14638" width="10.5703125" style="937"/>
    <col min="14639" max="14639" width="11.140625" style="937" customWidth="1"/>
    <col min="14640" max="14869" width="10.5703125" style="937"/>
    <col min="14870" max="14877" width="0" style="937" hidden="1" customWidth="1"/>
    <col min="14878" max="14878" width="3.7109375" style="937" customWidth="1"/>
    <col min="14879" max="14879" width="3.85546875" style="937" customWidth="1"/>
    <col min="14880" max="14880" width="3.7109375" style="937" customWidth="1"/>
    <col min="14881" max="14881" width="12.7109375" style="937" customWidth="1"/>
    <col min="14882" max="14882" width="52.7109375" style="937" customWidth="1"/>
    <col min="14883" max="14886" width="0" style="937" hidden="1" customWidth="1"/>
    <col min="14887" max="14887" width="12.28515625" style="937" customWidth="1"/>
    <col min="14888" max="14888" width="6.42578125" style="937" customWidth="1"/>
    <col min="14889" max="14889" width="12.28515625" style="937" customWidth="1"/>
    <col min="14890" max="14890" width="0" style="937" hidden="1" customWidth="1"/>
    <col min="14891" max="14891" width="3.7109375" style="937" customWidth="1"/>
    <col min="14892" max="14892" width="11.140625" style="937" bestFit="1" customWidth="1"/>
    <col min="14893" max="14894" width="10.5703125" style="937"/>
    <col min="14895" max="14895" width="11.140625" style="937" customWidth="1"/>
    <col min="14896" max="15125" width="10.5703125" style="937"/>
    <col min="15126" max="15133" width="0" style="937" hidden="1" customWidth="1"/>
    <col min="15134" max="15134" width="3.7109375" style="937" customWidth="1"/>
    <col min="15135" max="15135" width="3.85546875" style="937" customWidth="1"/>
    <col min="15136" max="15136" width="3.7109375" style="937" customWidth="1"/>
    <col min="15137" max="15137" width="12.7109375" style="937" customWidth="1"/>
    <col min="15138" max="15138" width="52.7109375" style="937" customWidth="1"/>
    <col min="15139" max="15142" width="0" style="937" hidden="1" customWidth="1"/>
    <col min="15143" max="15143" width="12.28515625" style="937" customWidth="1"/>
    <col min="15144" max="15144" width="6.42578125" style="937" customWidth="1"/>
    <col min="15145" max="15145" width="12.28515625" style="937" customWidth="1"/>
    <col min="15146" max="15146" width="0" style="937" hidden="1" customWidth="1"/>
    <col min="15147" max="15147" width="3.7109375" style="937" customWidth="1"/>
    <col min="15148" max="15148" width="11.140625" style="937" bestFit="1" customWidth="1"/>
    <col min="15149" max="15150" width="10.5703125" style="937"/>
    <col min="15151" max="15151" width="11.140625" style="937" customWidth="1"/>
    <col min="15152" max="15381" width="10.5703125" style="937"/>
    <col min="15382" max="15389" width="0" style="937" hidden="1" customWidth="1"/>
    <col min="15390" max="15390" width="3.7109375" style="937" customWidth="1"/>
    <col min="15391" max="15391" width="3.85546875" style="937" customWidth="1"/>
    <col min="15392" max="15392" width="3.7109375" style="937" customWidth="1"/>
    <col min="15393" max="15393" width="12.7109375" style="937" customWidth="1"/>
    <col min="15394" max="15394" width="52.7109375" style="937" customWidth="1"/>
    <col min="15395" max="15398" width="0" style="937" hidden="1" customWidth="1"/>
    <col min="15399" max="15399" width="12.28515625" style="937" customWidth="1"/>
    <col min="15400" max="15400" width="6.42578125" style="937" customWidth="1"/>
    <col min="15401" max="15401" width="12.28515625" style="937" customWidth="1"/>
    <col min="15402" max="15402" width="0" style="937" hidden="1" customWidth="1"/>
    <col min="15403" max="15403" width="3.7109375" style="937" customWidth="1"/>
    <col min="15404" max="15404" width="11.140625" style="937" bestFit="1" customWidth="1"/>
    <col min="15405" max="15406" width="10.5703125" style="937"/>
    <col min="15407" max="15407" width="11.140625" style="937" customWidth="1"/>
    <col min="15408" max="15637" width="10.5703125" style="937"/>
    <col min="15638" max="15645" width="0" style="937" hidden="1" customWidth="1"/>
    <col min="15646" max="15646" width="3.7109375" style="937" customWidth="1"/>
    <col min="15647" max="15647" width="3.85546875" style="937" customWidth="1"/>
    <col min="15648" max="15648" width="3.7109375" style="937" customWidth="1"/>
    <col min="15649" max="15649" width="12.7109375" style="937" customWidth="1"/>
    <col min="15650" max="15650" width="52.7109375" style="937" customWidth="1"/>
    <col min="15651" max="15654" width="0" style="937" hidden="1" customWidth="1"/>
    <col min="15655" max="15655" width="12.28515625" style="937" customWidth="1"/>
    <col min="15656" max="15656" width="6.42578125" style="937" customWidth="1"/>
    <col min="15657" max="15657" width="12.28515625" style="937" customWidth="1"/>
    <col min="15658" max="15658" width="0" style="937" hidden="1" customWidth="1"/>
    <col min="15659" max="15659" width="3.7109375" style="937" customWidth="1"/>
    <col min="15660" max="15660" width="11.140625" style="937" bestFit="1" customWidth="1"/>
    <col min="15661" max="15662" width="10.5703125" style="937"/>
    <col min="15663" max="15663" width="11.140625" style="937" customWidth="1"/>
    <col min="15664" max="15893" width="10.5703125" style="937"/>
    <col min="15894" max="15901" width="0" style="937" hidden="1" customWidth="1"/>
    <col min="15902" max="15902" width="3.7109375" style="937" customWidth="1"/>
    <col min="15903" max="15903" width="3.85546875" style="937" customWidth="1"/>
    <col min="15904" max="15904" width="3.7109375" style="937" customWidth="1"/>
    <col min="15905" max="15905" width="12.7109375" style="937" customWidth="1"/>
    <col min="15906" max="15906" width="52.7109375" style="937" customWidth="1"/>
    <col min="15907" max="15910" width="0" style="937" hidden="1" customWidth="1"/>
    <col min="15911" max="15911" width="12.28515625" style="937" customWidth="1"/>
    <col min="15912" max="15912" width="6.42578125" style="937" customWidth="1"/>
    <col min="15913" max="15913" width="12.28515625" style="937" customWidth="1"/>
    <col min="15914" max="15914" width="0" style="937" hidden="1" customWidth="1"/>
    <col min="15915" max="15915" width="3.7109375" style="937" customWidth="1"/>
    <col min="15916" max="15916" width="11.140625" style="937" bestFit="1" customWidth="1"/>
    <col min="15917" max="15918" width="10.5703125" style="937"/>
    <col min="15919" max="15919" width="11.140625" style="937" customWidth="1"/>
    <col min="15920" max="16149" width="10.5703125" style="937"/>
    <col min="16150" max="16157" width="0" style="937" hidden="1" customWidth="1"/>
    <col min="16158" max="16158" width="3.7109375" style="937" customWidth="1"/>
    <col min="16159" max="16159" width="3.85546875" style="937" customWidth="1"/>
    <col min="16160" max="16160" width="3.7109375" style="937" customWidth="1"/>
    <col min="16161" max="16161" width="12.7109375" style="937" customWidth="1"/>
    <col min="16162" max="16162" width="52.7109375" style="937" customWidth="1"/>
    <col min="16163" max="16166" width="0" style="937" hidden="1" customWidth="1"/>
    <col min="16167" max="16167" width="12.28515625" style="937" customWidth="1"/>
    <col min="16168" max="16168" width="6.42578125" style="937" customWidth="1"/>
    <col min="16169" max="16169" width="12.28515625" style="937" customWidth="1"/>
    <col min="16170" max="16170" width="0" style="937" hidden="1" customWidth="1"/>
    <col min="16171" max="16171" width="3.7109375" style="937" customWidth="1"/>
    <col min="16172" max="16172" width="11.140625" style="937" bestFit="1" customWidth="1"/>
    <col min="16173" max="16174" width="10.5703125" style="937"/>
    <col min="16175" max="16175" width="11.140625" style="937" customWidth="1"/>
    <col min="16176" max="16384" width="10.5703125" style="937"/>
  </cols>
  <sheetData>
    <row r="1" spans="1:55" hidden="1">
      <c r="Q1" s="730"/>
      <c r="R1" s="730"/>
      <c r="X1" s="730"/>
      <c r="Y1" s="730"/>
      <c r="AE1" s="730"/>
      <c r="AF1" s="730"/>
      <c r="AL1" s="730"/>
      <c r="AM1" s="730"/>
    </row>
    <row r="2" spans="1:55" hidden="1">
      <c r="U2" s="730"/>
      <c r="AB2" s="730"/>
      <c r="AI2" s="730"/>
      <c r="AP2" s="730"/>
    </row>
    <row r="3" spans="1:55" hidden="1"/>
    <row r="4" spans="1:55" ht="3" customHeight="1">
      <c r="J4" s="942"/>
      <c r="K4" s="942"/>
      <c r="L4" s="938"/>
      <c r="M4" s="938"/>
      <c r="N4" s="938"/>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row>
    <row r="5" spans="1:55" ht="26.1" customHeight="1">
      <c r="J5" s="942"/>
      <c r="K5" s="942"/>
      <c r="L5" s="1351" t="s">
        <v>714</v>
      </c>
      <c r="M5" s="1351"/>
      <c r="N5" s="1351"/>
      <c r="O5" s="1351"/>
      <c r="P5" s="1351"/>
      <c r="Q5" s="1351"/>
      <c r="R5" s="1351"/>
      <c r="S5" s="1351"/>
      <c r="T5" s="1351"/>
      <c r="U5" s="632"/>
      <c r="V5" s="632"/>
      <c r="W5" s="632"/>
      <c r="X5" s="632"/>
      <c r="Y5" s="632"/>
      <c r="Z5" s="632"/>
      <c r="AA5" s="632"/>
      <c r="AB5" s="632"/>
      <c r="AC5" s="632"/>
      <c r="AD5" s="632"/>
      <c r="AE5" s="632"/>
      <c r="AF5" s="632"/>
      <c r="AG5" s="632"/>
      <c r="AH5" s="632"/>
      <c r="AI5" s="632"/>
      <c r="AJ5" s="632"/>
      <c r="AK5" s="632"/>
      <c r="AL5" s="632"/>
      <c r="AM5" s="632"/>
      <c r="AN5" s="632"/>
      <c r="AO5" s="632"/>
      <c r="AP5" s="632"/>
    </row>
    <row r="6" spans="1:55" ht="3" customHeight="1">
      <c r="J6" s="942"/>
      <c r="K6" s="942"/>
      <c r="L6" s="938"/>
      <c r="M6" s="938"/>
      <c r="N6" s="938"/>
      <c r="O6" s="717"/>
      <c r="P6" s="717"/>
      <c r="Q6" s="717"/>
      <c r="R6" s="717"/>
      <c r="S6" s="717"/>
      <c r="T6" s="717"/>
      <c r="U6" s="717"/>
      <c r="V6" s="1073"/>
      <c r="W6" s="1073"/>
      <c r="X6" s="1073"/>
      <c r="Y6" s="1073"/>
      <c r="Z6" s="1073"/>
      <c r="AA6" s="1073"/>
      <c r="AB6" s="1073"/>
      <c r="AC6" s="1073"/>
      <c r="AD6" s="1073"/>
      <c r="AE6" s="1073"/>
      <c r="AF6" s="1073"/>
      <c r="AG6" s="1073"/>
      <c r="AH6" s="1073"/>
      <c r="AI6" s="1073"/>
      <c r="AJ6" s="1073"/>
      <c r="AK6" s="1073"/>
      <c r="AL6" s="1073"/>
      <c r="AM6" s="1073"/>
      <c r="AN6" s="1073"/>
      <c r="AO6" s="1073"/>
      <c r="AP6" s="1073"/>
      <c r="AQ6" s="945"/>
    </row>
    <row r="7" spans="1:55" s="745" customFormat="1" ht="11.25" hidden="1">
      <c r="A7" s="1117"/>
      <c r="B7" s="1117"/>
      <c r="C7" s="1117"/>
      <c r="D7" s="1117"/>
      <c r="E7" s="1117"/>
      <c r="F7" s="1117"/>
      <c r="G7" s="1117"/>
      <c r="H7" s="1117"/>
      <c r="L7" s="1166"/>
      <c r="M7" s="1040"/>
      <c r="O7" s="1357"/>
      <c r="P7" s="1357"/>
      <c r="Q7" s="1357"/>
      <c r="R7" s="1357"/>
      <c r="S7" s="1357"/>
      <c r="T7" s="1357"/>
      <c r="U7" s="779"/>
      <c r="V7"/>
      <c r="W7"/>
      <c r="X7"/>
      <c r="Y7"/>
      <c r="Z7"/>
      <c r="AA7"/>
      <c r="AB7"/>
      <c r="AC7"/>
      <c r="AD7"/>
      <c r="AE7"/>
      <c r="AF7"/>
      <c r="AG7"/>
      <c r="AH7"/>
      <c r="AI7"/>
      <c r="AJ7"/>
      <c r="AK7"/>
      <c r="AL7"/>
      <c r="AM7"/>
      <c r="AN7"/>
      <c r="AO7"/>
      <c r="AP7"/>
      <c r="AQ7" s="779"/>
      <c r="AS7" s="1117"/>
      <c r="AT7" s="1117"/>
      <c r="AU7" s="1117"/>
      <c r="AV7" s="1117"/>
      <c r="AW7" s="1117"/>
    </row>
    <row r="8" spans="1:55"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729"/>
      <c r="V8"/>
      <c r="W8"/>
      <c r="X8"/>
      <c r="Y8"/>
      <c r="Z8"/>
      <c r="AA8"/>
      <c r="AB8"/>
      <c r="AC8"/>
      <c r="AD8"/>
      <c r="AE8"/>
      <c r="AF8"/>
      <c r="AG8"/>
      <c r="AH8"/>
      <c r="AI8"/>
      <c r="AJ8"/>
      <c r="AK8"/>
      <c r="AL8"/>
      <c r="AM8"/>
      <c r="AN8"/>
      <c r="AO8"/>
      <c r="AP8"/>
      <c r="AQ8" s="729"/>
      <c r="AR8" s="488"/>
      <c r="AS8" s="960"/>
      <c r="AT8" s="960"/>
      <c r="AU8" s="960"/>
      <c r="AV8" s="960"/>
      <c r="AW8" s="960"/>
      <c r="AX8" s="960"/>
      <c r="AY8" s="960"/>
      <c r="AZ8" s="960"/>
      <c r="BA8" s="960"/>
      <c r="BB8" s="960"/>
      <c r="BC8" s="960"/>
    </row>
    <row r="9" spans="1:55"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729"/>
      <c r="V9"/>
      <c r="W9"/>
      <c r="X9"/>
      <c r="Y9"/>
      <c r="Z9"/>
      <c r="AA9"/>
      <c r="AB9"/>
      <c r="AC9"/>
      <c r="AD9"/>
      <c r="AE9"/>
      <c r="AF9"/>
      <c r="AG9"/>
      <c r="AH9"/>
      <c r="AI9"/>
      <c r="AJ9"/>
      <c r="AK9"/>
      <c r="AL9"/>
      <c r="AM9"/>
      <c r="AN9"/>
      <c r="AO9"/>
      <c r="AP9"/>
      <c r="AQ9" s="729"/>
      <c r="AR9" s="488"/>
      <c r="AS9" s="960"/>
      <c r="AT9" s="960"/>
      <c r="AU9" s="960"/>
      <c r="AV9" s="960"/>
      <c r="AW9" s="960"/>
      <c r="AX9" s="960"/>
      <c r="AY9" s="960"/>
      <c r="AZ9" s="960"/>
      <c r="BA9" s="960"/>
      <c r="BB9" s="960"/>
      <c r="BC9" s="960"/>
    </row>
    <row r="10" spans="1:55" s="745" customFormat="1" ht="11.25" hidden="1">
      <c r="A10" s="1117"/>
      <c r="B10" s="1117"/>
      <c r="C10" s="1117"/>
      <c r="D10" s="1117"/>
      <c r="E10" s="1117"/>
      <c r="F10" s="1117"/>
      <c r="G10" s="1117"/>
      <c r="H10" s="1117"/>
      <c r="L10" s="1166"/>
      <c r="M10" s="1040"/>
      <c r="O10" s="1357"/>
      <c r="P10" s="1357"/>
      <c r="Q10" s="1357"/>
      <c r="R10" s="1357"/>
      <c r="S10" s="1357"/>
      <c r="T10" s="1357"/>
      <c r="U10" s="779"/>
      <c r="V10"/>
      <c r="W10"/>
      <c r="X10"/>
      <c r="Y10"/>
      <c r="Z10"/>
      <c r="AA10"/>
      <c r="AB10"/>
      <c r="AC10"/>
      <c r="AD10"/>
      <c r="AE10"/>
      <c r="AF10"/>
      <c r="AG10"/>
      <c r="AH10"/>
      <c r="AI10"/>
      <c r="AJ10"/>
      <c r="AK10"/>
      <c r="AL10"/>
      <c r="AM10"/>
      <c r="AN10"/>
      <c r="AO10"/>
      <c r="AP10"/>
      <c r="AQ10" s="779"/>
      <c r="AS10" s="1117"/>
      <c r="AT10" s="1117"/>
      <c r="AU10" s="1117"/>
      <c r="AV10" s="1117"/>
      <c r="AW10" s="1117"/>
    </row>
    <row r="11" spans="1:55" s="954" customFormat="1" ht="11.25" hidden="1">
      <c r="A11" s="960"/>
      <c r="B11" s="960"/>
      <c r="C11" s="960"/>
      <c r="D11" s="960"/>
      <c r="E11" s="960"/>
      <c r="F11" s="960"/>
      <c r="G11" s="960"/>
      <c r="H11" s="960"/>
      <c r="L11" s="1352"/>
      <c r="M11" s="1352"/>
      <c r="N11" s="971"/>
      <c r="O11" s="729"/>
      <c r="P11" s="729"/>
      <c r="Q11" s="729"/>
      <c r="R11" s="729"/>
      <c r="S11" s="729"/>
      <c r="T11" s="729"/>
      <c r="U11" s="958" t="s">
        <v>370</v>
      </c>
      <c r="V11" s="1094"/>
      <c r="W11" s="1094"/>
      <c r="X11" s="1094"/>
      <c r="Y11" s="1094"/>
      <c r="Z11" s="1094"/>
      <c r="AA11" s="1094"/>
      <c r="AB11" s="958" t="s">
        <v>370</v>
      </c>
      <c r="AC11" s="1094"/>
      <c r="AD11" s="1094"/>
      <c r="AE11" s="1094"/>
      <c r="AF11" s="1094"/>
      <c r="AG11" s="1094"/>
      <c r="AH11" s="1094"/>
      <c r="AI11" s="958" t="s">
        <v>370</v>
      </c>
      <c r="AJ11" s="1094"/>
      <c r="AK11" s="1094"/>
      <c r="AL11" s="1094"/>
      <c r="AM11" s="1094"/>
      <c r="AN11" s="1094"/>
      <c r="AO11" s="1094"/>
      <c r="AP11" s="958" t="s">
        <v>370</v>
      </c>
      <c r="AS11" s="960"/>
      <c r="AT11" s="960"/>
      <c r="AU11" s="960"/>
      <c r="AV11" s="960"/>
      <c r="AW11" s="960"/>
      <c r="AX11" s="960"/>
      <c r="AY11" s="960"/>
      <c r="AZ11" s="960"/>
      <c r="BA11" s="960"/>
      <c r="BB11" s="960"/>
      <c r="BC11" s="960"/>
    </row>
    <row r="12" spans="1:55">
      <c r="J12" s="942"/>
      <c r="K12" s="942"/>
      <c r="L12" s="938"/>
      <c r="M12" s="938"/>
      <c r="N12" s="471"/>
      <c r="O12" s="1359"/>
      <c r="P12" s="1359"/>
      <c r="Q12" s="1359"/>
      <c r="R12" s="1359"/>
      <c r="S12" s="1359"/>
      <c r="T12" s="1359"/>
      <c r="U12" s="1359"/>
      <c r="V12" s="1359" t="s">
        <v>1860</v>
      </c>
      <c r="W12" s="1359"/>
      <c r="X12" s="1359"/>
      <c r="Y12" s="1359"/>
      <c r="Z12" s="1359"/>
      <c r="AA12" s="1359"/>
      <c r="AB12" s="1359"/>
      <c r="AC12" s="1359" t="s">
        <v>1860</v>
      </c>
      <c r="AD12" s="1359"/>
      <c r="AE12" s="1359"/>
      <c r="AF12" s="1359"/>
      <c r="AG12" s="1359"/>
      <c r="AH12" s="1359"/>
      <c r="AI12" s="1359"/>
      <c r="AJ12" s="1359" t="s">
        <v>1860</v>
      </c>
      <c r="AK12" s="1359"/>
      <c r="AL12" s="1359"/>
      <c r="AM12" s="1359"/>
      <c r="AN12" s="1359"/>
      <c r="AO12" s="1359"/>
      <c r="AP12" s="1359"/>
    </row>
    <row r="13" spans="1:55">
      <c r="J13" s="942"/>
      <c r="K13" s="942"/>
      <c r="L13" s="1280" t="s">
        <v>444</v>
      </c>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c r="AL13" s="1280"/>
      <c r="AM13" s="1280"/>
      <c r="AN13" s="1280"/>
      <c r="AO13" s="1280"/>
      <c r="AP13" s="1280"/>
      <c r="AQ13" s="1280"/>
      <c r="AR13" s="1280" t="s">
        <v>445</v>
      </c>
    </row>
    <row r="14" spans="1:55" ht="14.25" customHeight="1">
      <c r="J14" s="942"/>
      <c r="K14" s="942"/>
      <c r="L14" s="1365" t="s">
        <v>90</v>
      </c>
      <c r="M14" s="1365" t="s">
        <v>599</v>
      </c>
      <c r="N14" s="629"/>
      <c r="O14" s="1366" t="s">
        <v>601</v>
      </c>
      <c r="P14" s="1367"/>
      <c r="Q14" s="1367"/>
      <c r="R14" s="1367"/>
      <c r="S14" s="1367"/>
      <c r="T14" s="1368"/>
      <c r="U14" s="1348" t="s">
        <v>338</v>
      </c>
      <c r="V14" s="1366" t="s">
        <v>601</v>
      </c>
      <c r="W14" s="1367"/>
      <c r="X14" s="1367"/>
      <c r="Y14" s="1367"/>
      <c r="Z14" s="1367"/>
      <c r="AA14" s="1368"/>
      <c r="AB14" s="1348" t="s">
        <v>338</v>
      </c>
      <c r="AC14" s="1366" t="s">
        <v>601</v>
      </c>
      <c r="AD14" s="1367"/>
      <c r="AE14" s="1367"/>
      <c r="AF14" s="1367"/>
      <c r="AG14" s="1367"/>
      <c r="AH14" s="1368"/>
      <c r="AI14" s="1348" t="s">
        <v>338</v>
      </c>
      <c r="AJ14" s="1366" t="s">
        <v>601</v>
      </c>
      <c r="AK14" s="1367"/>
      <c r="AL14" s="1367"/>
      <c r="AM14" s="1367"/>
      <c r="AN14" s="1367"/>
      <c r="AO14" s="1368"/>
      <c r="AP14" s="1348" t="s">
        <v>338</v>
      </c>
      <c r="AQ14" s="1362" t="s">
        <v>273</v>
      </c>
      <c r="AR14" s="1280"/>
    </row>
    <row r="15" spans="1:55" ht="14.25" customHeight="1">
      <c r="J15" s="942"/>
      <c r="K15" s="942"/>
      <c r="L15" s="1365"/>
      <c r="M15" s="1365"/>
      <c r="N15" s="630"/>
      <c r="O15" s="1371" t="s">
        <v>575</v>
      </c>
      <c r="P15" s="1369" t="s">
        <v>269</v>
      </c>
      <c r="Q15" s="1370"/>
      <c r="R15" s="1345" t="s">
        <v>612</v>
      </c>
      <c r="S15" s="1346"/>
      <c r="T15" s="1347"/>
      <c r="U15" s="1349"/>
      <c r="V15" s="1371" t="s">
        <v>575</v>
      </c>
      <c r="W15" s="1369" t="s">
        <v>269</v>
      </c>
      <c r="X15" s="1370"/>
      <c r="Y15" s="1345" t="s">
        <v>612</v>
      </c>
      <c r="Z15" s="1346"/>
      <c r="AA15" s="1347"/>
      <c r="AB15" s="1349"/>
      <c r="AC15" s="1371" t="s">
        <v>575</v>
      </c>
      <c r="AD15" s="1369" t="s">
        <v>269</v>
      </c>
      <c r="AE15" s="1370"/>
      <c r="AF15" s="1345" t="s">
        <v>612</v>
      </c>
      <c r="AG15" s="1346"/>
      <c r="AH15" s="1347"/>
      <c r="AI15" s="1349"/>
      <c r="AJ15" s="1371" t="s">
        <v>575</v>
      </c>
      <c r="AK15" s="1369" t="s">
        <v>269</v>
      </c>
      <c r="AL15" s="1370"/>
      <c r="AM15" s="1345" t="s">
        <v>612</v>
      </c>
      <c r="AN15" s="1346"/>
      <c r="AO15" s="1347"/>
      <c r="AP15" s="1349"/>
      <c r="AQ15" s="1363"/>
      <c r="AR15" s="1280"/>
    </row>
    <row r="16" spans="1:55" ht="33.75" customHeight="1">
      <c r="J16" s="942"/>
      <c r="K16" s="942"/>
      <c r="L16" s="1365"/>
      <c r="M16" s="1365"/>
      <c r="N16" s="631"/>
      <c r="O16" s="1372"/>
      <c r="P16" s="718" t="s">
        <v>576</v>
      </c>
      <c r="Q16" s="718" t="s">
        <v>6</v>
      </c>
      <c r="R16" s="975" t="s">
        <v>272</v>
      </c>
      <c r="S16" s="1360" t="s">
        <v>271</v>
      </c>
      <c r="T16" s="1361"/>
      <c r="U16" s="1350"/>
      <c r="V16" s="1372"/>
      <c r="W16" s="718" t="s">
        <v>576</v>
      </c>
      <c r="X16" s="718" t="s">
        <v>6</v>
      </c>
      <c r="Y16" s="1182" t="s">
        <v>272</v>
      </c>
      <c r="Z16" s="1360" t="s">
        <v>271</v>
      </c>
      <c r="AA16" s="1361"/>
      <c r="AB16" s="1350"/>
      <c r="AC16" s="1372"/>
      <c r="AD16" s="718" t="s">
        <v>576</v>
      </c>
      <c r="AE16" s="718" t="s">
        <v>6</v>
      </c>
      <c r="AF16" s="1182" t="s">
        <v>272</v>
      </c>
      <c r="AG16" s="1360" t="s">
        <v>271</v>
      </c>
      <c r="AH16" s="1361"/>
      <c r="AI16" s="1350"/>
      <c r="AJ16" s="1372"/>
      <c r="AK16" s="718" t="s">
        <v>576</v>
      </c>
      <c r="AL16" s="718" t="s">
        <v>6</v>
      </c>
      <c r="AM16" s="1182" t="s">
        <v>272</v>
      </c>
      <c r="AN16" s="1360" t="s">
        <v>271</v>
      </c>
      <c r="AO16" s="1361"/>
      <c r="AP16" s="1350"/>
      <c r="AQ16" s="1364"/>
      <c r="AR16" s="1280"/>
    </row>
    <row r="17" spans="1:57">
      <c r="J17" s="942"/>
      <c r="K17" s="537">
        <v>1</v>
      </c>
      <c r="L17" s="615" t="s">
        <v>91</v>
      </c>
      <c r="M17" s="615" t="s">
        <v>47</v>
      </c>
      <c r="N17" s="617" t="str">
        <f ca="1">OFFSET(N17,0,-1)</f>
        <v>2</v>
      </c>
      <c r="O17" s="972">
        <f ca="1">OFFSET(O17,0,-1)+1</f>
        <v>3</v>
      </c>
      <c r="P17" s="972">
        <f ca="1">OFFSET(P17,0,-1)+1</f>
        <v>4</v>
      </c>
      <c r="Q17" s="972">
        <f ca="1">OFFSET(Q17,0,-1)+1</f>
        <v>5</v>
      </c>
      <c r="R17" s="972">
        <f ca="1">OFFSET(R17,0,-1)+1</f>
        <v>6</v>
      </c>
      <c r="S17" s="1353">
        <f ca="1">OFFSET(S17,0,-1)+1</f>
        <v>7</v>
      </c>
      <c r="T17" s="1353"/>
      <c r="U17" s="972">
        <f ca="1">OFFSET(U17,0,-2)+1</f>
        <v>8</v>
      </c>
      <c r="V17" s="1180">
        <f ca="1">OFFSET(V17,0,-1)+1</f>
        <v>9</v>
      </c>
      <c r="W17" s="1180">
        <f ca="1">OFFSET(W17,0,-1)+1</f>
        <v>10</v>
      </c>
      <c r="X17" s="1180">
        <f ca="1">OFFSET(X17,0,-1)+1</f>
        <v>11</v>
      </c>
      <c r="Y17" s="1180">
        <f ca="1">OFFSET(Y17,0,-1)+1</f>
        <v>12</v>
      </c>
      <c r="Z17" s="1353">
        <f ca="1">OFFSET(Z17,0,-1)+1</f>
        <v>13</v>
      </c>
      <c r="AA17" s="1353"/>
      <c r="AB17" s="1180">
        <f ca="1">OFFSET(AB17,0,-2)+1</f>
        <v>14</v>
      </c>
      <c r="AC17" s="1180">
        <f ca="1">OFFSET(AC17,0,-1)+1</f>
        <v>15</v>
      </c>
      <c r="AD17" s="1180">
        <f ca="1">OFFSET(AD17,0,-1)+1</f>
        <v>16</v>
      </c>
      <c r="AE17" s="1180">
        <f ca="1">OFFSET(AE17,0,-1)+1</f>
        <v>17</v>
      </c>
      <c r="AF17" s="1180">
        <f ca="1">OFFSET(AF17,0,-1)+1</f>
        <v>18</v>
      </c>
      <c r="AG17" s="1353">
        <f ca="1">OFFSET(AG17,0,-1)+1</f>
        <v>19</v>
      </c>
      <c r="AH17" s="1353"/>
      <c r="AI17" s="1180">
        <f ca="1">OFFSET(AI17,0,-2)+1</f>
        <v>20</v>
      </c>
      <c r="AJ17" s="1180">
        <f ca="1">OFFSET(AJ17,0,-1)+1</f>
        <v>21</v>
      </c>
      <c r="AK17" s="1180">
        <f ca="1">OFFSET(AK17,0,-1)+1</f>
        <v>22</v>
      </c>
      <c r="AL17" s="1180">
        <f ca="1">OFFSET(AL17,0,-1)+1</f>
        <v>23</v>
      </c>
      <c r="AM17" s="1180">
        <f ca="1">OFFSET(AM17,0,-1)+1</f>
        <v>24</v>
      </c>
      <c r="AN17" s="1353">
        <f ca="1">OFFSET(AN17,0,-1)+1</f>
        <v>25</v>
      </c>
      <c r="AO17" s="1353"/>
      <c r="AP17" s="1180">
        <f ca="1">OFFSET(AP17,0,-2)+1</f>
        <v>26</v>
      </c>
      <c r="AQ17" s="617">
        <f ca="1">OFFSET(AQ17,0,-1)</f>
        <v>26</v>
      </c>
      <c r="AR17" s="972">
        <f ca="1">OFFSET(AR17,0,-1)+1</f>
        <v>27</v>
      </c>
    </row>
    <row r="18" spans="1:57" ht="22.5">
      <c r="A18" s="1336">
        <v>1</v>
      </c>
      <c r="B18" s="962"/>
      <c r="C18" s="962"/>
      <c r="D18" s="962"/>
      <c r="E18" s="928"/>
      <c r="F18" s="973"/>
      <c r="G18" s="973"/>
      <c r="H18" s="973"/>
      <c r="I18" s="930"/>
      <c r="J18" s="926"/>
      <c r="K18" s="910"/>
      <c r="L18" s="977">
        <f>mergeValue(A18)</f>
        <v>1</v>
      </c>
      <c r="M18" s="609" t="s">
        <v>19</v>
      </c>
      <c r="N18" s="614"/>
      <c r="O18" s="1337" t="str">
        <f>IF('Перечень тарифов'!J21="","","" &amp; 'Перечень тарифов'!J21 &amp; "")</f>
        <v>Тарифы  на тепловую энергию, поставляемую потребителям (кроме населения)</v>
      </c>
      <c r="P18" s="1337"/>
      <c r="Q18" s="1337"/>
      <c r="R18" s="1337"/>
      <c r="S18" s="1337"/>
      <c r="T18" s="1337"/>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c r="AP18" s="1337"/>
      <c r="AQ18" s="1337"/>
      <c r="AR18" s="1125" t="s">
        <v>715</v>
      </c>
      <c r="AT18" s="776"/>
      <c r="AU18" s="776" t="str">
        <f t="shared" ref="AU18:AU28" si="0">IF(M18="","",M18 )</f>
        <v>Наименование тарифа</v>
      </c>
      <c r="AV18" s="776"/>
      <c r="AW18" s="776"/>
      <c r="AX18" s="776"/>
      <c r="BD18" s="955"/>
      <c r="BE18" s="955"/>
    </row>
    <row r="19" spans="1:57" ht="22.5">
      <c r="A19" s="1336"/>
      <c r="B19" s="1336">
        <v>1</v>
      </c>
      <c r="C19" s="962"/>
      <c r="D19" s="962"/>
      <c r="E19" s="973"/>
      <c r="F19" s="973"/>
      <c r="G19" s="973"/>
      <c r="H19" s="973"/>
      <c r="I19" s="968"/>
      <c r="J19" s="901"/>
      <c r="K19" s="904"/>
      <c r="L19" s="977" t="str">
        <f>mergeValue(A19) &amp;"."&amp; mergeValue(B19)</f>
        <v>1.1</v>
      </c>
      <c r="M19" s="657" t="s">
        <v>15</v>
      </c>
      <c r="N19" s="614"/>
      <c r="O19" s="1337" t="str">
        <f>IF('Перечень тарифов'!N21="","","" &amp; 'Перечень тарифов'!N21 &amp; "")</f>
        <v>Всеволожский муниципальный район, Заневское (41612155);
Всеволожский муниципальный район, Муринское (41612428);</v>
      </c>
      <c r="P19" s="1337"/>
      <c r="Q19" s="1337"/>
      <c r="R19" s="1337"/>
      <c r="S19" s="1337"/>
      <c r="T19" s="1337"/>
      <c r="U19" s="1337"/>
      <c r="V19" s="1337"/>
      <c r="W19" s="1337"/>
      <c r="X19" s="1337"/>
      <c r="Y19" s="1337"/>
      <c r="Z19" s="1337"/>
      <c r="AA19" s="1337"/>
      <c r="AB19" s="1337"/>
      <c r="AC19" s="1337"/>
      <c r="AD19" s="1337"/>
      <c r="AE19" s="1337"/>
      <c r="AF19" s="1337"/>
      <c r="AG19" s="1337"/>
      <c r="AH19" s="1337"/>
      <c r="AI19" s="1337"/>
      <c r="AJ19" s="1337"/>
      <c r="AK19" s="1337"/>
      <c r="AL19" s="1337"/>
      <c r="AM19" s="1337"/>
      <c r="AN19" s="1337"/>
      <c r="AO19" s="1337"/>
      <c r="AP19" s="1337"/>
      <c r="AQ19" s="1337"/>
      <c r="AR19" s="1125" t="s">
        <v>459</v>
      </c>
      <c r="AT19" s="776"/>
      <c r="AU19" s="776" t="str">
        <f t="shared" si="0"/>
        <v>Территория действия тарифа</v>
      </c>
      <c r="AV19" s="776"/>
      <c r="AW19" s="776"/>
      <c r="AX19" s="776"/>
      <c r="BD19" s="955"/>
      <c r="BE19" s="955"/>
    </row>
    <row r="20" spans="1:57" hidden="1">
      <c r="A20" s="1336"/>
      <c r="B20" s="1336"/>
      <c r="C20" s="1336">
        <v>1</v>
      </c>
      <c r="D20" s="962"/>
      <c r="E20" s="973"/>
      <c r="F20" s="973"/>
      <c r="G20" s="973"/>
      <c r="H20" s="973"/>
      <c r="I20" s="909"/>
      <c r="J20" s="901"/>
      <c r="K20" s="904"/>
      <c r="L20" s="977" t="str">
        <f>mergeValue(A20) &amp;"."&amp; mergeValue(B20)&amp;"."&amp; mergeValue(C20)</f>
        <v>1.1.1</v>
      </c>
      <c r="M20" s="658"/>
      <c r="N20" s="614"/>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125"/>
      <c r="AT20" s="776"/>
      <c r="AU20" s="776" t="str">
        <f t="shared" si="0"/>
        <v/>
      </c>
      <c r="AV20" s="776"/>
      <c r="AW20" s="776"/>
      <c r="AX20" s="776"/>
      <c r="BD20" s="955"/>
      <c r="BE20" s="955"/>
    </row>
    <row r="21" spans="1:57" hidden="1">
      <c r="A21" s="1336"/>
      <c r="B21" s="1336"/>
      <c r="C21" s="1336"/>
      <c r="D21" s="1336">
        <v>1</v>
      </c>
      <c r="E21" s="973"/>
      <c r="F21" s="973"/>
      <c r="G21" s="973"/>
      <c r="H21" s="973"/>
      <c r="I21" s="909"/>
      <c r="J21" s="901"/>
      <c r="K21" s="904"/>
      <c r="L21" s="977" t="str">
        <f>mergeValue(A21) &amp;"."&amp; mergeValue(B21)&amp;"."&amp; mergeValue(C21)&amp;"."&amp; mergeValue(D21)</f>
        <v>1.1.1.1</v>
      </c>
      <c r="M21" s="659"/>
      <c r="N21" s="614"/>
      <c r="O21" s="1337"/>
      <c r="P21" s="1337"/>
      <c r="Q21" s="1337"/>
      <c r="R21" s="1337"/>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125"/>
      <c r="AT21" s="776"/>
      <c r="AU21" s="776" t="str">
        <f t="shared" si="0"/>
        <v/>
      </c>
      <c r="AV21" s="776"/>
      <c r="AW21" s="776"/>
      <c r="AX21" s="776"/>
      <c r="BD21" s="955"/>
      <c r="BE21" s="955"/>
    </row>
    <row r="22" spans="1:57" ht="78.75">
      <c r="A22" s="1336"/>
      <c r="B22" s="1336"/>
      <c r="C22" s="1336"/>
      <c r="D22" s="1336"/>
      <c r="E22" s="1336">
        <v>1</v>
      </c>
      <c r="F22" s="973"/>
      <c r="G22" s="973"/>
      <c r="H22" s="962">
        <v>1</v>
      </c>
      <c r="I22" s="1336">
        <v>1</v>
      </c>
      <c r="J22" s="973"/>
      <c r="K22" s="912"/>
      <c r="L22" s="977" t="str">
        <f>mergeValue(A22) &amp;"."&amp; mergeValue(B22)&amp;"."&amp; mergeValue(C22)&amp;"."&amp; mergeValue(D22)&amp;"."&amp; mergeValue(E22)</f>
        <v>1.1.1.1.1</v>
      </c>
      <c r="M22" s="523" t="s">
        <v>8</v>
      </c>
      <c r="N22" s="614"/>
      <c r="O22" s="1338" t="s">
        <v>3</v>
      </c>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c r="AL22" s="1338"/>
      <c r="AM22" s="1338"/>
      <c r="AN22" s="1338"/>
      <c r="AO22" s="1338"/>
      <c r="AP22" s="1338"/>
      <c r="AQ22" s="1338"/>
      <c r="AR22" s="1125" t="s">
        <v>716</v>
      </c>
      <c r="AT22" s="776"/>
      <c r="AU22" s="776" t="str">
        <f t="shared" si="0"/>
        <v>Схема подключения теплопотребляющей установки к коллектору источника тепловой энергии</v>
      </c>
      <c r="AV22" s="776"/>
      <c r="AW22" s="776"/>
      <c r="AX22" s="776"/>
      <c r="BD22" s="955"/>
      <c r="BE22" s="955"/>
    </row>
    <row r="23" spans="1:57" ht="33.75">
      <c r="A23" s="1336"/>
      <c r="B23" s="1336"/>
      <c r="C23" s="1336"/>
      <c r="D23" s="1336"/>
      <c r="E23" s="1336"/>
      <c r="F23" s="1336">
        <v>1</v>
      </c>
      <c r="G23" s="962"/>
      <c r="H23" s="962"/>
      <c r="I23" s="1336"/>
      <c r="J23" s="1336">
        <v>1</v>
      </c>
      <c r="K23" s="913"/>
      <c r="L23" s="977" t="str">
        <f>mergeValue(A23) &amp;"."&amp; mergeValue(B23)&amp;"."&amp; mergeValue(C23)&amp;"."&amp; mergeValue(D23)&amp;"."&amp; mergeValue(E23)&amp;"."&amp; mergeValue(F23)</f>
        <v>1.1.1.1.1.1</v>
      </c>
      <c r="M23" s="524" t="s">
        <v>9</v>
      </c>
      <c r="N23" s="614"/>
      <c r="O23" s="1339" t="s">
        <v>3</v>
      </c>
      <c r="P23" s="1340"/>
      <c r="Q23" s="1340"/>
      <c r="R23" s="1340"/>
      <c r="S23" s="1340"/>
      <c r="T23" s="1340"/>
      <c r="U23" s="1340"/>
      <c r="V23" s="1340"/>
      <c r="W23" s="1340"/>
      <c r="X23" s="1340"/>
      <c r="Y23" s="1340"/>
      <c r="Z23" s="1340"/>
      <c r="AA23" s="1340"/>
      <c r="AB23" s="1340"/>
      <c r="AC23" s="1340"/>
      <c r="AD23" s="1340"/>
      <c r="AE23" s="1340"/>
      <c r="AF23" s="1340"/>
      <c r="AG23" s="1340"/>
      <c r="AH23" s="1340"/>
      <c r="AI23" s="1340"/>
      <c r="AJ23" s="1340"/>
      <c r="AK23" s="1340"/>
      <c r="AL23" s="1340"/>
      <c r="AM23" s="1340"/>
      <c r="AN23" s="1340"/>
      <c r="AO23" s="1340"/>
      <c r="AP23" s="1340"/>
      <c r="AQ23" s="1341"/>
      <c r="AR23" s="1125" t="s">
        <v>717</v>
      </c>
      <c r="AT23" s="776"/>
      <c r="AU23" s="776" t="str">
        <f t="shared" si="0"/>
        <v>Группа потребителей</v>
      </c>
      <c r="AV23" s="776"/>
      <c r="AW23" s="776"/>
      <c r="AX23" s="776"/>
      <c r="BD23" s="955"/>
      <c r="BE23" s="955"/>
    </row>
    <row r="24" spans="1:57" ht="11.25">
      <c r="A24" s="1336"/>
      <c r="B24" s="1336"/>
      <c r="C24" s="1336"/>
      <c r="D24" s="1336"/>
      <c r="E24" s="1336"/>
      <c r="F24" s="1336"/>
      <c r="G24" s="962">
        <v>1</v>
      </c>
      <c r="H24" s="962"/>
      <c r="I24" s="1336"/>
      <c r="J24" s="1336"/>
      <c r="K24" s="913">
        <v>1</v>
      </c>
      <c r="L24" s="977" t="str">
        <f>mergeValue(A24) &amp;"."&amp; mergeValue(B24)&amp;"."&amp; mergeValue(C24)&amp;"."&amp; mergeValue(D24)&amp;"."&amp; mergeValue(E24)&amp;"."&amp; mergeValue(F24)&amp;"."&amp; mergeValue(G24)</f>
        <v>1.1.1.1.1.1.1</v>
      </c>
      <c r="M24" s="1084" t="s">
        <v>602</v>
      </c>
      <c r="N24" s="614"/>
      <c r="O24" s="648">
        <v>4158.28</v>
      </c>
      <c r="P24" s="725"/>
      <c r="Q24" s="1034"/>
      <c r="R24" s="1342" t="s">
        <v>1214</v>
      </c>
      <c r="S24" s="1344" t="s">
        <v>82</v>
      </c>
      <c r="T24" s="1342" t="s">
        <v>1878</v>
      </c>
      <c r="U24" s="1344" t="s">
        <v>82</v>
      </c>
      <c r="V24" s="648">
        <v>4632.92</v>
      </c>
      <c r="W24" s="725"/>
      <c r="X24" s="1034"/>
      <c r="Y24" s="1342" t="s">
        <v>1879</v>
      </c>
      <c r="Z24" s="1344" t="s">
        <v>82</v>
      </c>
      <c r="AA24" s="1342" t="s">
        <v>1880</v>
      </c>
      <c r="AB24" s="1344" t="s">
        <v>82</v>
      </c>
      <c r="AC24" s="648">
        <v>4804.46</v>
      </c>
      <c r="AD24" s="725"/>
      <c r="AE24" s="1034"/>
      <c r="AF24" s="1342" t="s">
        <v>1881</v>
      </c>
      <c r="AG24" s="1344" t="s">
        <v>82</v>
      </c>
      <c r="AH24" s="1342" t="s">
        <v>1882</v>
      </c>
      <c r="AI24" s="1344" t="s">
        <v>82</v>
      </c>
      <c r="AJ24" s="648">
        <v>5070.21</v>
      </c>
      <c r="AK24" s="725"/>
      <c r="AL24" s="1034"/>
      <c r="AM24" s="1342" t="s">
        <v>1883</v>
      </c>
      <c r="AN24" s="1344" t="s">
        <v>82</v>
      </c>
      <c r="AO24" s="1342" t="s">
        <v>1884</v>
      </c>
      <c r="AP24" s="1344" t="s">
        <v>83</v>
      </c>
      <c r="AQ24" s="725"/>
      <c r="AR24" s="1354" t="s">
        <v>718</v>
      </c>
      <c r="AS24" s="955" t="str">
        <f>strCheckDate(O25:AQ25)</f>
        <v/>
      </c>
      <c r="AT24" s="776"/>
      <c r="AU24" s="776" t="str">
        <f t="shared" si="0"/>
        <v>вода</v>
      </c>
      <c r="AV24" s="776"/>
      <c r="AW24" s="776"/>
      <c r="AX24" s="776"/>
      <c r="BD24" s="955"/>
      <c r="BE24" s="955"/>
    </row>
    <row r="25" spans="1:57" ht="11.25" hidden="1" customHeight="1">
      <c r="A25" s="1336"/>
      <c r="B25" s="1336"/>
      <c r="C25" s="1336"/>
      <c r="D25" s="1336"/>
      <c r="E25" s="1336"/>
      <c r="F25" s="1336"/>
      <c r="G25" s="962"/>
      <c r="H25" s="962"/>
      <c r="I25" s="1336"/>
      <c r="J25" s="1336"/>
      <c r="K25" s="913"/>
      <c r="L25" s="751"/>
      <c r="M25" s="614"/>
      <c r="N25" s="614"/>
      <c r="O25" s="725"/>
      <c r="P25" s="725"/>
      <c r="Q25" s="731" t="str">
        <f>R24 &amp; "-" &amp; T24</f>
        <v>01.01.2020-31.12.2020</v>
      </c>
      <c r="R25" s="1343"/>
      <c r="S25" s="1344"/>
      <c r="T25" s="1343"/>
      <c r="U25" s="1344"/>
      <c r="V25" s="725"/>
      <c r="W25" s="725"/>
      <c r="X25" s="731" t="str">
        <f>Y24 &amp; "-" &amp; AA24</f>
        <v>01.01.2021-31.12.2021</v>
      </c>
      <c r="Y25" s="1343"/>
      <c r="Z25" s="1344"/>
      <c r="AA25" s="1343"/>
      <c r="AB25" s="1344"/>
      <c r="AC25" s="725"/>
      <c r="AD25" s="725"/>
      <c r="AE25" s="731" t="str">
        <f>AF24 &amp; "-" &amp; AH24</f>
        <v>01.01.2022-31.12.2022</v>
      </c>
      <c r="AF25" s="1343"/>
      <c r="AG25" s="1344"/>
      <c r="AH25" s="1343"/>
      <c r="AI25" s="1344"/>
      <c r="AJ25" s="725"/>
      <c r="AK25" s="725"/>
      <c r="AL25" s="731" t="str">
        <f>AM24 &amp; "-" &amp; AO24</f>
        <v>01.01.2023-31.12.2023</v>
      </c>
      <c r="AM25" s="1343"/>
      <c r="AN25" s="1344"/>
      <c r="AO25" s="1343"/>
      <c r="AP25" s="1344"/>
      <c r="AQ25" s="725"/>
      <c r="AR25" s="1355"/>
      <c r="AT25" s="776"/>
      <c r="AU25" s="776" t="str">
        <f t="shared" si="0"/>
        <v/>
      </c>
      <c r="AV25" s="776"/>
      <c r="AW25" s="776"/>
      <c r="AX25" s="776"/>
      <c r="BD25" s="955"/>
      <c r="BE25" s="955"/>
    </row>
    <row r="26" spans="1:57" ht="15" customHeight="1">
      <c r="A26" s="1336"/>
      <c r="B26" s="1336"/>
      <c r="C26" s="1336"/>
      <c r="D26" s="1336"/>
      <c r="E26" s="1336"/>
      <c r="F26" s="1336"/>
      <c r="G26" s="973"/>
      <c r="H26" s="962"/>
      <c r="I26" s="1336"/>
      <c r="J26" s="1336"/>
      <c r="K26" s="912"/>
      <c r="L26" s="653"/>
      <c r="M26" s="526" t="s">
        <v>24</v>
      </c>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953"/>
      <c r="AK26" s="953"/>
      <c r="AL26" s="953"/>
      <c r="AM26" s="953"/>
      <c r="AN26" s="953"/>
      <c r="AO26" s="953"/>
      <c r="AP26" s="953"/>
      <c r="AQ26" s="724"/>
      <c r="AR26" s="1356"/>
      <c r="AT26" s="776"/>
      <c r="AU26" s="776" t="str">
        <f t="shared" si="0"/>
        <v>Добавить вид теплоносителя (параметры теплоносителя)</v>
      </c>
      <c r="AV26" s="776"/>
      <c r="AW26" s="776"/>
      <c r="AX26" s="776"/>
      <c r="BD26" s="955"/>
      <c r="BE26" s="955"/>
    </row>
    <row r="27" spans="1:57" ht="15" customHeight="1">
      <c r="A27" s="1336"/>
      <c r="B27" s="1336"/>
      <c r="C27" s="1336"/>
      <c r="D27" s="1336"/>
      <c r="E27" s="1336"/>
      <c r="F27" s="973"/>
      <c r="G27" s="973"/>
      <c r="H27" s="962"/>
      <c r="I27" s="1336"/>
      <c r="J27" s="973"/>
      <c r="K27" s="912"/>
      <c r="L27" s="653"/>
      <c r="M27" s="525" t="s">
        <v>10</v>
      </c>
      <c r="N27" s="953"/>
      <c r="O27" s="953"/>
      <c r="P27" s="953"/>
      <c r="Q27" s="953"/>
      <c r="R27" s="953"/>
      <c r="S27" s="953"/>
      <c r="T27" s="953"/>
      <c r="U27" s="952"/>
      <c r="V27" s="953"/>
      <c r="W27" s="953"/>
      <c r="X27" s="953"/>
      <c r="Y27" s="953"/>
      <c r="Z27" s="953"/>
      <c r="AA27" s="953"/>
      <c r="AB27" s="952"/>
      <c r="AC27" s="953"/>
      <c r="AD27" s="953"/>
      <c r="AE27" s="953"/>
      <c r="AF27" s="953"/>
      <c r="AG27" s="953"/>
      <c r="AH27" s="953"/>
      <c r="AI27" s="952"/>
      <c r="AJ27" s="953"/>
      <c r="AK27" s="953"/>
      <c r="AL27" s="953"/>
      <c r="AM27" s="953"/>
      <c r="AN27" s="953"/>
      <c r="AO27" s="953"/>
      <c r="AP27" s="952"/>
      <c r="AQ27" s="953"/>
      <c r="AR27" s="633"/>
      <c r="AT27" s="776"/>
      <c r="AU27" s="776" t="str">
        <f t="shared" si="0"/>
        <v>Добавить группу потребителей</v>
      </c>
      <c r="AV27" s="776"/>
      <c r="AW27" s="776"/>
      <c r="AX27" s="776"/>
      <c r="BD27" s="955"/>
      <c r="BE27" s="955"/>
    </row>
    <row r="28" spans="1:57" ht="15" customHeight="1">
      <c r="A28" s="1336"/>
      <c r="B28" s="1336"/>
      <c r="C28" s="1336"/>
      <c r="D28" s="1336"/>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953"/>
      <c r="AE28" s="953"/>
      <c r="AF28" s="953"/>
      <c r="AG28" s="953"/>
      <c r="AH28" s="953"/>
      <c r="AI28" s="952"/>
      <c r="AJ28" s="953"/>
      <c r="AK28" s="953"/>
      <c r="AL28" s="953"/>
      <c r="AM28" s="953"/>
      <c r="AN28" s="953"/>
      <c r="AO28" s="953"/>
      <c r="AP28" s="952"/>
      <c r="AQ28" s="953"/>
      <c r="AR28" s="633"/>
      <c r="AT28" s="776"/>
      <c r="AU28" s="776" t="str">
        <f t="shared" si="0"/>
        <v>Добавить схему подключения</v>
      </c>
      <c r="AV28" s="776"/>
      <c r="AW28" s="776"/>
      <c r="AX28" s="776"/>
      <c r="BD28" s="955"/>
      <c r="BE28" s="955"/>
    </row>
    <row r="29" spans="1:57" ht="11.25">
      <c r="A29" s="937"/>
      <c r="B29" s="937"/>
      <c r="C29" s="937"/>
      <c r="D29" s="937"/>
      <c r="E29" s="937"/>
      <c r="F29" s="937"/>
      <c r="G29" s="937"/>
      <c r="H29" s="937"/>
      <c r="I29" s="937"/>
      <c r="J29" s="937"/>
      <c r="K29" s="937"/>
      <c r="AS29" s="937"/>
      <c r="AT29" s="937"/>
      <c r="AU29" s="937"/>
      <c r="AV29" s="937"/>
      <c r="AW29" s="937"/>
      <c r="AX29" s="937"/>
      <c r="AY29" s="937"/>
      <c r="AZ29" s="937"/>
      <c r="BA29" s="937"/>
      <c r="BB29" s="937"/>
      <c r="BC29" s="937"/>
    </row>
    <row r="30" spans="1:57" ht="90" customHeight="1">
      <c r="L30" s="1">
        <v>1</v>
      </c>
      <c r="M30" s="1329" t="s">
        <v>719</v>
      </c>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row>
  </sheetData>
  <sheetProtection password="FA9C" sheet="1" objects="1" scenarios="1" formatColumns="0" formatRows="0"/>
  <dataConsolidate leftLabels="1"/>
  <mergeCells count="75">
    <mergeCell ref="AR24:AR26"/>
    <mergeCell ref="M30:AR30"/>
    <mergeCell ref="O21:AQ21"/>
    <mergeCell ref="E22:E27"/>
    <mergeCell ref="I22:I27"/>
    <mergeCell ref="O22:AQ22"/>
    <mergeCell ref="F23:F26"/>
    <mergeCell ref="J23:J26"/>
    <mergeCell ref="O23:AQ23"/>
    <mergeCell ref="R24:R25"/>
    <mergeCell ref="S24:S25"/>
    <mergeCell ref="T24:T25"/>
    <mergeCell ref="AM24:AM25"/>
    <mergeCell ref="AN24:AN25"/>
    <mergeCell ref="AO24:AO25"/>
    <mergeCell ref="AP24:AP25"/>
    <mergeCell ref="S17:T17"/>
    <mergeCell ref="A18:A28"/>
    <mergeCell ref="O18:AQ18"/>
    <mergeCell ref="B19:B28"/>
    <mergeCell ref="O19:AQ19"/>
    <mergeCell ref="C20:C28"/>
    <mergeCell ref="O20:AQ20"/>
    <mergeCell ref="D21:D28"/>
    <mergeCell ref="U24:U25"/>
    <mergeCell ref="AB24:AB25"/>
    <mergeCell ref="AG17:AH17"/>
    <mergeCell ref="AF24:AF25"/>
    <mergeCell ref="AG24:AG25"/>
    <mergeCell ref="AH24:AH25"/>
    <mergeCell ref="AI24:AI25"/>
    <mergeCell ref="AN17:AO17"/>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Y15:AA15"/>
    <mergeCell ref="Z16:AA16"/>
    <mergeCell ref="Z17:AA17"/>
    <mergeCell ref="Y24:Y25"/>
    <mergeCell ref="Z24:Z25"/>
    <mergeCell ref="AA24:AA25"/>
    <mergeCell ref="AJ12:AP12"/>
    <mergeCell ref="AC14:AH14"/>
    <mergeCell ref="AI14:AI16"/>
    <mergeCell ref="AC15:AC16"/>
    <mergeCell ref="AD15:AE15"/>
    <mergeCell ref="AF15:AH15"/>
    <mergeCell ref="AG16:AH16"/>
    <mergeCell ref="AC12:AI12"/>
    <mergeCell ref="L13:AQ13"/>
    <mergeCell ref="AJ14:AO14"/>
    <mergeCell ref="AP14:AP16"/>
    <mergeCell ref="AJ15:AJ16"/>
    <mergeCell ref="AK15:AL15"/>
    <mergeCell ref="AM15:AO15"/>
    <mergeCell ref="AN16:AO16"/>
  </mergeCells>
  <dataValidations count="11">
    <dataValidation allowBlank="1" sqref="WWO983062:WWZ983068 KC65558:KN65564 TY65558:UJ65564 ADU65558:AEF65564 ANQ65558:AOB65564 AXM65558:AXX65564 BHI65558:BHT65564 BRE65558:BRP65564 CBA65558:CBL65564 CKW65558:CLH65564 CUS65558:CVD65564 DEO65558:DEZ65564 DOK65558:DOV65564 DYG65558:DYR65564 EIC65558:EIN65564 ERY65558:ESJ65564 FBU65558:FCF65564 FLQ65558:FMB65564 FVM65558:FVX65564 GFI65558:GFT65564 GPE65558:GPP65564 GZA65558:GZL65564 HIW65558:HJH65564 HSS65558:HTD65564 ICO65558:ICZ65564 IMK65558:IMV65564 IWG65558:IWR65564 JGC65558:JGN65564 JPY65558:JQJ65564 JZU65558:KAF65564 KJQ65558:KKB65564 KTM65558:KTX65564 LDI65558:LDT65564 LNE65558:LNP65564 LXA65558:LXL65564 MGW65558:MHH65564 MQS65558:MRD65564 NAO65558:NAZ65564 NKK65558:NKV65564 NUG65558:NUR65564 OEC65558:OEN65564 ONY65558:OOJ65564 OXU65558:OYF65564 PHQ65558:PIB65564 PRM65558:PRX65564 QBI65558:QBT65564 QLE65558:QLP65564 QVA65558:QVL65564 REW65558:RFH65564 ROS65558:RPD65564 RYO65558:RYZ65564 SIK65558:SIV65564 SSG65558:SSR65564 TCC65558:TCN65564 TLY65558:TMJ65564 TVU65558:TWF65564 UFQ65558:UGB65564 UPM65558:UPX65564 UZI65558:UZT65564 VJE65558:VJP65564 VTA65558:VTL65564 WCW65558:WDH65564 WMS65558:WND65564 WWO65558:WWZ65564 KC131094:KN131100 TY131094:UJ131100 ADU131094:AEF131100 ANQ131094:AOB131100 AXM131094:AXX131100 BHI131094:BHT131100 BRE131094:BRP131100 CBA131094:CBL131100 CKW131094:CLH131100 CUS131094:CVD131100 DEO131094:DEZ131100 DOK131094:DOV131100 DYG131094:DYR131100 EIC131094:EIN131100 ERY131094:ESJ131100 FBU131094:FCF131100 FLQ131094:FMB131100 FVM131094:FVX131100 GFI131094:GFT131100 GPE131094:GPP131100 GZA131094:GZL131100 HIW131094:HJH131100 HSS131094:HTD131100 ICO131094:ICZ131100 IMK131094:IMV131100 IWG131094:IWR131100 JGC131094:JGN131100 JPY131094:JQJ131100 JZU131094:KAF131100 KJQ131094:KKB131100 KTM131094:KTX131100 LDI131094:LDT131100 LNE131094:LNP131100 LXA131094:LXL131100 MGW131094:MHH131100 MQS131094:MRD131100 NAO131094:NAZ131100 NKK131094:NKV131100 NUG131094:NUR131100 OEC131094:OEN131100 ONY131094:OOJ131100 OXU131094:OYF131100 PHQ131094:PIB131100 PRM131094:PRX131100 QBI131094:QBT131100 QLE131094:QLP131100 QVA131094:QVL131100 REW131094:RFH131100 ROS131094:RPD131100 RYO131094:RYZ131100 SIK131094:SIV131100 SSG131094:SSR131100 TCC131094:TCN131100 TLY131094:TMJ131100 TVU131094:TWF131100 UFQ131094:UGB131100 UPM131094:UPX131100 UZI131094:UZT131100 VJE131094:VJP131100 VTA131094:VTL131100 WCW131094:WDH131100 WMS131094:WND131100 WWO131094:WWZ131100 KC196630:KN196636 TY196630:UJ196636 ADU196630:AEF196636 ANQ196630:AOB196636 AXM196630:AXX196636 BHI196630:BHT196636 BRE196630:BRP196636 CBA196630:CBL196636 CKW196630:CLH196636 CUS196630:CVD196636 DEO196630:DEZ196636 DOK196630:DOV196636 DYG196630:DYR196636 EIC196630:EIN196636 ERY196630:ESJ196636 FBU196630:FCF196636 FLQ196630:FMB196636 FVM196630:FVX196636 GFI196630:GFT196636 GPE196630:GPP196636 GZA196630:GZL196636 HIW196630:HJH196636 HSS196630:HTD196636 ICO196630:ICZ196636 IMK196630:IMV196636 IWG196630:IWR196636 JGC196630:JGN196636 JPY196630:JQJ196636 JZU196630:KAF196636 KJQ196630:KKB196636 KTM196630:KTX196636 LDI196630:LDT196636 LNE196630:LNP196636 LXA196630:LXL196636 MGW196630:MHH196636 MQS196630:MRD196636 NAO196630:NAZ196636 NKK196630:NKV196636 NUG196630:NUR196636 OEC196630:OEN196636 ONY196630:OOJ196636 OXU196630:OYF196636 PHQ196630:PIB196636 PRM196630:PRX196636 QBI196630:QBT196636 QLE196630:QLP196636 QVA196630:QVL196636 REW196630:RFH196636 ROS196630:RPD196636 RYO196630:RYZ196636 SIK196630:SIV196636 SSG196630:SSR196636 TCC196630:TCN196636 TLY196630:TMJ196636 TVU196630:TWF196636 UFQ196630:UGB196636 UPM196630:UPX196636 UZI196630:UZT196636 VJE196630:VJP196636 VTA196630:VTL196636 WCW196630:WDH196636 WMS196630:WND196636 WWO196630:WWZ196636 KC262166:KN262172 TY262166:UJ262172 ADU262166:AEF262172 ANQ262166:AOB262172 AXM262166:AXX262172 BHI262166:BHT262172 BRE262166:BRP262172 CBA262166:CBL262172 CKW262166:CLH262172 CUS262166:CVD262172 DEO262166:DEZ262172 DOK262166:DOV262172 DYG262166:DYR262172 EIC262166:EIN262172 ERY262166:ESJ262172 FBU262166:FCF262172 FLQ262166:FMB262172 FVM262166:FVX262172 GFI262166:GFT262172 GPE262166:GPP262172 GZA262166:GZL262172 HIW262166:HJH262172 HSS262166:HTD262172 ICO262166:ICZ262172 IMK262166:IMV262172 IWG262166:IWR262172 JGC262166:JGN262172 JPY262166:JQJ262172 JZU262166:KAF262172 KJQ262166:KKB262172 KTM262166:KTX262172 LDI262166:LDT262172 LNE262166:LNP262172 LXA262166:LXL262172 MGW262166:MHH262172 MQS262166:MRD262172 NAO262166:NAZ262172 NKK262166:NKV262172 NUG262166:NUR262172 OEC262166:OEN262172 ONY262166:OOJ262172 OXU262166:OYF262172 PHQ262166:PIB262172 PRM262166:PRX262172 QBI262166:QBT262172 QLE262166:QLP262172 QVA262166:QVL262172 REW262166:RFH262172 ROS262166:RPD262172 RYO262166:RYZ262172 SIK262166:SIV262172 SSG262166:SSR262172 TCC262166:TCN262172 TLY262166:TMJ262172 TVU262166:TWF262172 UFQ262166:UGB262172 UPM262166:UPX262172 UZI262166:UZT262172 VJE262166:VJP262172 VTA262166:VTL262172 WCW262166:WDH262172 WMS262166:WND262172 WWO262166:WWZ262172 KC327702:KN327708 TY327702:UJ327708 ADU327702:AEF327708 ANQ327702:AOB327708 AXM327702:AXX327708 BHI327702:BHT327708 BRE327702:BRP327708 CBA327702:CBL327708 CKW327702:CLH327708 CUS327702:CVD327708 DEO327702:DEZ327708 DOK327702:DOV327708 DYG327702:DYR327708 EIC327702:EIN327708 ERY327702:ESJ327708 FBU327702:FCF327708 FLQ327702:FMB327708 FVM327702:FVX327708 GFI327702:GFT327708 GPE327702:GPP327708 GZA327702:GZL327708 HIW327702:HJH327708 HSS327702:HTD327708 ICO327702:ICZ327708 IMK327702:IMV327708 IWG327702:IWR327708 JGC327702:JGN327708 JPY327702:JQJ327708 JZU327702:KAF327708 KJQ327702:KKB327708 KTM327702:KTX327708 LDI327702:LDT327708 LNE327702:LNP327708 LXA327702:LXL327708 MGW327702:MHH327708 MQS327702:MRD327708 NAO327702:NAZ327708 NKK327702:NKV327708 NUG327702:NUR327708 OEC327702:OEN327708 ONY327702:OOJ327708 OXU327702:OYF327708 PHQ327702:PIB327708 PRM327702:PRX327708 QBI327702:QBT327708 QLE327702:QLP327708 QVA327702:QVL327708 REW327702:RFH327708 ROS327702:RPD327708 RYO327702:RYZ327708 SIK327702:SIV327708 SSG327702:SSR327708 TCC327702:TCN327708 TLY327702:TMJ327708 TVU327702:TWF327708 UFQ327702:UGB327708 UPM327702:UPX327708 UZI327702:UZT327708 VJE327702:VJP327708 VTA327702:VTL327708 WCW327702:WDH327708 WMS327702:WND327708 WWO327702:WWZ327708 KC393238:KN393244 TY393238:UJ393244 ADU393238:AEF393244 ANQ393238:AOB393244 AXM393238:AXX393244 BHI393238:BHT393244 BRE393238:BRP393244 CBA393238:CBL393244 CKW393238:CLH393244 CUS393238:CVD393244 DEO393238:DEZ393244 DOK393238:DOV393244 DYG393238:DYR393244 EIC393238:EIN393244 ERY393238:ESJ393244 FBU393238:FCF393244 FLQ393238:FMB393244 FVM393238:FVX393244 GFI393238:GFT393244 GPE393238:GPP393244 GZA393238:GZL393244 HIW393238:HJH393244 HSS393238:HTD393244 ICO393238:ICZ393244 IMK393238:IMV393244 IWG393238:IWR393244 JGC393238:JGN393244 JPY393238:JQJ393244 JZU393238:KAF393244 KJQ393238:KKB393244 KTM393238:KTX393244 LDI393238:LDT393244 LNE393238:LNP393244 LXA393238:LXL393244 MGW393238:MHH393244 MQS393238:MRD393244 NAO393238:NAZ393244 NKK393238:NKV393244 NUG393238:NUR393244 OEC393238:OEN393244 ONY393238:OOJ393244 OXU393238:OYF393244 PHQ393238:PIB393244 PRM393238:PRX393244 QBI393238:QBT393244 QLE393238:QLP393244 QVA393238:QVL393244 REW393238:RFH393244 ROS393238:RPD393244 RYO393238:RYZ393244 SIK393238:SIV393244 SSG393238:SSR393244 TCC393238:TCN393244 TLY393238:TMJ393244 TVU393238:TWF393244 UFQ393238:UGB393244 UPM393238:UPX393244 UZI393238:UZT393244 VJE393238:VJP393244 VTA393238:VTL393244 WCW393238:WDH393244 WMS393238:WND393244 WWO393238:WWZ393244 KC458774:KN458780 TY458774:UJ458780 ADU458774:AEF458780 ANQ458774:AOB458780 AXM458774:AXX458780 BHI458774:BHT458780 BRE458774:BRP458780 CBA458774:CBL458780 CKW458774:CLH458780 CUS458774:CVD458780 DEO458774:DEZ458780 DOK458774:DOV458780 DYG458774:DYR458780 EIC458774:EIN458780 ERY458774:ESJ458780 FBU458774:FCF458780 FLQ458774:FMB458780 FVM458774:FVX458780 GFI458774:GFT458780 GPE458774:GPP458780 GZA458774:GZL458780 HIW458774:HJH458780 HSS458774:HTD458780 ICO458774:ICZ458780 IMK458774:IMV458780 IWG458774:IWR458780 JGC458774:JGN458780 JPY458774:JQJ458780 JZU458774:KAF458780 KJQ458774:KKB458780 KTM458774:KTX458780 LDI458774:LDT458780 LNE458774:LNP458780 LXA458774:LXL458780 MGW458774:MHH458780 MQS458774:MRD458780 NAO458774:NAZ458780 NKK458774:NKV458780 NUG458774:NUR458780 OEC458774:OEN458780 ONY458774:OOJ458780 OXU458774:OYF458780 PHQ458774:PIB458780 PRM458774:PRX458780 QBI458774:QBT458780 QLE458774:QLP458780 QVA458774:QVL458780 REW458774:RFH458780 ROS458774:RPD458780 RYO458774:RYZ458780 SIK458774:SIV458780 SSG458774:SSR458780 TCC458774:TCN458780 TLY458774:TMJ458780 TVU458774:TWF458780 UFQ458774:UGB458780 UPM458774:UPX458780 UZI458774:UZT458780 VJE458774:VJP458780 VTA458774:VTL458780 WCW458774:WDH458780 WMS458774:WND458780 WWO458774:WWZ458780 KC524310:KN524316 TY524310:UJ524316 ADU524310:AEF524316 ANQ524310:AOB524316 AXM524310:AXX524316 BHI524310:BHT524316 BRE524310:BRP524316 CBA524310:CBL524316 CKW524310:CLH524316 CUS524310:CVD524316 DEO524310:DEZ524316 DOK524310:DOV524316 DYG524310:DYR524316 EIC524310:EIN524316 ERY524310:ESJ524316 FBU524310:FCF524316 FLQ524310:FMB524316 FVM524310:FVX524316 GFI524310:GFT524316 GPE524310:GPP524316 GZA524310:GZL524316 HIW524310:HJH524316 HSS524310:HTD524316 ICO524310:ICZ524316 IMK524310:IMV524316 IWG524310:IWR524316 JGC524310:JGN524316 JPY524310:JQJ524316 JZU524310:KAF524316 KJQ524310:KKB524316 KTM524310:KTX524316 LDI524310:LDT524316 LNE524310:LNP524316 LXA524310:LXL524316 MGW524310:MHH524316 MQS524310:MRD524316 NAO524310:NAZ524316 NKK524310:NKV524316 NUG524310:NUR524316 OEC524310:OEN524316 ONY524310:OOJ524316 OXU524310:OYF524316 PHQ524310:PIB524316 PRM524310:PRX524316 QBI524310:QBT524316 QLE524310:QLP524316 QVA524310:QVL524316 REW524310:RFH524316 ROS524310:RPD524316 RYO524310:RYZ524316 SIK524310:SIV524316 SSG524310:SSR524316 TCC524310:TCN524316 TLY524310:TMJ524316 TVU524310:TWF524316 UFQ524310:UGB524316 UPM524310:UPX524316 UZI524310:UZT524316 VJE524310:VJP524316 VTA524310:VTL524316 WCW524310:WDH524316 WMS524310:WND524316 WWO524310:WWZ524316 KC589846:KN589852 TY589846:UJ589852 ADU589846:AEF589852 ANQ589846:AOB589852 AXM589846:AXX589852 BHI589846:BHT589852 BRE589846:BRP589852 CBA589846:CBL589852 CKW589846:CLH589852 CUS589846:CVD589852 DEO589846:DEZ589852 DOK589846:DOV589852 DYG589846:DYR589852 EIC589846:EIN589852 ERY589846:ESJ589852 FBU589846:FCF589852 FLQ589846:FMB589852 FVM589846:FVX589852 GFI589846:GFT589852 GPE589846:GPP589852 GZA589846:GZL589852 HIW589846:HJH589852 HSS589846:HTD589852 ICO589846:ICZ589852 IMK589846:IMV589852 IWG589846:IWR589852 JGC589846:JGN589852 JPY589846:JQJ589852 JZU589846:KAF589852 KJQ589846:KKB589852 KTM589846:KTX589852 LDI589846:LDT589852 LNE589846:LNP589852 LXA589846:LXL589852 MGW589846:MHH589852 MQS589846:MRD589852 NAO589846:NAZ589852 NKK589846:NKV589852 NUG589846:NUR589852 OEC589846:OEN589852 ONY589846:OOJ589852 OXU589846:OYF589852 PHQ589846:PIB589852 PRM589846:PRX589852 QBI589846:QBT589852 QLE589846:QLP589852 QVA589846:QVL589852 REW589846:RFH589852 ROS589846:RPD589852 RYO589846:RYZ589852 SIK589846:SIV589852 SSG589846:SSR589852 TCC589846:TCN589852 TLY589846:TMJ589852 TVU589846:TWF589852 UFQ589846:UGB589852 UPM589846:UPX589852 UZI589846:UZT589852 VJE589846:VJP589852 VTA589846:VTL589852 WCW589846:WDH589852 WMS589846:WND589852 WWO589846:WWZ589852 KC655382:KN655388 TY655382:UJ655388 ADU655382:AEF655388 ANQ655382:AOB655388 AXM655382:AXX655388 BHI655382:BHT655388 BRE655382:BRP655388 CBA655382:CBL655388 CKW655382:CLH655388 CUS655382:CVD655388 DEO655382:DEZ655388 DOK655382:DOV655388 DYG655382:DYR655388 EIC655382:EIN655388 ERY655382:ESJ655388 FBU655382:FCF655388 FLQ655382:FMB655388 FVM655382:FVX655388 GFI655382:GFT655388 GPE655382:GPP655388 GZA655382:GZL655388 HIW655382:HJH655388 HSS655382:HTD655388 ICO655382:ICZ655388 IMK655382:IMV655388 IWG655382:IWR655388 JGC655382:JGN655388 JPY655382:JQJ655388 JZU655382:KAF655388 KJQ655382:KKB655388 KTM655382:KTX655388 LDI655382:LDT655388 LNE655382:LNP655388 LXA655382:LXL655388 MGW655382:MHH655388 MQS655382:MRD655388 NAO655382:NAZ655388 NKK655382:NKV655388 NUG655382:NUR655388 OEC655382:OEN655388 ONY655382:OOJ655388 OXU655382:OYF655388 PHQ655382:PIB655388 PRM655382:PRX655388 QBI655382:QBT655388 QLE655382:QLP655388 QVA655382:QVL655388 REW655382:RFH655388 ROS655382:RPD655388 RYO655382:RYZ655388 SIK655382:SIV655388 SSG655382:SSR655388 TCC655382:TCN655388 TLY655382:TMJ655388 TVU655382:TWF655388 UFQ655382:UGB655388 UPM655382:UPX655388 UZI655382:UZT655388 VJE655382:VJP655388 VTA655382:VTL655388 WCW655382:WDH655388 WMS655382:WND655388 WWO655382:WWZ655388 KC720918:KN720924 TY720918:UJ720924 ADU720918:AEF720924 ANQ720918:AOB720924 AXM720918:AXX720924 BHI720918:BHT720924 BRE720918:BRP720924 CBA720918:CBL720924 CKW720918:CLH720924 CUS720918:CVD720924 DEO720918:DEZ720924 DOK720918:DOV720924 DYG720918:DYR720924 EIC720918:EIN720924 ERY720918:ESJ720924 FBU720918:FCF720924 FLQ720918:FMB720924 FVM720918:FVX720924 GFI720918:GFT720924 GPE720918:GPP720924 GZA720918:GZL720924 HIW720918:HJH720924 HSS720918:HTD720924 ICO720918:ICZ720924 IMK720918:IMV720924 IWG720918:IWR720924 JGC720918:JGN720924 JPY720918:JQJ720924 JZU720918:KAF720924 KJQ720918:KKB720924 KTM720918:KTX720924 LDI720918:LDT720924 LNE720918:LNP720924 LXA720918:LXL720924 MGW720918:MHH720924 MQS720918:MRD720924 NAO720918:NAZ720924 NKK720918:NKV720924 NUG720918:NUR720924 OEC720918:OEN720924 ONY720918:OOJ720924 OXU720918:OYF720924 PHQ720918:PIB720924 PRM720918:PRX720924 QBI720918:QBT720924 QLE720918:QLP720924 QVA720918:QVL720924 REW720918:RFH720924 ROS720918:RPD720924 RYO720918:RYZ720924 SIK720918:SIV720924 SSG720918:SSR720924 TCC720918:TCN720924 TLY720918:TMJ720924 TVU720918:TWF720924 UFQ720918:UGB720924 UPM720918:UPX720924 UZI720918:UZT720924 VJE720918:VJP720924 VTA720918:VTL720924 WCW720918:WDH720924 WMS720918:WND720924 WWO720918:WWZ720924 KC786454:KN786460 TY786454:UJ786460 ADU786454:AEF786460 ANQ786454:AOB786460 AXM786454:AXX786460 BHI786454:BHT786460 BRE786454:BRP786460 CBA786454:CBL786460 CKW786454:CLH786460 CUS786454:CVD786460 DEO786454:DEZ786460 DOK786454:DOV786460 DYG786454:DYR786460 EIC786454:EIN786460 ERY786454:ESJ786460 FBU786454:FCF786460 FLQ786454:FMB786460 FVM786454:FVX786460 GFI786454:GFT786460 GPE786454:GPP786460 GZA786454:GZL786460 HIW786454:HJH786460 HSS786454:HTD786460 ICO786454:ICZ786460 IMK786454:IMV786460 IWG786454:IWR786460 JGC786454:JGN786460 JPY786454:JQJ786460 JZU786454:KAF786460 KJQ786454:KKB786460 KTM786454:KTX786460 LDI786454:LDT786460 LNE786454:LNP786460 LXA786454:LXL786460 MGW786454:MHH786460 MQS786454:MRD786460 NAO786454:NAZ786460 NKK786454:NKV786460 NUG786454:NUR786460 OEC786454:OEN786460 ONY786454:OOJ786460 OXU786454:OYF786460 PHQ786454:PIB786460 PRM786454:PRX786460 QBI786454:QBT786460 QLE786454:QLP786460 QVA786454:QVL786460 REW786454:RFH786460 ROS786454:RPD786460 RYO786454:RYZ786460 SIK786454:SIV786460 SSG786454:SSR786460 TCC786454:TCN786460 TLY786454:TMJ786460 TVU786454:TWF786460 UFQ786454:UGB786460 UPM786454:UPX786460 UZI786454:UZT786460 VJE786454:VJP786460 VTA786454:VTL786460 WCW786454:WDH786460 WMS786454:WND786460 WWO786454:WWZ786460 KC851990:KN851996 TY851990:UJ851996 ADU851990:AEF851996 ANQ851990:AOB851996 AXM851990:AXX851996 BHI851990:BHT851996 BRE851990:BRP851996 CBA851990:CBL851996 CKW851990:CLH851996 CUS851990:CVD851996 DEO851990:DEZ851996 DOK851990:DOV851996 DYG851990:DYR851996 EIC851990:EIN851996 ERY851990:ESJ851996 FBU851990:FCF851996 FLQ851990:FMB851996 FVM851990:FVX851996 GFI851990:GFT851996 GPE851990:GPP851996 GZA851990:GZL851996 HIW851990:HJH851996 HSS851990:HTD851996 ICO851990:ICZ851996 IMK851990:IMV851996 IWG851990:IWR851996 JGC851990:JGN851996 JPY851990:JQJ851996 JZU851990:KAF851996 KJQ851990:KKB851996 KTM851990:KTX851996 LDI851990:LDT851996 LNE851990:LNP851996 LXA851990:LXL851996 MGW851990:MHH851996 MQS851990:MRD851996 NAO851990:NAZ851996 NKK851990:NKV851996 NUG851990:NUR851996 OEC851990:OEN851996 ONY851990:OOJ851996 OXU851990:OYF851996 PHQ851990:PIB851996 PRM851990:PRX851996 QBI851990:QBT851996 QLE851990:QLP851996 QVA851990:QVL851996 REW851990:RFH851996 ROS851990:RPD851996 RYO851990:RYZ851996 SIK851990:SIV851996 SSG851990:SSR851996 TCC851990:TCN851996 TLY851990:TMJ851996 TVU851990:TWF851996 UFQ851990:UGB851996 UPM851990:UPX851996 UZI851990:UZT851996 VJE851990:VJP851996 VTA851990:VTL851996 WCW851990:WDH851996 WMS851990:WND851996 WWO851990:WWZ851996 KC917526:KN917532 TY917526:UJ917532 ADU917526:AEF917532 ANQ917526:AOB917532 AXM917526:AXX917532 BHI917526:BHT917532 BRE917526:BRP917532 CBA917526:CBL917532 CKW917526:CLH917532 CUS917526:CVD917532 DEO917526:DEZ917532 DOK917526:DOV917532 DYG917526:DYR917532 EIC917526:EIN917532 ERY917526:ESJ917532 FBU917526:FCF917532 FLQ917526:FMB917532 FVM917526:FVX917532 GFI917526:GFT917532 GPE917526:GPP917532 GZA917526:GZL917532 HIW917526:HJH917532 HSS917526:HTD917532 ICO917526:ICZ917532 IMK917526:IMV917532 IWG917526:IWR917532 JGC917526:JGN917532 JPY917526:JQJ917532 JZU917526:KAF917532 KJQ917526:KKB917532 KTM917526:KTX917532 LDI917526:LDT917532 LNE917526:LNP917532 LXA917526:LXL917532 MGW917526:MHH917532 MQS917526:MRD917532 NAO917526:NAZ917532 NKK917526:NKV917532 NUG917526:NUR917532 OEC917526:OEN917532 ONY917526:OOJ917532 OXU917526:OYF917532 PHQ917526:PIB917532 PRM917526:PRX917532 QBI917526:QBT917532 QLE917526:QLP917532 QVA917526:QVL917532 REW917526:RFH917532 ROS917526:RPD917532 RYO917526:RYZ917532 SIK917526:SIV917532 SSG917526:SSR917532 TCC917526:TCN917532 TLY917526:TMJ917532 TVU917526:TWF917532 UFQ917526:UGB917532 UPM917526:UPX917532 UZI917526:UZT917532 VJE917526:VJP917532 VTA917526:VTL917532 WCW917526:WDH917532 WMS917526:WND917532 WWO917526:WWZ917532 KC983062:KN983068 TY983062:UJ983068 ADU983062:AEF983068 ANQ983062:AOB983068 AXM983062:AXX983068 BHI983062:BHT983068 BRE983062:BRP983068 CBA983062:CBL983068 CKW983062:CLH983068 CUS983062:CVD983068 DEO983062:DEZ983068 DOK983062:DOV983068 DYG983062:DYR983068 EIC983062:EIN983068 ERY983062:ESJ983068 FBU983062:FCF983068 FLQ983062:FMB983068 FVM983062:FVX983068 GFI983062:GFT983068 GPE983062:GPP983068 GZA983062:GZL983068 HIW983062:HJH983068 HSS983062:HTD983068 ICO983062:ICZ983068 IMK983062:IMV983068 IWG983062:IWR983068 JGC983062:JGN983068 JPY983062:JQJ983068 JZU983062:KAF983068 KJQ983062:KKB983068 KTM983062:KTX983068 LDI983062:LDT983068 LNE983062:LNP983068 LXA983062:LXL983068 MGW983062:MHH983068 MQS983062:MRD983068 NAO983062:NAZ983068 NKK983062:NKV983068 NUG983062:NUR983068 OEC983062:OEN983068 ONY983062:OOJ983068 OXU983062:OYF983068 PHQ983062:PIB983068 PRM983062:PRX983068 QBI983062:QBT983068 QLE983062:QLP983068 QVA983062:QVL983068 REW983062:RFH983068 ROS983062:RPD983068 RYO983062:RYZ983068 SIK983062:SIV983068 SSG983062:SSR983068 TCC983062:TCN983068 TLY983062:TMJ983068 TVU983062:TWF983068 UFQ983062:UGB983068 UPM983062:UPX983068 UZI983062:UZT983068 VJE983062:VJP983068 VTA983062:VTL983068 WCW983062:WDH983068 WMS983062:WND983068 ANQ26:AOB28 ADU26:AEF28 TY26:UJ28 KC26:KN28 WWO26:WWZ28 WMS26:WND28 WCW26:WDH28 VTA26:VTL28 VJE26:VJP28 UZI26:UZT28 UPM26:UPX28 UFQ26:UGB28 TVU26:TWF28 TLY26:TMJ28 TCC26:TCN28 SSG26:SSR28 SIK26:SIV28 RYO26:RYZ28 ROS26:RPD28 REW26:RFH28 QVA26:QVL28 QLE26:QLP28 QBI26:QBT28 PRM26:PRX28 PHQ26:PIB28 OXU26:OYF28 ONY26:OOJ28 OEC26:OEN28 NUG26:NUR28 NKK26:NKV28 NAO26:NAZ28 MQS26:MRD28 MGW26:MHH28 LXA26:LXL28 LNE26:LNP28 LDI26:LDT28 KTM26:KTX28 KJQ26:KKB28 JZU26:KAF28 JPY26:JQJ28 JGC26:JGN28 IWG26:IWR28 IMK26:IMV28 ICO26:ICZ28 HSS26:HTD28 HIW26:HJH28 GZA26:GZL28 GPE26:GPP28 GFI26:GFT28 FVM26:FVX28 FLQ26:FMB28 FBU26:FCF28 ERY26:ESJ28 EIC26:EIN28 DYG26:DYR28 DOK26:DOV28 DEO26:DEZ28 CUS26:CVD28 CKW26:CLH28 CBA26:CBL28 BRE26:BRP28 BHI26:BHT28 AXM26:AXX28 L26:AQ26 L65558:AR65564 L983062:AR983068 L917526:AR917532 L851990:AR851996 L786454:AR786460 L720918:AR720924 L655382:AR655388 L589846:AR589852 L524310:AR524316 L458774:AR458780 L393238:AR393244 L327702:AR327708 L262166:AR262172 L196630:AR196636 L131094:AR131100 L27:AR28"/>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allowBlank="1" showInputMessage="1" showErrorMessage="1" prompt="Для выбора выполните двойной щелчок левой клавиши мыши по соответствующей ячейке." sqref="S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S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S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S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S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S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S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S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S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S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S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S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S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S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S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U524308 U589844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U655380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U720916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U786452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U851988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U917524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U983060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U65556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U131092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U196628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U262164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WNB24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U24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WWX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DF24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KJ24 U327700 S24 U393236 WWX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24308 AP589844 AP655380 AP720916 AP786452 AP851988 AP917524 AP983060 AP65556 AP131092 AP196628 AP262164 AP393236 AP327700 AP458772 AP24 AN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R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R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R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R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R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R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R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R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R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R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R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R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R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R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WWW983060 T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T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T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T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T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T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T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T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T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T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T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T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T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T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T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WWW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R24 WNA24 WDE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dataValidation type="list" allowBlank="1" showInputMessage="1" showErrorMessage="1" errorTitle="Ошибка" error="Выберите значение из списка" sqref="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M24 WWP24 WMT24 WCX24">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55:KM65555 UB65555:UI65555 ADX65555:AEE65555 ANT65555:AOA65555 AXP65555:AXW65555 BHL65555:BHS65555 BRH65555:BRO65555 CBD65555:CBK65555 CKZ65555:CLG65555 CUV65555:CVC65555 DER65555:DEY65555 DON65555:DOU65555 DYJ65555:DYQ65555 EIF65555:EIM65555 ESB65555:ESI65555 FBX65555:FCE65555 FLT65555:FMA65555 FVP65555:FVW65555 GFL65555:GFS65555 GPH65555:GPO65555 GZD65555:GZK65555 HIZ65555:HJG65555 HSV65555:HTC65555 ICR65555:ICY65555 IMN65555:IMU65555 IWJ65555:IWQ65555 JGF65555:JGM65555 JQB65555:JQI65555 JZX65555:KAE65555 KJT65555:KKA65555 KTP65555:KTW65555 LDL65555:LDS65555 LNH65555:LNO65555 LXD65555:LXK65555 MGZ65555:MHG65555 MQV65555:MRC65555 NAR65555:NAY65555 NKN65555:NKU65555 NUJ65555:NUQ65555 OEF65555:OEM65555 OOB65555:OOI65555 OXX65555:OYE65555 PHT65555:PIA65555 PRP65555:PRW65555 QBL65555:QBS65555 QLH65555:QLO65555 QVD65555:QVK65555 REZ65555:RFG65555 ROV65555:RPC65555 RYR65555:RYY65555 SIN65555:SIU65555 SSJ65555:SSQ65555 TCF65555:TCM65555 TMB65555:TMI65555 TVX65555:TWE65555 UFT65555:UGA65555 UPP65555:UPW65555 UZL65555:UZS65555 VJH65555:VJO65555 VTD65555:VTK65555 WCZ65555:WDG65555 WMV65555:WNC65555 WWR65555:WWY65555 KF131091:KM131091 UB131091:UI131091 ADX131091:AEE131091 ANT131091:AOA131091 AXP131091:AXW131091 BHL131091:BHS131091 BRH131091:BRO131091 CBD131091:CBK131091 CKZ131091:CLG131091 CUV131091:CVC131091 DER131091:DEY131091 DON131091:DOU131091 DYJ131091:DYQ131091 EIF131091:EIM131091 ESB131091:ESI131091 FBX131091:FCE131091 FLT131091:FMA131091 FVP131091:FVW131091 GFL131091:GFS131091 GPH131091:GPO131091 GZD131091:GZK131091 HIZ131091:HJG131091 HSV131091:HTC131091 ICR131091:ICY131091 IMN131091:IMU131091 IWJ131091:IWQ131091 JGF131091:JGM131091 JQB131091:JQI131091 JZX131091:KAE131091 KJT131091:KKA131091 KTP131091:KTW131091 LDL131091:LDS131091 LNH131091:LNO131091 LXD131091:LXK131091 MGZ131091:MHG131091 MQV131091:MRC131091 NAR131091:NAY131091 NKN131091:NKU131091 NUJ131091:NUQ131091 OEF131091:OEM131091 OOB131091:OOI131091 OXX131091:OYE131091 PHT131091:PIA131091 PRP131091:PRW131091 QBL131091:QBS131091 QLH131091:QLO131091 QVD131091:QVK131091 REZ131091:RFG131091 ROV131091:RPC131091 RYR131091:RYY131091 SIN131091:SIU131091 SSJ131091:SSQ131091 TCF131091:TCM131091 TMB131091:TMI131091 TVX131091:TWE131091 UFT131091:UGA131091 UPP131091:UPW131091 UZL131091:UZS131091 VJH131091:VJO131091 VTD131091:VTK131091 WCZ131091:WDG131091 WMV131091:WNC131091 WWR131091:WWY131091 KF196627:KM196627 UB196627:UI196627 ADX196627:AEE196627 ANT196627:AOA196627 AXP196627:AXW196627 BHL196627:BHS196627 BRH196627:BRO196627 CBD196627:CBK196627 CKZ196627:CLG196627 CUV196627:CVC196627 DER196627:DEY196627 DON196627:DOU196627 DYJ196627:DYQ196627 EIF196627:EIM196627 ESB196627:ESI196627 FBX196627:FCE196627 FLT196627:FMA196627 FVP196627:FVW196627 GFL196627:GFS196627 GPH196627:GPO196627 GZD196627:GZK196627 HIZ196627:HJG196627 HSV196627:HTC196627 ICR196627:ICY196627 IMN196627:IMU196627 IWJ196627:IWQ196627 JGF196627:JGM196627 JQB196627:JQI196627 JZX196627:KAE196627 KJT196627:KKA196627 KTP196627:KTW196627 LDL196627:LDS196627 LNH196627:LNO196627 LXD196627:LXK196627 MGZ196627:MHG196627 MQV196627:MRC196627 NAR196627:NAY196627 NKN196627:NKU196627 NUJ196627:NUQ196627 OEF196627:OEM196627 OOB196627:OOI196627 OXX196627:OYE196627 PHT196627:PIA196627 PRP196627:PRW196627 QBL196627:QBS196627 QLH196627:QLO196627 QVD196627:QVK196627 REZ196627:RFG196627 ROV196627:RPC196627 RYR196627:RYY196627 SIN196627:SIU196627 SSJ196627:SSQ196627 TCF196627:TCM196627 TMB196627:TMI196627 TVX196627:TWE196627 UFT196627:UGA196627 UPP196627:UPW196627 UZL196627:UZS196627 VJH196627:VJO196627 VTD196627:VTK196627 WCZ196627:WDG196627 WMV196627:WNC196627 WWR196627:WWY196627 KF262163:KM262163 UB262163:UI262163 ADX262163:AEE262163 ANT262163:AOA262163 AXP262163:AXW262163 BHL262163:BHS262163 BRH262163:BRO262163 CBD262163:CBK262163 CKZ262163:CLG262163 CUV262163:CVC262163 DER262163:DEY262163 DON262163:DOU262163 DYJ262163:DYQ262163 EIF262163:EIM262163 ESB262163:ESI262163 FBX262163:FCE262163 FLT262163:FMA262163 FVP262163:FVW262163 GFL262163:GFS262163 GPH262163:GPO262163 GZD262163:GZK262163 HIZ262163:HJG262163 HSV262163:HTC262163 ICR262163:ICY262163 IMN262163:IMU262163 IWJ262163:IWQ262163 JGF262163:JGM262163 JQB262163:JQI262163 JZX262163:KAE262163 KJT262163:KKA262163 KTP262163:KTW262163 LDL262163:LDS262163 LNH262163:LNO262163 LXD262163:LXK262163 MGZ262163:MHG262163 MQV262163:MRC262163 NAR262163:NAY262163 NKN262163:NKU262163 NUJ262163:NUQ262163 OEF262163:OEM262163 OOB262163:OOI262163 OXX262163:OYE262163 PHT262163:PIA262163 PRP262163:PRW262163 QBL262163:QBS262163 QLH262163:QLO262163 QVD262163:QVK262163 REZ262163:RFG262163 ROV262163:RPC262163 RYR262163:RYY262163 SIN262163:SIU262163 SSJ262163:SSQ262163 TCF262163:TCM262163 TMB262163:TMI262163 TVX262163:TWE262163 UFT262163:UGA262163 UPP262163:UPW262163 UZL262163:UZS262163 VJH262163:VJO262163 VTD262163:VTK262163 WCZ262163:WDG262163 WMV262163:WNC262163 WWR262163:WWY262163 KF327699:KM327699 UB327699:UI327699 ADX327699:AEE327699 ANT327699:AOA327699 AXP327699:AXW327699 BHL327699:BHS327699 BRH327699:BRO327699 CBD327699:CBK327699 CKZ327699:CLG327699 CUV327699:CVC327699 DER327699:DEY327699 DON327699:DOU327699 DYJ327699:DYQ327699 EIF327699:EIM327699 ESB327699:ESI327699 FBX327699:FCE327699 FLT327699:FMA327699 FVP327699:FVW327699 GFL327699:GFS327699 GPH327699:GPO327699 GZD327699:GZK327699 HIZ327699:HJG327699 HSV327699:HTC327699 ICR327699:ICY327699 IMN327699:IMU327699 IWJ327699:IWQ327699 JGF327699:JGM327699 JQB327699:JQI327699 JZX327699:KAE327699 KJT327699:KKA327699 KTP327699:KTW327699 LDL327699:LDS327699 LNH327699:LNO327699 LXD327699:LXK327699 MGZ327699:MHG327699 MQV327699:MRC327699 NAR327699:NAY327699 NKN327699:NKU327699 NUJ327699:NUQ327699 OEF327699:OEM327699 OOB327699:OOI327699 OXX327699:OYE327699 PHT327699:PIA327699 PRP327699:PRW327699 QBL327699:QBS327699 QLH327699:QLO327699 QVD327699:QVK327699 REZ327699:RFG327699 ROV327699:RPC327699 RYR327699:RYY327699 SIN327699:SIU327699 SSJ327699:SSQ327699 TCF327699:TCM327699 TMB327699:TMI327699 TVX327699:TWE327699 UFT327699:UGA327699 UPP327699:UPW327699 UZL327699:UZS327699 VJH327699:VJO327699 VTD327699:VTK327699 WCZ327699:WDG327699 WMV327699:WNC327699 WWR327699:WWY327699 KF393235:KM393235 UB393235:UI393235 ADX393235:AEE393235 ANT393235:AOA393235 AXP393235:AXW393235 BHL393235:BHS393235 BRH393235:BRO393235 CBD393235:CBK393235 CKZ393235:CLG393235 CUV393235:CVC393235 DER393235:DEY393235 DON393235:DOU393235 DYJ393235:DYQ393235 EIF393235:EIM393235 ESB393235:ESI393235 FBX393235:FCE393235 FLT393235:FMA393235 FVP393235:FVW393235 GFL393235:GFS393235 GPH393235:GPO393235 GZD393235:GZK393235 HIZ393235:HJG393235 HSV393235:HTC393235 ICR393235:ICY393235 IMN393235:IMU393235 IWJ393235:IWQ393235 JGF393235:JGM393235 JQB393235:JQI393235 JZX393235:KAE393235 KJT393235:KKA393235 KTP393235:KTW393235 LDL393235:LDS393235 LNH393235:LNO393235 LXD393235:LXK393235 MGZ393235:MHG393235 MQV393235:MRC393235 NAR393235:NAY393235 NKN393235:NKU393235 NUJ393235:NUQ393235 OEF393235:OEM393235 OOB393235:OOI393235 OXX393235:OYE393235 PHT393235:PIA393235 PRP393235:PRW393235 QBL393235:QBS393235 QLH393235:QLO393235 QVD393235:QVK393235 REZ393235:RFG393235 ROV393235:RPC393235 RYR393235:RYY393235 SIN393235:SIU393235 SSJ393235:SSQ393235 TCF393235:TCM393235 TMB393235:TMI393235 TVX393235:TWE393235 UFT393235:UGA393235 UPP393235:UPW393235 UZL393235:UZS393235 VJH393235:VJO393235 VTD393235:VTK393235 WCZ393235:WDG393235 WMV393235:WNC393235 WWR393235:WWY393235 KF458771:KM458771 UB458771:UI458771 ADX458771:AEE458771 ANT458771:AOA458771 AXP458771:AXW458771 BHL458771:BHS458771 BRH458771:BRO458771 CBD458771:CBK458771 CKZ458771:CLG458771 CUV458771:CVC458771 DER458771:DEY458771 DON458771:DOU458771 DYJ458771:DYQ458771 EIF458771:EIM458771 ESB458771:ESI458771 FBX458771:FCE458771 FLT458771:FMA458771 FVP458771:FVW458771 GFL458771:GFS458771 GPH458771:GPO458771 GZD458771:GZK458771 HIZ458771:HJG458771 HSV458771:HTC458771 ICR458771:ICY458771 IMN458771:IMU458771 IWJ458771:IWQ458771 JGF458771:JGM458771 JQB458771:JQI458771 JZX458771:KAE458771 KJT458771:KKA458771 KTP458771:KTW458771 LDL458771:LDS458771 LNH458771:LNO458771 LXD458771:LXK458771 MGZ458771:MHG458771 MQV458771:MRC458771 NAR458771:NAY458771 NKN458771:NKU458771 NUJ458771:NUQ458771 OEF458771:OEM458771 OOB458771:OOI458771 OXX458771:OYE458771 PHT458771:PIA458771 PRP458771:PRW458771 QBL458771:QBS458771 QLH458771:QLO458771 QVD458771:QVK458771 REZ458771:RFG458771 ROV458771:RPC458771 RYR458771:RYY458771 SIN458771:SIU458771 SSJ458771:SSQ458771 TCF458771:TCM458771 TMB458771:TMI458771 TVX458771:TWE458771 UFT458771:UGA458771 UPP458771:UPW458771 UZL458771:UZS458771 VJH458771:VJO458771 VTD458771:VTK458771 WCZ458771:WDG458771 WMV458771:WNC458771 WWR458771:WWY458771 KF524307:KM524307 UB524307:UI524307 ADX524307:AEE524307 ANT524307:AOA524307 AXP524307:AXW524307 BHL524307:BHS524307 BRH524307:BRO524307 CBD524307:CBK524307 CKZ524307:CLG524307 CUV524307:CVC524307 DER524307:DEY524307 DON524307:DOU524307 DYJ524307:DYQ524307 EIF524307:EIM524307 ESB524307:ESI524307 FBX524307:FCE524307 FLT524307:FMA524307 FVP524307:FVW524307 GFL524307:GFS524307 GPH524307:GPO524307 GZD524307:GZK524307 HIZ524307:HJG524307 HSV524307:HTC524307 ICR524307:ICY524307 IMN524307:IMU524307 IWJ524307:IWQ524307 JGF524307:JGM524307 JQB524307:JQI524307 JZX524307:KAE524307 KJT524307:KKA524307 KTP524307:KTW524307 LDL524307:LDS524307 LNH524307:LNO524307 LXD524307:LXK524307 MGZ524307:MHG524307 MQV524307:MRC524307 NAR524307:NAY524307 NKN524307:NKU524307 NUJ524307:NUQ524307 OEF524307:OEM524307 OOB524307:OOI524307 OXX524307:OYE524307 PHT524307:PIA524307 PRP524307:PRW524307 QBL524307:QBS524307 QLH524307:QLO524307 QVD524307:QVK524307 REZ524307:RFG524307 ROV524307:RPC524307 RYR524307:RYY524307 SIN524307:SIU524307 SSJ524307:SSQ524307 TCF524307:TCM524307 TMB524307:TMI524307 TVX524307:TWE524307 UFT524307:UGA524307 UPP524307:UPW524307 UZL524307:UZS524307 VJH524307:VJO524307 VTD524307:VTK524307 WCZ524307:WDG524307 WMV524307:WNC524307 WWR524307:WWY524307 KF589843:KM589843 UB589843:UI589843 ADX589843:AEE589843 ANT589843:AOA589843 AXP589843:AXW589843 BHL589843:BHS589843 BRH589843:BRO589843 CBD589843:CBK589843 CKZ589843:CLG589843 CUV589843:CVC589843 DER589843:DEY589843 DON589843:DOU589843 DYJ589843:DYQ589843 EIF589843:EIM589843 ESB589843:ESI589843 FBX589843:FCE589843 FLT589843:FMA589843 FVP589843:FVW589843 GFL589843:GFS589843 GPH589843:GPO589843 GZD589843:GZK589843 HIZ589843:HJG589843 HSV589843:HTC589843 ICR589843:ICY589843 IMN589843:IMU589843 IWJ589843:IWQ589843 JGF589843:JGM589843 JQB589843:JQI589843 JZX589843:KAE589843 KJT589843:KKA589843 KTP589843:KTW589843 LDL589843:LDS589843 LNH589843:LNO589843 LXD589843:LXK589843 MGZ589843:MHG589843 MQV589843:MRC589843 NAR589843:NAY589843 NKN589843:NKU589843 NUJ589843:NUQ589843 OEF589843:OEM589843 OOB589843:OOI589843 OXX589843:OYE589843 PHT589843:PIA589843 PRP589843:PRW589843 QBL589843:QBS589843 QLH589843:QLO589843 QVD589843:QVK589843 REZ589843:RFG589843 ROV589843:RPC589843 RYR589843:RYY589843 SIN589843:SIU589843 SSJ589843:SSQ589843 TCF589843:TCM589843 TMB589843:TMI589843 TVX589843:TWE589843 UFT589843:UGA589843 UPP589843:UPW589843 UZL589843:UZS589843 VJH589843:VJO589843 VTD589843:VTK589843 WCZ589843:WDG589843 WMV589843:WNC589843 WWR589843:WWY589843 KF655379:KM655379 UB655379:UI655379 ADX655379:AEE655379 ANT655379:AOA655379 AXP655379:AXW655379 BHL655379:BHS655379 BRH655379:BRO655379 CBD655379:CBK655379 CKZ655379:CLG655379 CUV655379:CVC655379 DER655379:DEY655379 DON655379:DOU655379 DYJ655379:DYQ655379 EIF655379:EIM655379 ESB655379:ESI655379 FBX655379:FCE655379 FLT655379:FMA655379 FVP655379:FVW655379 GFL655379:GFS655379 GPH655379:GPO655379 GZD655379:GZK655379 HIZ655379:HJG655379 HSV655379:HTC655379 ICR655379:ICY655379 IMN655379:IMU655379 IWJ655379:IWQ655379 JGF655379:JGM655379 JQB655379:JQI655379 JZX655379:KAE655379 KJT655379:KKA655379 KTP655379:KTW655379 LDL655379:LDS655379 LNH655379:LNO655379 LXD655379:LXK655379 MGZ655379:MHG655379 MQV655379:MRC655379 NAR655379:NAY655379 NKN655379:NKU655379 NUJ655379:NUQ655379 OEF655379:OEM655379 OOB655379:OOI655379 OXX655379:OYE655379 PHT655379:PIA655379 PRP655379:PRW655379 QBL655379:QBS655379 QLH655379:QLO655379 QVD655379:QVK655379 REZ655379:RFG655379 ROV655379:RPC655379 RYR655379:RYY655379 SIN655379:SIU655379 SSJ655379:SSQ655379 TCF655379:TCM655379 TMB655379:TMI655379 TVX655379:TWE655379 UFT655379:UGA655379 UPP655379:UPW655379 UZL655379:UZS655379 VJH655379:VJO655379 VTD655379:VTK655379 WCZ655379:WDG655379 WMV655379:WNC655379 WWR655379:WWY655379 KF720915:KM720915 UB720915:UI720915 ADX720915:AEE720915 ANT720915:AOA720915 AXP720915:AXW720915 BHL720915:BHS720915 BRH720915:BRO720915 CBD720915:CBK720915 CKZ720915:CLG720915 CUV720915:CVC720915 DER720915:DEY720915 DON720915:DOU720915 DYJ720915:DYQ720915 EIF720915:EIM720915 ESB720915:ESI720915 FBX720915:FCE720915 FLT720915:FMA720915 FVP720915:FVW720915 GFL720915:GFS720915 GPH720915:GPO720915 GZD720915:GZK720915 HIZ720915:HJG720915 HSV720915:HTC720915 ICR720915:ICY720915 IMN720915:IMU720915 IWJ720915:IWQ720915 JGF720915:JGM720915 JQB720915:JQI720915 JZX720915:KAE720915 KJT720915:KKA720915 KTP720915:KTW720915 LDL720915:LDS720915 LNH720915:LNO720915 LXD720915:LXK720915 MGZ720915:MHG720915 MQV720915:MRC720915 NAR720915:NAY720915 NKN720915:NKU720915 NUJ720915:NUQ720915 OEF720915:OEM720915 OOB720915:OOI720915 OXX720915:OYE720915 PHT720915:PIA720915 PRP720915:PRW720915 QBL720915:QBS720915 QLH720915:QLO720915 QVD720915:QVK720915 REZ720915:RFG720915 ROV720915:RPC720915 RYR720915:RYY720915 SIN720915:SIU720915 SSJ720915:SSQ720915 TCF720915:TCM720915 TMB720915:TMI720915 TVX720915:TWE720915 UFT720915:UGA720915 UPP720915:UPW720915 UZL720915:UZS720915 VJH720915:VJO720915 VTD720915:VTK720915 WCZ720915:WDG720915 WMV720915:WNC720915 WWR720915:WWY720915 KF786451:KM786451 UB786451:UI786451 ADX786451:AEE786451 ANT786451:AOA786451 AXP786451:AXW786451 BHL786451:BHS786451 BRH786451:BRO786451 CBD786451:CBK786451 CKZ786451:CLG786451 CUV786451:CVC786451 DER786451:DEY786451 DON786451:DOU786451 DYJ786451:DYQ786451 EIF786451:EIM786451 ESB786451:ESI786451 FBX786451:FCE786451 FLT786451:FMA786451 FVP786451:FVW786451 GFL786451:GFS786451 GPH786451:GPO786451 GZD786451:GZK786451 HIZ786451:HJG786451 HSV786451:HTC786451 ICR786451:ICY786451 IMN786451:IMU786451 IWJ786451:IWQ786451 JGF786451:JGM786451 JQB786451:JQI786451 JZX786451:KAE786451 KJT786451:KKA786451 KTP786451:KTW786451 LDL786451:LDS786451 LNH786451:LNO786451 LXD786451:LXK786451 MGZ786451:MHG786451 MQV786451:MRC786451 NAR786451:NAY786451 NKN786451:NKU786451 NUJ786451:NUQ786451 OEF786451:OEM786451 OOB786451:OOI786451 OXX786451:OYE786451 PHT786451:PIA786451 PRP786451:PRW786451 QBL786451:QBS786451 QLH786451:QLO786451 QVD786451:QVK786451 REZ786451:RFG786451 ROV786451:RPC786451 RYR786451:RYY786451 SIN786451:SIU786451 SSJ786451:SSQ786451 TCF786451:TCM786451 TMB786451:TMI786451 TVX786451:TWE786451 UFT786451:UGA786451 UPP786451:UPW786451 UZL786451:UZS786451 VJH786451:VJO786451 VTD786451:VTK786451 WCZ786451:WDG786451 WMV786451:WNC786451 WWR786451:WWY786451 KF851987:KM851987 UB851987:UI851987 ADX851987:AEE851987 ANT851987:AOA851987 AXP851987:AXW851987 BHL851987:BHS851987 BRH851987:BRO851987 CBD851987:CBK851987 CKZ851987:CLG851987 CUV851987:CVC851987 DER851987:DEY851987 DON851987:DOU851987 DYJ851987:DYQ851987 EIF851987:EIM851987 ESB851987:ESI851987 FBX851987:FCE851987 FLT851987:FMA851987 FVP851987:FVW851987 GFL851987:GFS851987 GPH851987:GPO851987 GZD851987:GZK851987 HIZ851987:HJG851987 HSV851987:HTC851987 ICR851987:ICY851987 IMN851987:IMU851987 IWJ851987:IWQ851987 JGF851987:JGM851987 JQB851987:JQI851987 JZX851987:KAE851987 KJT851987:KKA851987 KTP851987:KTW851987 LDL851987:LDS851987 LNH851987:LNO851987 LXD851987:LXK851987 MGZ851987:MHG851987 MQV851987:MRC851987 NAR851987:NAY851987 NKN851987:NKU851987 NUJ851987:NUQ851987 OEF851987:OEM851987 OOB851987:OOI851987 OXX851987:OYE851987 PHT851987:PIA851987 PRP851987:PRW851987 QBL851987:QBS851987 QLH851987:QLO851987 QVD851987:QVK851987 REZ851987:RFG851987 ROV851987:RPC851987 RYR851987:RYY851987 SIN851987:SIU851987 SSJ851987:SSQ851987 TCF851987:TCM851987 TMB851987:TMI851987 TVX851987:TWE851987 UFT851987:UGA851987 UPP851987:UPW851987 UZL851987:UZS851987 VJH851987:VJO851987 VTD851987:VTK851987 WCZ851987:WDG851987 WMV851987:WNC851987 WWR851987:WWY851987 KF917523:KM917523 UB917523:UI917523 ADX917523:AEE917523 ANT917523:AOA917523 AXP917523:AXW917523 BHL917523:BHS917523 BRH917523:BRO917523 CBD917523:CBK917523 CKZ917523:CLG917523 CUV917523:CVC917523 DER917523:DEY917523 DON917523:DOU917523 DYJ917523:DYQ917523 EIF917523:EIM917523 ESB917523:ESI917523 FBX917523:FCE917523 FLT917523:FMA917523 FVP917523:FVW917523 GFL917523:GFS917523 GPH917523:GPO917523 GZD917523:GZK917523 HIZ917523:HJG917523 HSV917523:HTC917523 ICR917523:ICY917523 IMN917523:IMU917523 IWJ917523:IWQ917523 JGF917523:JGM917523 JQB917523:JQI917523 JZX917523:KAE917523 KJT917523:KKA917523 KTP917523:KTW917523 LDL917523:LDS917523 LNH917523:LNO917523 LXD917523:LXK917523 MGZ917523:MHG917523 MQV917523:MRC917523 NAR917523:NAY917523 NKN917523:NKU917523 NUJ917523:NUQ917523 OEF917523:OEM917523 OOB917523:OOI917523 OXX917523:OYE917523 PHT917523:PIA917523 PRP917523:PRW917523 QBL917523:QBS917523 QLH917523:QLO917523 QVD917523:QVK917523 REZ917523:RFG917523 ROV917523:RPC917523 RYR917523:RYY917523 SIN917523:SIU917523 SSJ917523:SSQ917523 TCF917523:TCM917523 TMB917523:TMI917523 TVX917523:TWE917523 UFT917523:UGA917523 UPP917523:UPW917523 UZL917523:UZS917523 VJH917523:VJO917523 VTD917523:VTK917523 WCZ917523:WDG917523 WMV917523:WNC917523 WWR917523:WWY917523 WWR983059:WWY983059 KF983059:KM983059 UB983059:UI983059 ADX983059:AEE983059 ANT983059:AOA983059 AXP983059:AXW983059 BHL983059:BHS983059 BRH983059:BRO983059 CBD983059:CBK983059 CKZ983059:CLG983059 CUV983059:CVC983059 DER983059:DEY983059 DON983059:DOU983059 DYJ983059:DYQ983059 EIF983059:EIM983059 ESB983059:ESI983059 FBX983059:FCE983059 FLT983059:FMA983059 FVP983059:FVW983059 GFL983059:GFS983059 GPH983059:GPO983059 GZD983059:GZK983059 HIZ983059:HJG983059 HSV983059:HTC983059 ICR983059:ICY983059 IMN983059:IMU983059 IWJ983059:IWQ983059 JGF983059:JGM983059 JQB983059:JQI983059 JZX983059:KAE983059 KJT983059:KKA983059 KTP983059:KTW983059 LDL983059:LDS983059 LNH983059:LNO983059 LXD983059:LXK983059 MGZ983059:MHG983059 MQV983059:MRC983059 NAR983059:NAY983059 NKN983059:NKU983059 NUJ983059:NUQ983059 OEF983059:OEM983059 OOB983059:OOI983059 OXX983059:OYE983059 PHT983059:PIA983059 PRP983059:PRW983059 QBL983059:QBS983059 QLH983059:QLO983059 QVD983059:QVK983059 REZ983059:RFG983059 ROV983059:RPC983059 RYR983059:RYY983059 SIN983059:SIU983059 SSJ983059:SSQ983059 TCF983059:TCM983059 TMB983059:TMI983059 TVX983059:TWE983059 UFT983059:UGA983059 UPP983059:UPW983059 UZL983059:UZS983059 VJH983059:VJO983059 VTD983059:VTK983059 WCZ983059:WDG983059 WMV983059:WNC983059 O917523:AQ917523 O851987:AQ851987 O786451:AQ786451 O720915:AQ720915 O655379:AQ655379 O589843:AQ589843 O524307:AQ524307 O458771:AQ458771 O393235:AQ393235 O327699:AQ327699 O262163:AQ262163 O196627:AQ196627 O131091:AQ131091 O65555:AQ65555 O983059:AQ983059">
      <formula1>kind_of_cons</formula1>
    </dataValidation>
    <dataValidation type="textLength" operator="lessThanOrEqual" allowBlank="1" showInputMessage="1" showErrorMessage="1" errorTitle="Ошибка" error="Допускается ввод не более 900 символов!" sqref="WWZ983054:WWZ983061 WND983054:WND983061 AR65550:AR65557 KN65550:KN65557 UJ65550:UJ65557 AEF65550:AEF65557 AOB65550:AOB65557 AXX65550:AXX65557 BHT65550:BHT65557 BRP65550:BRP65557 CBL65550:CBL65557 CLH65550:CLH65557 CVD65550:CVD65557 DEZ65550:DEZ65557 DOV65550:DOV65557 DYR65550:DYR65557 EIN65550:EIN65557 ESJ65550:ESJ65557 FCF65550:FCF65557 FMB65550:FMB65557 FVX65550:FVX65557 GFT65550:GFT65557 GPP65550:GPP65557 GZL65550:GZL65557 HJH65550:HJH65557 HTD65550:HTD65557 ICZ65550:ICZ65557 IMV65550:IMV65557 IWR65550:IWR65557 JGN65550:JGN65557 JQJ65550:JQJ65557 KAF65550:KAF65557 KKB65550:KKB65557 KTX65550:KTX65557 LDT65550:LDT65557 LNP65550:LNP65557 LXL65550:LXL65557 MHH65550:MHH65557 MRD65550:MRD65557 NAZ65550:NAZ65557 NKV65550:NKV65557 NUR65550:NUR65557 OEN65550:OEN65557 OOJ65550:OOJ65557 OYF65550:OYF65557 PIB65550:PIB65557 PRX65550:PRX65557 QBT65550:QBT65557 QLP65550:QLP65557 QVL65550:QVL65557 RFH65550:RFH65557 RPD65550:RPD65557 RYZ65550:RYZ65557 SIV65550:SIV65557 SSR65550:SSR65557 TCN65550:TCN65557 TMJ65550:TMJ65557 TWF65550:TWF65557 UGB65550:UGB65557 UPX65550:UPX65557 UZT65550:UZT65557 VJP65550:VJP65557 VTL65550:VTL65557 WDH65550:WDH65557 WND65550:WND65557 WWZ65550:WWZ65557 AR131086:AR131093 KN131086:KN131093 UJ131086:UJ131093 AEF131086:AEF131093 AOB131086:AOB131093 AXX131086:AXX131093 BHT131086:BHT131093 BRP131086:BRP131093 CBL131086:CBL131093 CLH131086:CLH131093 CVD131086:CVD131093 DEZ131086:DEZ131093 DOV131086:DOV131093 DYR131086:DYR131093 EIN131086:EIN131093 ESJ131086:ESJ131093 FCF131086:FCF131093 FMB131086:FMB131093 FVX131086:FVX131093 GFT131086:GFT131093 GPP131086:GPP131093 GZL131086:GZL131093 HJH131086:HJH131093 HTD131086:HTD131093 ICZ131086:ICZ131093 IMV131086:IMV131093 IWR131086:IWR131093 JGN131086:JGN131093 JQJ131086:JQJ131093 KAF131086:KAF131093 KKB131086:KKB131093 KTX131086:KTX131093 LDT131086:LDT131093 LNP131086:LNP131093 LXL131086:LXL131093 MHH131086:MHH131093 MRD131086:MRD131093 NAZ131086:NAZ131093 NKV131086:NKV131093 NUR131086:NUR131093 OEN131086:OEN131093 OOJ131086:OOJ131093 OYF131086:OYF131093 PIB131086:PIB131093 PRX131086:PRX131093 QBT131086:QBT131093 QLP131086:QLP131093 QVL131086:QVL131093 RFH131086:RFH131093 RPD131086:RPD131093 RYZ131086:RYZ131093 SIV131086:SIV131093 SSR131086:SSR131093 TCN131086:TCN131093 TMJ131086:TMJ131093 TWF131086:TWF131093 UGB131086:UGB131093 UPX131086:UPX131093 UZT131086:UZT131093 VJP131086:VJP131093 VTL131086:VTL131093 WDH131086:WDH131093 WND131086:WND131093 WWZ131086:WWZ131093 AR196622:AR196629 KN196622:KN196629 UJ196622:UJ196629 AEF196622:AEF196629 AOB196622:AOB196629 AXX196622:AXX196629 BHT196622:BHT196629 BRP196622:BRP196629 CBL196622:CBL196629 CLH196622:CLH196629 CVD196622:CVD196629 DEZ196622:DEZ196629 DOV196622:DOV196629 DYR196622:DYR196629 EIN196622:EIN196629 ESJ196622:ESJ196629 FCF196622:FCF196629 FMB196622:FMB196629 FVX196622:FVX196629 GFT196622:GFT196629 GPP196622:GPP196629 GZL196622:GZL196629 HJH196622:HJH196629 HTD196622:HTD196629 ICZ196622:ICZ196629 IMV196622:IMV196629 IWR196622:IWR196629 JGN196622:JGN196629 JQJ196622:JQJ196629 KAF196622:KAF196629 KKB196622:KKB196629 KTX196622:KTX196629 LDT196622:LDT196629 LNP196622:LNP196629 LXL196622:LXL196629 MHH196622:MHH196629 MRD196622:MRD196629 NAZ196622:NAZ196629 NKV196622:NKV196629 NUR196622:NUR196629 OEN196622:OEN196629 OOJ196622:OOJ196629 OYF196622:OYF196629 PIB196622:PIB196629 PRX196622:PRX196629 QBT196622:QBT196629 QLP196622:QLP196629 QVL196622:QVL196629 RFH196622:RFH196629 RPD196622:RPD196629 RYZ196622:RYZ196629 SIV196622:SIV196629 SSR196622:SSR196629 TCN196622:TCN196629 TMJ196622:TMJ196629 TWF196622:TWF196629 UGB196622:UGB196629 UPX196622:UPX196629 UZT196622:UZT196629 VJP196622:VJP196629 VTL196622:VTL196629 WDH196622:WDH196629 WND196622:WND196629 WWZ196622:WWZ196629 AR262158:AR262165 KN262158:KN262165 UJ262158:UJ262165 AEF262158:AEF262165 AOB262158:AOB262165 AXX262158:AXX262165 BHT262158:BHT262165 BRP262158:BRP262165 CBL262158:CBL262165 CLH262158:CLH262165 CVD262158:CVD262165 DEZ262158:DEZ262165 DOV262158:DOV262165 DYR262158:DYR262165 EIN262158:EIN262165 ESJ262158:ESJ262165 FCF262158:FCF262165 FMB262158:FMB262165 FVX262158:FVX262165 GFT262158:GFT262165 GPP262158:GPP262165 GZL262158:GZL262165 HJH262158:HJH262165 HTD262158:HTD262165 ICZ262158:ICZ262165 IMV262158:IMV262165 IWR262158:IWR262165 JGN262158:JGN262165 JQJ262158:JQJ262165 KAF262158:KAF262165 KKB262158:KKB262165 KTX262158:KTX262165 LDT262158:LDT262165 LNP262158:LNP262165 LXL262158:LXL262165 MHH262158:MHH262165 MRD262158:MRD262165 NAZ262158:NAZ262165 NKV262158:NKV262165 NUR262158:NUR262165 OEN262158:OEN262165 OOJ262158:OOJ262165 OYF262158:OYF262165 PIB262158:PIB262165 PRX262158:PRX262165 QBT262158:QBT262165 QLP262158:QLP262165 QVL262158:QVL262165 RFH262158:RFH262165 RPD262158:RPD262165 RYZ262158:RYZ262165 SIV262158:SIV262165 SSR262158:SSR262165 TCN262158:TCN262165 TMJ262158:TMJ262165 TWF262158:TWF262165 UGB262158:UGB262165 UPX262158:UPX262165 UZT262158:UZT262165 VJP262158:VJP262165 VTL262158:VTL262165 WDH262158:WDH262165 WND262158:WND262165 WWZ262158:WWZ262165 AR327694:AR327701 KN327694:KN327701 UJ327694:UJ327701 AEF327694:AEF327701 AOB327694:AOB327701 AXX327694:AXX327701 BHT327694:BHT327701 BRP327694:BRP327701 CBL327694:CBL327701 CLH327694:CLH327701 CVD327694:CVD327701 DEZ327694:DEZ327701 DOV327694:DOV327701 DYR327694:DYR327701 EIN327694:EIN327701 ESJ327694:ESJ327701 FCF327694:FCF327701 FMB327694:FMB327701 FVX327694:FVX327701 GFT327694:GFT327701 GPP327694:GPP327701 GZL327694:GZL327701 HJH327694:HJH327701 HTD327694:HTD327701 ICZ327694:ICZ327701 IMV327694:IMV327701 IWR327694:IWR327701 JGN327694:JGN327701 JQJ327694:JQJ327701 KAF327694:KAF327701 KKB327694:KKB327701 KTX327694:KTX327701 LDT327694:LDT327701 LNP327694:LNP327701 LXL327694:LXL327701 MHH327694:MHH327701 MRD327694:MRD327701 NAZ327694:NAZ327701 NKV327694:NKV327701 NUR327694:NUR327701 OEN327694:OEN327701 OOJ327694:OOJ327701 OYF327694:OYF327701 PIB327694:PIB327701 PRX327694:PRX327701 QBT327694:QBT327701 QLP327694:QLP327701 QVL327694:QVL327701 RFH327694:RFH327701 RPD327694:RPD327701 RYZ327694:RYZ327701 SIV327694:SIV327701 SSR327694:SSR327701 TCN327694:TCN327701 TMJ327694:TMJ327701 TWF327694:TWF327701 UGB327694:UGB327701 UPX327694:UPX327701 UZT327694:UZT327701 VJP327694:VJP327701 VTL327694:VTL327701 WDH327694:WDH327701 WND327694:WND327701 WWZ327694:WWZ327701 AR393230:AR393237 KN393230:KN393237 UJ393230:UJ393237 AEF393230:AEF393237 AOB393230:AOB393237 AXX393230:AXX393237 BHT393230:BHT393237 BRP393230:BRP393237 CBL393230:CBL393237 CLH393230:CLH393237 CVD393230:CVD393237 DEZ393230:DEZ393237 DOV393230:DOV393237 DYR393230:DYR393237 EIN393230:EIN393237 ESJ393230:ESJ393237 FCF393230:FCF393237 FMB393230:FMB393237 FVX393230:FVX393237 GFT393230:GFT393237 GPP393230:GPP393237 GZL393230:GZL393237 HJH393230:HJH393237 HTD393230:HTD393237 ICZ393230:ICZ393237 IMV393230:IMV393237 IWR393230:IWR393237 JGN393230:JGN393237 JQJ393230:JQJ393237 KAF393230:KAF393237 KKB393230:KKB393237 KTX393230:KTX393237 LDT393230:LDT393237 LNP393230:LNP393237 LXL393230:LXL393237 MHH393230:MHH393237 MRD393230:MRD393237 NAZ393230:NAZ393237 NKV393230:NKV393237 NUR393230:NUR393237 OEN393230:OEN393237 OOJ393230:OOJ393237 OYF393230:OYF393237 PIB393230:PIB393237 PRX393230:PRX393237 QBT393230:QBT393237 QLP393230:QLP393237 QVL393230:QVL393237 RFH393230:RFH393237 RPD393230:RPD393237 RYZ393230:RYZ393237 SIV393230:SIV393237 SSR393230:SSR393237 TCN393230:TCN393237 TMJ393230:TMJ393237 TWF393230:TWF393237 UGB393230:UGB393237 UPX393230:UPX393237 UZT393230:UZT393237 VJP393230:VJP393237 VTL393230:VTL393237 WDH393230:WDH393237 WND393230:WND393237 WWZ393230:WWZ393237 AR458766:AR458773 KN458766:KN458773 UJ458766:UJ458773 AEF458766:AEF458773 AOB458766:AOB458773 AXX458766:AXX458773 BHT458766:BHT458773 BRP458766:BRP458773 CBL458766:CBL458773 CLH458766:CLH458773 CVD458766:CVD458773 DEZ458766:DEZ458773 DOV458766:DOV458773 DYR458766:DYR458773 EIN458766:EIN458773 ESJ458766:ESJ458773 FCF458766:FCF458773 FMB458766:FMB458773 FVX458766:FVX458773 GFT458766:GFT458773 GPP458766:GPP458773 GZL458766:GZL458773 HJH458766:HJH458773 HTD458766:HTD458773 ICZ458766:ICZ458773 IMV458766:IMV458773 IWR458766:IWR458773 JGN458766:JGN458773 JQJ458766:JQJ458773 KAF458766:KAF458773 KKB458766:KKB458773 KTX458766:KTX458773 LDT458766:LDT458773 LNP458766:LNP458773 LXL458766:LXL458773 MHH458766:MHH458773 MRD458766:MRD458773 NAZ458766:NAZ458773 NKV458766:NKV458773 NUR458766:NUR458773 OEN458766:OEN458773 OOJ458766:OOJ458773 OYF458766:OYF458773 PIB458766:PIB458773 PRX458766:PRX458773 QBT458766:QBT458773 QLP458766:QLP458773 QVL458766:QVL458773 RFH458766:RFH458773 RPD458766:RPD458773 RYZ458766:RYZ458773 SIV458766:SIV458773 SSR458766:SSR458773 TCN458766:TCN458773 TMJ458766:TMJ458773 TWF458766:TWF458773 UGB458766:UGB458773 UPX458766:UPX458773 UZT458766:UZT458773 VJP458766:VJP458773 VTL458766:VTL458773 WDH458766:WDH458773 WND458766:WND458773 WWZ458766:WWZ458773 AR524302:AR524309 KN524302:KN524309 UJ524302:UJ524309 AEF524302:AEF524309 AOB524302:AOB524309 AXX524302:AXX524309 BHT524302:BHT524309 BRP524302:BRP524309 CBL524302:CBL524309 CLH524302:CLH524309 CVD524302:CVD524309 DEZ524302:DEZ524309 DOV524302:DOV524309 DYR524302:DYR524309 EIN524302:EIN524309 ESJ524302:ESJ524309 FCF524302:FCF524309 FMB524302:FMB524309 FVX524302:FVX524309 GFT524302:GFT524309 GPP524302:GPP524309 GZL524302:GZL524309 HJH524302:HJH524309 HTD524302:HTD524309 ICZ524302:ICZ524309 IMV524302:IMV524309 IWR524302:IWR524309 JGN524302:JGN524309 JQJ524302:JQJ524309 KAF524302:KAF524309 KKB524302:KKB524309 KTX524302:KTX524309 LDT524302:LDT524309 LNP524302:LNP524309 LXL524302:LXL524309 MHH524302:MHH524309 MRD524302:MRD524309 NAZ524302:NAZ524309 NKV524302:NKV524309 NUR524302:NUR524309 OEN524302:OEN524309 OOJ524302:OOJ524309 OYF524302:OYF524309 PIB524302:PIB524309 PRX524302:PRX524309 QBT524302:QBT524309 QLP524302:QLP524309 QVL524302:QVL524309 RFH524302:RFH524309 RPD524302:RPD524309 RYZ524302:RYZ524309 SIV524302:SIV524309 SSR524302:SSR524309 TCN524302:TCN524309 TMJ524302:TMJ524309 TWF524302:TWF524309 UGB524302:UGB524309 UPX524302:UPX524309 UZT524302:UZT524309 VJP524302:VJP524309 VTL524302:VTL524309 WDH524302:WDH524309 WND524302:WND524309 WWZ524302:WWZ524309 AR589838:AR589845 KN589838:KN589845 UJ589838:UJ589845 AEF589838:AEF589845 AOB589838:AOB589845 AXX589838:AXX589845 BHT589838:BHT589845 BRP589838:BRP589845 CBL589838:CBL589845 CLH589838:CLH589845 CVD589838:CVD589845 DEZ589838:DEZ589845 DOV589838:DOV589845 DYR589838:DYR589845 EIN589838:EIN589845 ESJ589838:ESJ589845 FCF589838:FCF589845 FMB589838:FMB589845 FVX589838:FVX589845 GFT589838:GFT589845 GPP589838:GPP589845 GZL589838:GZL589845 HJH589838:HJH589845 HTD589838:HTD589845 ICZ589838:ICZ589845 IMV589838:IMV589845 IWR589838:IWR589845 JGN589838:JGN589845 JQJ589838:JQJ589845 KAF589838:KAF589845 KKB589838:KKB589845 KTX589838:KTX589845 LDT589838:LDT589845 LNP589838:LNP589845 LXL589838:LXL589845 MHH589838:MHH589845 MRD589838:MRD589845 NAZ589838:NAZ589845 NKV589838:NKV589845 NUR589838:NUR589845 OEN589838:OEN589845 OOJ589838:OOJ589845 OYF589838:OYF589845 PIB589838:PIB589845 PRX589838:PRX589845 QBT589838:QBT589845 QLP589838:QLP589845 QVL589838:QVL589845 RFH589838:RFH589845 RPD589838:RPD589845 RYZ589838:RYZ589845 SIV589838:SIV589845 SSR589838:SSR589845 TCN589838:TCN589845 TMJ589838:TMJ589845 TWF589838:TWF589845 UGB589838:UGB589845 UPX589838:UPX589845 UZT589838:UZT589845 VJP589838:VJP589845 VTL589838:VTL589845 WDH589838:WDH589845 WND589838:WND589845 WWZ589838:WWZ589845 AR655374:AR655381 KN655374:KN655381 UJ655374:UJ655381 AEF655374:AEF655381 AOB655374:AOB655381 AXX655374:AXX655381 BHT655374:BHT655381 BRP655374:BRP655381 CBL655374:CBL655381 CLH655374:CLH655381 CVD655374:CVD655381 DEZ655374:DEZ655381 DOV655374:DOV655381 DYR655374:DYR655381 EIN655374:EIN655381 ESJ655374:ESJ655381 FCF655374:FCF655381 FMB655374:FMB655381 FVX655374:FVX655381 GFT655374:GFT655381 GPP655374:GPP655381 GZL655374:GZL655381 HJH655374:HJH655381 HTD655374:HTD655381 ICZ655374:ICZ655381 IMV655374:IMV655381 IWR655374:IWR655381 JGN655374:JGN655381 JQJ655374:JQJ655381 KAF655374:KAF655381 KKB655374:KKB655381 KTX655374:KTX655381 LDT655374:LDT655381 LNP655374:LNP655381 LXL655374:LXL655381 MHH655374:MHH655381 MRD655374:MRD655381 NAZ655374:NAZ655381 NKV655374:NKV655381 NUR655374:NUR655381 OEN655374:OEN655381 OOJ655374:OOJ655381 OYF655374:OYF655381 PIB655374:PIB655381 PRX655374:PRX655381 QBT655374:QBT655381 QLP655374:QLP655381 QVL655374:QVL655381 RFH655374:RFH655381 RPD655374:RPD655381 RYZ655374:RYZ655381 SIV655374:SIV655381 SSR655374:SSR655381 TCN655374:TCN655381 TMJ655374:TMJ655381 TWF655374:TWF655381 UGB655374:UGB655381 UPX655374:UPX655381 UZT655374:UZT655381 VJP655374:VJP655381 VTL655374:VTL655381 WDH655374:WDH655381 WND655374:WND655381 WWZ655374:WWZ655381 AR720910:AR720917 KN720910:KN720917 UJ720910:UJ720917 AEF720910:AEF720917 AOB720910:AOB720917 AXX720910:AXX720917 BHT720910:BHT720917 BRP720910:BRP720917 CBL720910:CBL720917 CLH720910:CLH720917 CVD720910:CVD720917 DEZ720910:DEZ720917 DOV720910:DOV720917 DYR720910:DYR720917 EIN720910:EIN720917 ESJ720910:ESJ720917 FCF720910:FCF720917 FMB720910:FMB720917 FVX720910:FVX720917 GFT720910:GFT720917 GPP720910:GPP720917 GZL720910:GZL720917 HJH720910:HJH720917 HTD720910:HTD720917 ICZ720910:ICZ720917 IMV720910:IMV720917 IWR720910:IWR720917 JGN720910:JGN720917 JQJ720910:JQJ720917 KAF720910:KAF720917 KKB720910:KKB720917 KTX720910:KTX720917 LDT720910:LDT720917 LNP720910:LNP720917 LXL720910:LXL720917 MHH720910:MHH720917 MRD720910:MRD720917 NAZ720910:NAZ720917 NKV720910:NKV720917 NUR720910:NUR720917 OEN720910:OEN720917 OOJ720910:OOJ720917 OYF720910:OYF720917 PIB720910:PIB720917 PRX720910:PRX720917 QBT720910:QBT720917 QLP720910:QLP720917 QVL720910:QVL720917 RFH720910:RFH720917 RPD720910:RPD720917 RYZ720910:RYZ720917 SIV720910:SIV720917 SSR720910:SSR720917 TCN720910:TCN720917 TMJ720910:TMJ720917 TWF720910:TWF720917 UGB720910:UGB720917 UPX720910:UPX720917 UZT720910:UZT720917 VJP720910:VJP720917 VTL720910:VTL720917 WDH720910:WDH720917 WND720910:WND720917 WWZ720910:WWZ720917 AR786446:AR786453 KN786446:KN786453 UJ786446:UJ786453 AEF786446:AEF786453 AOB786446:AOB786453 AXX786446:AXX786453 BHT786446:BHT786453 BRP786446:BRP786453 CBL786446:CBL786453 CLH786446:CLH786453 CVD786446:CVD786453 DEZ786446:DEZ786453 DOV786446:DOV786453 DYR786446:DYR786453 EIN786446:EIN786453 ESJ786446:ESJ786453 FCF786446:FCF786453 FMB786446:FMB786453 FVX786446:FVX786453 GFT786446:GFT786453 GPP786446:GPP786453 GZL786446:GZL786453 HJH786446:HJH786453 HTD786446:HTD786453 ICZ786446:ICZ786453 IMV786446:IMV786453 IWR786446:IWR786453 JGN786446:JGN786453 JQJ786446:JQJ786453 KAF786446:KAF786453 KKB786446:KKB786453 KTX786446:KTX786453 LDT786446:LDT786453 LNP786446:LNP786453 LXL786446:LXL786453 MHH786446:MHH786453 MRD786446:MRD786453 NAZ786446:NAZ786453 NKV786446:NKV786453 NUR786446:NUR786453 OEN786446:OEN786453 OOJ786446:OOJ786453 OYF786446:OYF786453 PIB786446:PIB786453 PRX786446:PRX786453 QBT786446:QBT786453 QLP786446:QLP786453 QVL786446:QVL786453 RFH786446:RFH786453 RPD786446:RPD786453 RYZ786446:RYZ786453 SIV786446:SIV786453 SSR786446:SSR786453 TCN786446:TCN786453 TMJ786446:TMJ786453 TWF786446:TWF786453 UGB786446:UGB786453 UPX786446:UPX786453 UZT786446:UZT786453 VJP786446:VJP786453 VTL786446:VTL786453 WDH786446:WDH786453 WND786446:WND786453 WWZ786446:WWZ786453 AR851982:AR851989 KN851982:KN851989 UJ851982:UJ851989 AEF851982:AEF851989 AOB851982:AOB851989 AXX851982:AXX851989 BHT851982:BHT851989 BRP851982:BRP851989 CBL851982:CBL851989 CLH851982:CLH851989 CVD851982:CVD851989 DEZ851982:DEZ851989 DOV851982:DOV851989 DYR851982:DYR851989 EIN851982:EIN851989 ESJ851982:ESJ851989 FCF851982:FCF851989 FMB851982:FMB851989 FVX851982:FVX851989 GFT851982:GFT851989 GPP851982:GPP851989 GZL851982:GZL851989 HJH851982:HJH851989 HTD851982:HTD851989 ICZ851982:ICZ851989 IMV851982:IMV851989 IWR851982:IWR851989 JGN851982:JGN851989 JQJ851982:JQJ851989 KAF851982:KAF851989 KKB851982:KKB851989 KTX851982:KTX851989 LDT851982:LDT851989 LNP851982:LNP851989 LXL851982:LXL851989 MHH851982:MHH851989 MRD851982:MRD851989 NAZ851982:NAZ851989 NKV851982:NKV851989 NUR851982:NUR851989 OEN851982:OEN851989 OOJ851982:OOJ851989 OYF851982:OYF851989 PIB851982:PIB851989 PRX851982:PRX851989 QBT851982:QBT851989 QLP851982:QLP851989 QVL851982:QVL851989 RFH851982:RFH851989 RPD851982:RPD851989 RYZ851982:RYZ851989 SIV851982:SIV851989 SSR851982:SSR851989 TCN851982:TCN851989 TMJ851982:TMJ851989 TWF851982:TWF851989 UGB851982:UGB851989 UPX851982:UPX851989 UZT851982:UZT851989 VJP851982:VJP851989 VTL851982:VTL851989 WDH851982:WDH851989 WND851982:WND851989 WWZ851982:WWZ851989 AR917518:AR917525 KN917518:KN917525 UJ917518:UJ917525 AEF917518:AEF917525 AOB917518:AOB917525 AXX917518:AXX917525 BHT917518:BHT917525 BRP917518:BRP917525 CBL917518:CBL917525 CLH917518:CLH917525 CVD917518:CVD917525 DEZ917518:DEZ917525 DOV917518:DOV917525 DYR917518:DYR917525 EIN917518:EIN917525 ESJ917518:ESJ917525 FCF917518:FCF917525 FMB917518:FMB917525 FVX917518:FVX917525 GFT917518:GFT917525 GPP917518:GPP917525 GZL917518:GZL917525 HJH917518:HJH917525 HTD917518:HTD917525 ICZ917518:ICZ917525 IMV917518:IMV917525 IWR917518:IWR917525 JGN917518:JGN917525 JQJ917518:JQJ917525 KAF917518:KAF917525 KKB917518:KKB917525 KTX917518:KTX917525 LDT917518:LDT917525 LNP917518:LNP917525 LXL917518:LXL917525 MHH917518:MHH917525 MRD917518:MRD917525 NAZ917518:NAZ917525 NKV917518:NKV917525 NUR917518:NUR917525 OEN917518:OEN917525 OOJ917518:OOJ917525 OYF917518:OYF917525 PIB917518:PIB917525 PRX917518:PRX917525 QBT917518:QBT917525 QLP917518:QLP917525 QVL917518:QVL917525 RFH917518:RFH917525 RPD917518:RPD917525 RYZ917518:RYZ917525 SIV917518:SIV917525 SSR917518:SSR917525 TCN917518:TCN917525 TMJ917518:TMJ917525 TWF917518:TWF917525 UGB917518:UGB917525 UPX917518:UPX917525 UZT917518:UZT917525 VJP917518:VJP917525 VTL917518:VTL917525 WDH917518:WDH917525 WND917518:WND917525 WWZ917518:WWZ917525 AR983054:AR983061 KN983054:KN983061 UJ983054:UJ983061 AEF983054:AEF983061 AOB983054:AOB983061 AXX983054:AXX983061 BHT983054:BHT983061 BRP983054:BRP983061 CBL983054:CBL983061 CLH983054:CLH983061 CVD983054:CVD983061 DEZ983054:DEZ983061 DOV983054:DOV983061 DYR983054:DYR983061 EIN983054:EIN983061 ESJ983054:ESJ983061 FCF983054:FCF983061 FMB983054:FMB983061 FVX983054:FVX983061 GFT983054:GFT983061 GPP983054:GPP983061 GZL983054:GZL983061 HJH983054:HJH983061 HTD983054:HTD983061 ICZ983054:ICZ983061 IMV983054:IMV983061 IWR983054:IWR983061 JGN983054:JGN983061 JQJ983054:JQJ983061 KAF983054:KAF983061 KKB983054:KKB983061 KTX983054:KTX983061 LDT983054:LDT983061 LNP983054:LNP983061 LXL983054:LXL983061 MHH983054:MHH983061 MRD983054:MRD983061 NAZ983054:NAZ983061 NKV983054:NKV983061 NUR983054:NUR983061 OEN983054:OEN983061 OOJ983054:OOJ983061 OYF983054:OYF983061 PIB983054:PIB983061 PRX983054:PRX983061 QBT983054:QBT983061 QLP983054:QLP983061 QVL983054:QVL983061 RFH983054:RFH983061 RPD983054:RPD983061 RYZ983054:RYZ983061 SIV983054:SIV983061 SSR983054:SSR983061 TCN983054:TCN983061 TMJ983054:TMJ983061 TWF983054:TWF983061 UGB983054:UGB983061 UPX983054:UPX983061 UZT983054:UZT983061 VJP983054:VJP983061 VTL983054:VTL983061 WDH983054:WDH983061 KN18:KN25 UJ18:UJ25 AEF18:AEF25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O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O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O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O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O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O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O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O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O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O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O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O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O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O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formula1>900</formula1>
    </dataValidation>
    <dataValidation type="list" allowBlank="1" showInputMessage="1" showErrorMessage="1" errorTitle="Ошибка" error="Выберите значение из списка" prompt="Выберите значение из списка" sqref="O23 V23 AC23 AJ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330" t="s">
        <v>470</v>
      </c>
      <c r="G2" s="1331"/>
      <c r="H2" s="1332"/>
      <c r="I2" s="608"/>
    </row>
    <row r="3" spans="1:20" ht="3" customHeight="1"/>
    <row r="4" spans="1:20" s="538" customFormat="1" ht="11.25">
      <c r="A4" s="558"/>
      <c r="B4" s="558"/>
      <c r="C4" s="558"/>
      <c r="D4" s="558"/>
      <c r="F4" s="1280" t="s">
        <v>444</v>
      </c>
      <c r="G4" s="1280"/>
      <c r="H4" s="1280"/>
      <c r="I4" s="1333"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33"/>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34">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34"/>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34"/>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34"/>
      <c r="B11" s="1334">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34"/>
      <c r="B12" s="1334"/>
      <c r="C12" s="133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34"/>
      <c r="B13" s="1334"/>
      <c r="C13" s="1334"/>
      <c r="D13" s="591">
        <v>1</v>
      </c>
      <c r="F13" s="584" t="str">
        <f>"4."&amp;mergeValue(A13) &amp;"."&amp;mergeValue(B13)&amp;"."&amp;mergeValue(C13)&amp;"."&amp;mergeValue(D13)</f>
        <v>4.1.1.1.1</v>
      </c>
      <c r="G13" s="601" t="s">
        <v>477</v>
      </c>
      <c r="H13" s="572"/>
      <c r="I13" s="1335" t="s">
        <v>566</v>
      </c>
      <c r="J13" s="583"/>
      <c r="K13" s="558"/>
      <c r="L13" s="558"/>
      <c r="M13" s="558"/>
      <c r="N13" s="558"/>
      <c r="O13" s="558"/>
      <c r="P13" s="558"/>
      <c r="Q13" s="558"/>
      <c r="R13" s="558"/>
      <c r="S13" s="558"/>
      <c r="T13" s="558"/>
    </row>
    <row r="14" spans="1:20" s="538" customFormat="1" ht="18.75">
      <c r="A14" s="1334"/>
      <c r="B14" s="1334"/>
      <c r="C14" s="1334"/>
      <c r="D14" s="591"/>
      <c r="F14" s="587"/>
      <c r="G14" s="519" t="s">
        <v>4</v>
      </c>
      <c r="H14" s="592"/>
      <c r="I14" s="1335"/>
      <c r="J14" s="583"/>
      <c r="K14" s="558"/>
      <c r="L14" s="558"/>
      <c r="M14" s="558"/>
      <c r="N14" s="558"/>
      <c r="O14" s="558"/>
      <c r="P14" s="558"/>
      <c r="Q14" s="558"/>
      <c r="R14" s="558"/>
      <c r="S14" s="558"/>
      <c r="T14" s="558"/>
    </row>
    <row r="15" spans="1:20" s="538" customFormat="1" ht="18.75">
      <c r="A15" s="1334"/>
      <c r="B15" s="1334"/>
      <c r="C15" s="591"/>
      <c r="D15" s="591"/>
      <c r="F15" s="602"/>
      <c r="G15" s="545" t="s">
        <v>400</v>
      </c>
      <c r="H15" s="603"/>
      <c r="I15" s="604"/>
      <c r="J15" s="583"/>
      <c r="K15" s="558"/>
      <c r="L15" s="558"/>
      <c r="M15" s="558"/>
      <c r="N15" s="558"/>
      <c r="O15" s="558"/>
      <c r="P15" s="558"/>
      <c r="Q15" s="558"/>
      <c r="R15" s="558"/>
      <c r="S15" s="558"/>
      <c r="T15" s="558"/>
    </row>
    <row r="16" spans="1:20" s="538" customFormat="1" ht="18.75">
      <c r="A16" s="133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29" t="s">
        <v>568</v>
      </c>
      <c r="H19" s="132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51" t="s">
        <v>714</v>
      </c>
      <c r="M5" s="1351"/>
      <c r="N5" s="1351"/>
      <c r="O5" s="1351"/>
      <c r="P5" s="1351"/>
      <c r="Q5" s="1351"/>
      <c r="R5" s="1351"/>
      <c r="S5" s="1351"/>
      <c r="T5" s="1351"/>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3"/>
      <c r="N7" s="748"/>
      <c r="O7" s="1373"/>
      <c r="P7" s="1373"/>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6"/>
      <c r="M9" s="1040"/>
      <c r="O9" s="1357"/>
      <c r="P9" s="1357"/>
      <c r="Q9" s="1357"/>
      <c r="R9" s="1357"/>
      <c r="S9" s="1357"/>
      <c r="T9" s="1357"/>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58" t="str">
        <f>IF(datePr_ch="",IF(datePr="","",datePr),datePr_ch)</f>
        <v>29.04.2019</v>
      </c>
      <c r="P10" s="1358"/>
      <c r="Q10" s="1358"/>
      <c r="R10" s="1358"/>
      <c r="S10" s="1358"/>
      <c r="T10" s="1358"/>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58" t="str">
        <f>IF(numberPr_ch="",IF(numberPr="","",numberPr),numberPr_ch)</f>
        <v>01-13/16683</v>
      </c>
      <c r="P11" s="1358"/>
      <c r="Q11" s="1358"/>
      <c r="R11" s="1358"/>
      <c r="S11" s="1358"/>
      <c r="T11" s="1358"/>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6"/>
      <c r="M12" s="1040"/>
      <c r="O12" s="1357"/>
      <c r="P12" s="1357"/>
      <c r="Q12" s="1357"/>
      <c r="R12" s="1357"/>
      <c r="S12" s="1357"/>
      <c r="T12" s="1357"/>
      <c r="U12" s="779"/>
      <c r="V12" s="779"/>
      <c r="X12" s="1117"/>
      <c r="Y12" s="1117"/>
      <c r="Z12" s="1117"/>
      <c r="AA12" s="1117"/>
      <c r="AB12" s="1117"/>
    </row>
    <row r="13" spans="1:34" s="538" customFormat="1" ht="11.25" hidden="1">
      <c r="A13" s="558"/>
      <c r="B13" s="558"/>
      <c r="C13" s="558"/>
      <c r="D13" s="558"/>
      <c r="E13" s="558"/>
      <c r="F13" s="558"/>
      <c r="G13" s="558"/>
      <c r="H13" s="558"/>
      <c r="L13" s="1352"/>
      <c r="M13" s="1352"/>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59"/>
      <c r="P14" s="1359"/>
      <c r="Q14" s="1359"/>
      <c r="R14" s="1359"/>
      <c r="S14" s="1359"/>
      <c r="T14" s="1359"/>
      <c r="U14" s="1359"/>
    </row>
    <row r="15" spans="1:34">
      <c r="J15" s="498"/>
      <c r="K15" s="498"/>
      <c r="L15" s="1280" t="s">
        <v>444</v>
      </c>
      <c r="M15" s="1280"/>
      <c r="N15" s="1280"/>
      <c r="O15" s="1280"/>
      <c r="P15" s="1280"/>
      <c r="Q15" s="1280"/>
      <c r="R15" s="1280"/>
      <c r="S15" s="1280"/>
      <c r="T15" s="1280"/>
      <c r="U15" s="1280"/>
      <c r="V15" s="1280"/>
      <c r="W15" s="1280" t="s">
        <v>445</v>
      </c>
    </row>
    <row r="16" spans="1:34" ht="14.25" customHeight="1">
      <c r="J16" s="498"/>
      <c r="K16" s="498"/>
      <c r="L16" s="1365" t="s">
        <v>90</v>
      </c>
      <c r="M16" s="1365" t="s">
        <v>599</v>
      </c>
      <c r="N16" s="629"/>
      <c r="O16" s="1366" t="s">
        <v>601</v>
      </c>
      <c r="P16" s="1367"/>
      <c r="Q16" s="1367"/>
      <c r="R16" s="1367"/>
      <c r="S16" s="1367"/>
      <c r="T16" s="1368"/>
      <c r="U16" s="1348" t="s">
        <v>338</v>
      </c>
      <c r="V16" s="1362" t="s">
        <v>273</v>
      </c>
      <c r="W16" s="1280"/>
    </row>
    <row r="17" spans="1:36" ht="14.25" customHeight="1">
      <c r="J17" s="498"/>
      <c r="K17" s="498"/>
      <c r="L17" s="1365"/>
      <c r="M17" s="1365"/>
      <c r="N17" s="630"/>
      <c r="O17" s="1371" t="s">
        <v>575</v>
      </c>
      <c r="P17" s="1369" t="s">
        <v>269</v>
      </c>
      <c r="Q17" s="1370"/>
      <c r="R17" s="1345" t="s">
        <v>612</v>
      </c>
      <c r="S17" s="1346"/>
      <c r="T17" s="1347"/>
      <c r="U17" s="1349"/>
      <c r="V17" s="1363"/>
      <c r="W17" s="1280"/>
    </row>
    <row r="18" spans="1:36" ht="33.75" customHeight="1">
      <c r="J18" s="498"/>
      <c r="K18" s="498"/>
      <c r="L18" s="1365"/>
      <c r="M18" s="1365"/>
      <c r="N18" s="631"/>
      <c r="O18" s="1372"/>
      <c r="P18" s="504" t="s">
        <v>576</v>
      </c>
      <c r="Q18" s="504" t="s">
        <v>6</v>
      </c>
      <c r="R18" s="505" t="s">
        <v>272</v>
      </c>
      <c r="S18" s="1360" t="s">
        <v>271</v>
      </c>
      <c r="T18" s="1361"/>
      <c r="U18" s="1350"/>
      <c r="V18" s="1364"/>
      <c r="W18" s="1280"/>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353">
        <f ca="1">OFFSET(S19,0,-1)+1</f>
        <v>7</v>
      </c>
      <c r="T19" s="1353"/>
      <c r="U19" s="616">
        <f ca="1">OFFSET(U19,0,-2)+1</f>
        <v>8</v>
      </c>
      <c r="V19" s="617">
        <f ca="1">OFFSET(V19,0,-1)</f>
        <v>8</v>
      </c>
      <c r="W19" s="616">
        <f ca="1">OFFSET(W19,0,-1)+1</f>
        <v>9</v>
      </c>
    </row>
    <row r="20" spans="1:36" ht="22.5">
      <c r="A20" s="1336">
        <v>1</v>
      </c>
      <c r="B20" s="830"/>
      <c r="C20" s="830"/>
      <c r="D20" s="830"/>
      <c r="E20" s="831"/>
      <c r="F20" s="832"/>
      <c r="G20" s="832"/>
      <c r="H20" s="832"/>
      <c r="I20" s="833"/>
      <c r="J20" s="828"/>
      <c r="K20" s="835"/>
      <c r="L20" s="561">
        <f>mergeValue(A20)</f>
        <v>1</v>
      </c>
      <c r="M20" s="609" t="s">
        <v>19</v>
      </c>
      <c r="N20" s="614"/>
      <c r="O20" s="1337"/>
      <c r="P20" s="1337"/>
      <c r="Q20" s="1337"/>
      <c r="R20" s="1337"/>
      <c r="S20" s="1337"/>
      <c r="T20" s="1337"/>
      <c r="U20" s="1337"/>
      <c r="V20" s="1337"/>
      <c r="W20" s="1125" t="s">
        <v>715</v>
      </c>
      <c r="Y20" s="557"/>
      <c r="Z20" s="557" t="str">
        <f t="shared" ref="Z20:Z33" si="0">IF(M20="","",M20 )</f>
        <v>Наименование тарифа</v>
      </c>
      <c r="AA20" s="557"/>
      <c r="AB20" s="557"/>
      <c r="AC20" s="557"/>
      <c r="AI20" s="553"/>
      <c r="AJ20" s="553"/>
    </row>
    <row r="21" spans="1:36" ht="22.5">
      <c r="A21" s="1336"/>
      <c r="B21" s="1336">
        <v>1</v>
      </c>
      <c r="C21" s="830"/>
      <c r="D21" s="830"/>
      <c r="E21" s="832"/>
      <c r="F21" s="832"/>
      <c r="G21" s="832"/>
      <c r="H21" s="832"/>
      <c r="I21" s="827"/>
      <c r="J21" s="826"/>
      <c r="K21" s="829"/>
      <c r="L21" s="561" t="str">
        <f>mergeValue(A21) &amp;"."&amp; mergeValue(B21)</f>
        <v>1.1</v>
      </c>
      <c r="M21" s="515" t="s">
        <v>15</v>
      </c>
      <c r="N21" s="614"/>
      <c r="O21" s="1337"/>
      <c r="P21" s="1337"/>
      <c r="Q21" s="1337"/>
      <c r="R21" s="1337"/>
      <c r="S21" s="1337"/>
      <c r="T21" s="1337"/>
      <c r="U21" s="1337"/>
      <c r="V21" s="1337"/>
      <c r="W21" s="1125" t="s">
        <v>459</v>
      </c>
      <c r="Y21" s="557"/>
      <c r="Z21" s="557" t="str">
        <f t="shared" si="0"/>
        <v>Территория действия тарифа</v>
      </c>
      <c r="AA21" s="557"/>
      <c r="AB21" s="557"/>
      <c r="AC21" s="557"/>
      <c r="AI21" s="553"/>
      <c r="AJ21" s="553"/>
    </row>
    <row r="22" spans="1:36" ht="22.5">
      <c r="A22" s="1336"/>
      <c r="B22" s="1336"/>
      <c r="C22" s="1336">
        <v>1</v>
      </c>
      <c r="D22" s="830"/>
      <c r="E22" s="832"/>
      <c r="F22" s="832"/>
      <c r="G22" s="832"/>
      <c r="H22" s="832"/>
      <c r="I22" s="834"/>
      <c r="J22" s="826"/>
      <c r="K22" s="829"/>
      <c r="L22" s="561" t="str">
        <f>mergeValue(A22) &amp;"."&amp; mergeValue(B22)&amp;"."&amp; mergeValue(C22)</f>
        <v>1.1.1</v>
      </c>
      <c r="M22" s="516" t="s">
        <v>7</v>
      </c>
      <c r="N22" s="614"/>
      <c r="O22" s="1337"/>
      <c r="P22" s="1337"/>
      <c r="Q22" s="1337"/>
      <c r="R22" s="1337"/>
      <c r="S22" s="1337"/>
      <c r="T22" s="1337"/>
      <c r="U22" s="1337"/>
      <c r="V22" s="1337"/>
      <c r="W22" s="1125" t="s">
        <v>597</v>
      </c>
      <c r="Y22" s="557"/>
      <c r="Z22" s="557" t="str">
        <f t="shared" si="0"/>
        <v xml:space="preserve">Наименование системы теплоснабжения </v>
      </c>
      <c r="AA22" s="557"/>
      <c r="AB22" s="557"/>
      <c r="AC22" s="557"/>
      <c r="AI22" s="553"/>
      <c r="AJ22" s="553"/>
    </row>
    <row r="23" spans="1:36" ht="22.5">
      <c r="A23" s="1336"/>
      <c r="B23" s="1336"/>
      <c r="C23" s="1336"/>
      <c r="D23" s="1336">
        <v>1</v>
      </c>
      <c r="E23" s="832"/>
      <c r="F23" s="832"/>
      <c r="G23" s="832"/>
      <c r="H23" s="832"/>
      <c r="I23" s="834"/>
      <c r="J23" s="826"/>
      <c r="K23" s="829"/>
      <c r="L23" s="561" t="str">
        <f>mergeValue(A23) &amp;"."&amp; mergeValue(B23)&amp;"."&amp; mergeValue(C23)&amp;"."&amp; mergeValue(D23)</f>
        <v>1.1.1.1</v>
      </c>
      <c r="M23" s="517" t="s">
        <v>21</v>
      </c>
      <c r="N23" s="614"/>
      <c r="O23" s="1337"/>
      <c r="P23" s="1337"/>
      <c r="Q23" s="1337"/>
      <c r="R23" s="1337"/>
      <c r="S23" s="1337"/>
      <c r="T23" s="1337"/>
      <c r="U23" s="1337"/>
      <c r="V23" s="1337"/>
      <c r="W23" s="1125" t="s">
        <v>598</v>
      </c>
      <c r="Y23" s="557"/>
      <c r="Z23" s="557" t="str">
        <f t="shared" si="0"/>
        <v xml:space="preserve">Источник тепловой энергии  </v>
      </c>
      <c r="AA23" s="557"/>
      <c r="AB23" s="557"/>
      <c r="AC23" s="557"/>
      <c r="AI23" s="553"/>
      <c r="AJ23" s="553"/>
    </row>
    <row r="24" spans="1:36" ht="78.75">
      <c r="A24" s="1336"/>
      <c r="B24" s="1336"/>
      <c r="C24" s="1336"/>
      <c r="D24" s="1336"/>
      <c r="E24" s="1336">
        <v>1</v>
      </c>
      <c r="F24" s="832"/>
      <c r="G24" s="832"/>
      <c r="H24" s="830">
        <v>1</v>
      </c>
      <c r="I24" s="1336">
        <v>1</v>
      </c>
      <c r="J24" s="832"/>
      <c r="K24" s="837"/>
      <c r="L24" s="561" t="str">
        <f>mergeValue(A24) &amp;"."&amp; mergeValue(B24)&amp;"."&amp; mergeValue(C24)&amp;"."&amp; mergeValue(D24)&amp;"."&amp; mergeValue(E24)</f>
        <v>1.1.1.1.1</v>
      </c>
      <c r="M24" s="523" t="s">
        <v>8</v>
      </c>
      <c r="N24" s="614"/>
      <c r="O24" s="1338"/>
      <c r="P24" s="1338"/>
      <c r="Q24" s="1338"/>
      <c r="R24" s="1338"/>
      <c r="S24" s="1338"/>
      <c r="T24" s="1338"/>
      <c r="U24" s="1338"/>
      <c r="V24" s="1338"/>
      <c r="W24" s="1125" t="s">
        <v>716</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36"/>
      <c r="B25" s="1336"/>
      <c r="C25" s="1336"/>
      <c r="D25" s="1336"/>
      <c r="E25" s="1336"/>
      <c r="F25" s="1336">
        <v>1</v>
      </c>
      <c r="G25" s="830"/>
      <c r="H25" s="830"/>
      <c r="I25" s="1336"/>
      <c r="J25" s="1336">
        <v>1</v>
      </c>
      <c r="K25" s="838"/>
      <c r="L25" s="561" t="str">
        <f>mergeValue(A25) &amp;"."&amp; mergeValue(B25)&amp;"."&amp; mergeValue(C25)&amp;"."&amp; mergeValue(D25)&amp;"."&amp; mergeValue(E25)&amp;"."&amp; mergeValue(F25)</f>
        <v>1.1.1.1.1.1</v>
      </c>
      <c r="M25" s="524" t="s">
        <v>9</v>
      </c>
      <c r="N25" s="614"/>
      <c r="O25" s="1339"/>
      <c r="P25" s="1340"/>
      <c r="Q25" s="1340"/>
      <c r="R25" s="1340"/>
      <c r="S25" s="1340"/>
      <c r="T25" s="1340"/>
      <c r="U25" s="1340"/>
      <c r="V25" s="1341"/>
      <c r="W25" s="1125" t="s">
        <v>717</v>
      </c>
      <c r="Y25" s="557"/>
      <c r="Z25" s="557" t="str">
        <f t="shared" si="0"/>
        <v>Группа потребителей</v>
      </c>
      <c r="AA25" s="557"/>
      <c r="AB25" s="557"/>
      <c r="AC25" s="557"/>
      <c r="AI25" s="553"/>
      <c r="AJ25" s="553"/>
    </row>
    <row r="26" spans="1:36" ht="122.1" customHeight="1">
      <c r="A26" s="1336"/>
      <c r="B26" s="1336"/>
      <c r="C26" s="1336"/>
      <c r="D26" s="1336"/>
      <c r="E26" s="1336"/>
      <c r="F26" s="1336"/>
      <c r="G26" s="830">
        <v>1</v>
      </c>
      <c r="H26" s="830"/>
      <c r="I26" s="1336"/>
      <c r="J26" s="1336"/>
      <c r="K26" s="838">
        <v>1</v>
      </c>
      <c r="L26" s="561" t="str">
        <f>mergeValue(A26) &amp;"."&amp; mergeValue(B26)&amp;"."&amp; mergeValue(C26)&amp;"."&amp; mergeValue(D26)&amp;"."&amp; mergeValue(E26)&amp;"."&amp; mergeValue(F26)&amp;"."&amp; mergeValue(G26)</f>
        <v>1.1.1.1.1.1.1</v>
      </c>
      <c r="M26" s="1084"/>
      <c r="N26" s="614"/>
      <c r="O26" s="531"/>
      <c r="P26" s="531"/>
      <c r="Q26" s="1034"/>
      <c r="R26" s="1343"/>
      <c r="S26" s="1344" t="s">
        <v>82</v>
      </c>
      <c r="T26" s="1343"/>
      <c r="U26" s="1344" t="s">
        <v>83</v>
      </c>
      <c r="V26" s="531"/>
      <c r="W26" s="1354" t="s">
        <v>718</v>
      </c>
      <c r="X26" s="553" t="str">
        <f>strCheckDate(O27:V27)</f>
        <v/>
      </c>
      <c r="Y26" s="557"/>
      <c r="Z26" s="557" t="str">
        <f t="shared" si="0"/>
        <v/>
      </c>
      <c r="AA26" s="557"/>
      <c r="AB26" s="557"/>
      <c r="AC26" s="557"/>
      <c r="AI26" s="553"/>
      <c r="AJ26" s="553"/>
    </row>
    <row r="27" spans="1:36" ht="11.25" hidden="1">
      <c r="A27" s="1336"/>
      <c r="B27" s="1336"/>
      <c r="C27" s="1336"/>
      <c r="D27" s="1336"/>
      <c r="E27" s="1336"/>
      <c r="F27" s="1336"/>
      <c r="G27" s="830"/>
      <c r="H27" s="830"/>
      <c r="I27" s="1336"/>
      <c r="J27" s="1336"/>
      <c r="K27" s="838"/>
      <c r="L27" s="568"/>
      <c r="M27" s="614"/>
      <c r="N27" s="614"/>
      <c r="O27" s="531"/>
      <c r="P27" s="531"/>
      <c r="Q27" s="552" t="str">
        <f>R26 &amp; "-" &amp; T26</f>
        <v>-</v>
      </c>
      <c r="R27" s="1343"/>
      <c r="S27" s="1344"/>
      <c r="T27" s="1343"/>
      <c r="U27" s="1344"/>
      <c r="V27" s="531"/>
      <c r="W27" s="1355"/>
      <c r="Y27" s="557"/>
      <c r="Z27" s="557" t="str">
        <f t="shared" si="0"/>
        <v/>
      </c>
      <c r="AA27" s="557"/>
      <c r="AB27" s="557"/>
      <c r="AC27" s="557"/>
      <c r="AI27" s="553"/>
      <c r="AJ27" s="553"/>
    </row>
    <row r="28" spans="1:36" ht="15" customHeight="1">
      <c r="A28" s="1336"/>
      <c r="B28" s="1336"/>
      <c r="C28" s="1336"/>
      <c r="D28" s="1336"/>
      <c r="E28" s="1336"/>
      <c r="F28" s="1336"/>
      <c r="G28" s="832"/>
      <c r="H28" s="830"/>
      <c r="I28" s="1336"/>
      <c r="J28" s="1336"/>
      <c r="K28" s="837"/>
      <c r="L28" s="507"/>
      <c r="M28" s="526" t="s">
        <v>24</v>
      </c>
      <c r="N28" s="533"/>
      <c r="O28" s="533"/>
      <c r="P28" s="533"/>
      <c r="Q28" s="533"/>
      <c r="R28" s="533"/>
      <c r="S28" s="533"/>
      <c r="T28" s="533"/>
      <c r="U28" s="533"/>
      <c r="V28" s="529"/>
      <c r="W28" s="1356"/>
      <c r="Y28" s="557"/>
      <c r="Z28" s="557" t="str">
        <f t="shared" si="0"/>
        <v>Добавить вид теплоносителя (параметры теплоносителя)</v>
      </c>
      <c r="AA28" s="557"/>
      <c r="AB28" s="557"/>
      <c r="AC28" s="557"/>
      <c r="AI28" s="553"/>
      <c r="AJ28" s="553"/>
    </row>
    <row r="29" spans="1:36" ht="15" customHeight="1">
      <c r="A29" s="1336"/>
      <c r="B29" s="1336"/>
      <c r="C29" s="1336"/>
      <c r="D29" s="1336"/>
      <c r="E29" s="1336"/>
      <c r="F29" s="832"/>
      <c r="G29" s="832"/>
      <c r="H29" s="830"/>
      <c r="I29" s="1336"/>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36"/>
      <c r="B30" s="1336"/>
      <c r="C30" s="1336"/>
      <c r="D30" s="1336"/>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36"/>
      <c r="B31" s="1336"/>
      <c r="C31" s="1336"/>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36"/>
      <c r="B32" s="1336"/>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36"/>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329" t="s">
        <v>719</v>
      </c>
      <c r="N36" s="1329"/>
      <c r="O36" s="1329"/>
      <c r="P36" s="1329"/>
      <c r="Q36" s="1329"/>
      <c r="R36" s="1329"/>
      <c r="S36" s="1329"/>
      <c r="T36" s="1329"/>
      <c r="U36" s="1329"/>
      <c r="V36" s="1329"/>
      <c r="W36" s="1329"/>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330" t="s">
        <v>470</v>
      </c>
      <c r="G2" s="1331"/>
      <c r="H2" s="1332"/>
      <c r="I2" s="756"/>
    </row>
    <row r="3" spans="1:20" ht="3" customHeight="1"/>
    <row r="4" spans="1:20" s="538" customFormat="1" ht="11.25">
      <c r="A4" s="733"/>
      <c r="B4" s="733"/>
      <c r="C4" s="733"/>
      <c r="D4" s="733"/>
      <c r="F4" s="1280" t="s">
        <v>444</v>
      </c>
      <c r="G4" s="1280"/>
      <c r="H4" s="1280"/>
      <c r="I4" s="1333"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333"/>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06.05.2019</v>
      </c>
      <c r="I7" s="766" t="s">
        <v>472</v>
      </c>
      <c r="J7" s="583"/>
      <c r="K7" s="733"/>
      <c r="L7" s="733"/>
      <c r="M7" s="733"/>
      <c r="N7" s="733"/>
      <c r="O7" s="733"/>
      <c r="P7" s="733"/>
      <c r="Q7" s="733"/>
      <c r="R7" s="733"/>
      <c r="S7" s="733"/>
      <c r="T7" s="733"/>
    </row>
    <row r="8" spans="1:20" s="538" customFormat="1" ht="45">
      <c r="A8" s="1334">
        <v>1</v>
      </c>
      <c r="B8" s="733"/>
      <c r="C8" s="733"/>
      <c r="D8" s="733"/>
      <c r="F8" s="764" t="str">
        <f>"2." &amp;mergeValue(A8)</f>
        <v>2.1</v>
      </c>
      <c r="G8" s="765" t="s">
        <v>473</v>
      </c>
      <c r="H8" s="755"/>
      <c r="I8" s="766" t="s">
        <v>565</v>
      </c>
      <c r="J8" s="583"/>
      <c r="K8" s="733"/>
      <c r="L8" s="733"/>
      <c r="M8" s="733"/>
      <c r="N8" s="733"/>
      <c r="O8" s="733"/>
      <c r="P8" s="733"/>
      <c r="Q8" s="733"/>
      <c r="R8" s="733"/>
      <c r="S8" s="733"/>
      <c r="T8" s="733"/>
    </row>
    <row r="9" spans="1:20" s="538" customFormat="1" ht="22.5">
      <c r="A9" s="1334"/>
      <c r="B9" s="733"/>
      <c r="C9" s="733"/>
      <c r="D9" s="733"/>
      <c r="F9" s="764" t="str">
        <f>"3." &amp;mergeValue(A9)</f>
        <v>3.1</v>
      </c>
      <c r="G9" s="765" t="s">
        <v>474</v>
      </c>
      <c r="H9" s="755"/>
      <c r="I9" s="766" t="s">
        <v>563</v>
      </c>
      <c r="J9" s="583"/>
      <c r="K9" s="733"/>
      <c r="L9" s="733"/>
      <c r="M9" s="733"/>
      <c r="N9" s="733"/>
      <c r="O9" s="733"/>
      <c r="P9" s="733"/>
      <c r="Q9" s="733"/>
      <c r="R9" s="733"/>
      <c r="S9" s="733"/>
      <c r="T9" s="733"/>
    </row>
    <row r="10" spans="1:20" s="538" customFormat="1" ht="22.5">
      <c r="A10" s="1334"/>
      <c r="B10" s="733"/>
      <c r="C10" s="733"/>
      <c r="D10" s="733"/>
      <c r="F10" s="764" t="str">
        <f>"4."&amp;mergeValue(A10)</f>
        <v>4.1</v>
      </c>
      <c r="G10" s="765" t="s">
        <v>475</v>
      </c>
      <c r="H10" s="752" t="s">
        <v>448</v>
      </c>
      <c r="I10" s="766"/>
      <c r="J10" s="583"/>
      <c r="K10" s="733"/>
      <c r="L10" s="733"/>
      <c r="M10" s="733"/>
      <c r="N10" s="733"/>
      <c r="O10" s="733"/>
      <c r="P10" s="733"/>
      <c r="Q10" s="733"/>
      <c r="R10" s="733"/>
      <c r="S10" s="733"/>
      <c r="T10" s="733"/>
    </row>
    <row r="11" spans="1:20" s="538" customFormat="1" ht="18.75">
      <c r="A11" s="1334"/>
      <c r="B11" s="1334">
        <v>1</v>
      </c>
      <c r="C11" s="739"/>
      <c r="D11" s="739"/>
      <c r="F11" s="764" t="str">
        <f>"4."&amp;mergeValue(A11) &amp;"."&amp;mergeValue(B11)</f>
        <v>4.1.1</v>
      </c>
      <c r="G11" s="777" t="s">
        <v>567</v>
      </c>
      <c r="H11" s="755" t="str">
        <f>IF(region_name="","",region_name)</f>
        <v>Ленинградская область</v>
      </c>
      <c r="I11" s="766" t="s">
        <v>478</v>
      </c>
      <c r="J11" s="583"/>
      <c r="K11" s="733"/>
      <c r="L11" s="733"/>
      <c r="M11" s="733"/>
      <c r="N11" s="733"/>
      <c r="O11" s="733"/>
      <c r="P11" s="733"/>
      <c r="Q11" s="733"/>
      <c r="R11" s="733"/>
      <c r="S11" s="733"/>
      <c r="T11" s="733"/>
    </row>
    <row r="12" spans="1:20" s="538" customFormat="1" ht="22.5">
      <c r="A12" s="1334"/>
      <c r="B12" s="1334"/>
      <c r="C12" s="1334">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334"/>
      <c r="B13" s="1334"/>
      <c r="C13" s="1334"/>
      <c r="D13" s="739">
        <v>1</v>
      </c>
      <c r="F13" s="764" t="str">
        <f>"4."&amp;mergeValue(A13) &amp;"."&amp;mergeValue(B13)&amp;"."&amp;mergeValue(C13)&amp;"."&amp;mergeValue(D13)</f>
        <v>4.1.1.1.1</v>
      </c>
      <c r="G13" s="768" t="s">
        <v>477</v>
      </c>
      <c r="H13" s="755"/>
      <c r="I13" s="1335" t="s">
        <v>566</v>
      </c>
      <c r="J13" s="583"/>
      <c r="K13" s="733"/>
      <c r="L13" s="733"/>
      <c r="M13" s="733"/>
      <c r="N13" s="733"/>
      <c r="O13" s="733"/>
      <c r="P13" s="733"/>
      <c r="Q13" s="733"/>
      <c r="R13" s="733"/>
      <c r="S13" s="733"/>
      <c r="T13" s="733"/>
    </row>
    <row r="14" spans="1:20" s="538" customFormat="1" ht="18.75">
      <c r="A14" s="1334"/>
      <c r="B14" s="1334"/>
      <c r="C14" s="1334"/>
      <c r="D14" s="739"/>
      <c r="F14" s="769"/>
      <c r="G14" s="721" t="s">
        <v>4</v>
      </c>
      <c r="H14" s="592"/>
      <c r="I14" s="1335"/>
      <c r="J14" s="583"/>
      <c r="K14" s="733"/>
      <c r="L14" s="733"/>
      <c r="M14" s="733"/>
      <c r="N14" s="733"/>
      <c r="O14" s="733"/>
      <c r="P14" s="733"/>
      <c r="Q14" s="733"/>
      <c r="R14" s="733"/>
      <c r="S14" s="733"/>
      <c r="T14" s="733"/>
    </row>
    <row r="15" spans="1:20" s="538" customFormat="1" ht="18.75">
      <c r="A15" s="1334"/>
      <c r="B15" s="1334"/>
      <c r="C15" s="739"/>
      <c r="D15" s="739"/>
      <c r="F15" s="602"/>
      <c r="G15" s="545" t="s">
        <v>400</v>
      </c>
      <c r="H15" s="603"/>
      <c r="I15" s="604"/>
      <c r="J15" s="583"/>
      <c r="K15" s="733"/>
      <c r="L15" s="733"/>
      <c r="M15" s="733"/>
      <c r="N15" s="733"/>
      <c r="O15" s="733"/>
      <c r="P15" s="733"/>
      <c r="Q15" s="733"/>
      <c r="R15" s="733"/>
      <c r="S15" s="733"/>
      <c r="T15" s="733"/>
    </row>
    <row r="16" spans="1:20" s="538" customFormat="1" ht="18.75">
      <c r="A16" s="1334"/>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329" t="s">
        <v>568</v>
      </c>
      <c r="H19" s="1329"/>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51" t="s">
        <v>714</v>
      </c>
      <c r="M5" s="1351"/>
      <c r="N5" s="1351"/>
      <c r="O5" s="1351"/>
      <c r="P5" s="1351"/>
      <c r="Q5" s="1351"/>
      <c r="R5" s="1351"/>
      <c r="S5" s="1351"/>
      <c r="T5" s="1351"/>
      <c r="U5" s="632"/>
    </row>
    <row r="6" spans="1:34" ht="3" customHeight="1">
      <c r="J6" s="651"/>
      <c r="K6" s="651"/>
      <c r="L6" s="716"/>
      <c r="M6" s="716"/>
      <c r="N6" s="716"/>
      <c r="O6" s="717"/>
      <c r="P6" s="717"/>
      <c r="Q6" s="717"/>
      <c r="R6" s="717"/>
      <c r="S6" s="717"/>
      <c r="T6" s="717"/>
      <c r="U6" s="717"/>
      <c r="V6" s="754"/>
    </row>
    <row r="7" spans="1:34" ht="33.75">
      <c r="J7" s="651"/>
      <c r="K7" s="651"/>
      <c r="L7" s="716"/>
      <c r="M7" s="585" t="s">
        <v>648</v>
      </c>
      <c r="N7" s="716"/>
      <c r="O7" s="1374"/>
      <c r="P7" s="1375"/>
      <c r="Q7" s="1375"/>
      <c r="R7" s="1375"/>
      <c r="S7" s="1375"/>
      <c r="T7" s="1376"/>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6"/>
      <c r="M9" s="1040"/>
      <c r="O9" s="1357"/>
      <c r="P9" s="1357"/>
      <c r="Q9" s="1357"/>
      <c r="R9" s="1357"/>
      <c r="S9" s="1357"/>
      <c r="T9" s="1357"/>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58" t="str">
        <f>IF(datePr_ch="",IF(datePr="","",datePr),datePr_ch)</f>
        <v>29.04.2019</v>
      </c>
      <c r="P10" s="1358"/>
      <c r="Q10" s="1358"/>
      <c r="R10" s="1358"/>
      <c r="S10" s="1358"/>
      <c r="T10" s="1358"/>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58" t="str">
        <f>IF(numberPr_ch="",IF(numberPr="","",numberPr),numberPr_ch)</f>
        <v>01-13/16683</v>
      </c>
      <c r="P11" s="1358"/>
      <c r="Q11" s="1358"/>
      <c r="R11" s="1358"/>
      <c r="S11" s="1358"/>
      <c r="T11" s="1358"/>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6"/>
      <c r="M12" s="1040"/>
      <c r="O12" s="1357"/>
      <c r="P12" s="1357"/>
      <c r="Q12" s="1357"/>
      <c r="R12" s="1357"/>
      <c r="S12" s="1357"/>
      <c r="T12" s="1357"/>
      <c r="U12" s="779"/>
      <c r="V12" s="779"/>
      <c r="X12" s="1117"/>
      <c r="Y12" s="1117"/>
      <c r="Z12" s="1117"/>
      <c r="AA12" s="1117"/>
      <c r="AB12" s="1117"/>
    </row>
    <row r="13" spans="1:34" s="538" customFormat="1" ht="11.25">
      <c r="A13" s="733"/>
      <c r="B13" s="733"/>
      <c r="C13" s="733"/>
      <c r="D13" s="733"/>
      <c r="E13" s="733"/>
      <c r="F13" s="733"/>
      <c r="G13" s="733"/>
      <c r="H13" s="733"/>
      <c r="L13" s="1352"/>
      <c r="M13" s="1352"/>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59"/>
      <c r="P14" s="1359"/>
      <c r="Q14" s="1359"/>
      <c r="R14" s="1359"/>
      <c r="S14" s="1359"/>
      <c r="T14" s="1359"/>
      <c r="U14" s="1359"/>
    </row>
    <row r="15" spans="1:34">
      <c r="J15" s="651"/>
      <c r="K15" s="651"/>
      <c r="L15" s="1280" t="s">
        <v>444</v>
      </c>
      <c r="M15" s="1280"/>
      <c r="N15" s="1280"/>
      <c r="O15" s="1280"/>
      <c r="P15" s="1280"/>
      <c r="Q15" s="1280"/>
      <c r="R15" s="1280"/>
      <c r="S15" s="1280"/>
      <c r="T15" s="1280"/>
      <c r="U15" s="1280"/>
      <c r="V15" s="1280"/>
      <c r="W15" s="1280" t="s">
        <v>445</v>
      </c>
    </row>
    <row r="16" spans="1:34" ht="14.25" customHeight="1">
      <c r="J16" s="651"/>
      <c r="K16" s="651"/>
      <c r="L16" s="1365" t="s">
        <v>90</v>
      </c>
      <c r="M16" s="1365" t="s">
        <v>599</v>
      </c>
      <c r="N16" s="629"/>
      <c r="O16" s="1366" t="s">
        <v>601</v>
      </c>
      <c r="P16" s="1367"/>
      <c r="Q16" s="1367"/>
      <c r="R16" s="1367"/>
      <c r="S16" s="1367"/>
      <c r="T16" s="1368"/>
      <c r="U16" s="1348" t="s">
        <v>338</v>
      </c>
      <c r="V16" s="1362" t="s">
        <v>273</v>
      </c>
      <c r="W16" s="1280"/>
    </row>
    <row r="17" spans="1:36" ht="14.25" customHeight="1">
      <c r="J17" s="651"/>
      <c r="K17" s="651"/>
      <c r="L17" s="1365"/>
      <c r="M17" s="1365"/>
      <c r="N17" s="630"/>
      <c r="O17" s="1371" t="s">
        <v>575</v>
      </c>
      <c r="P17" s="1369" t="s">
        <v>269</v>
      </c>
      <c r="Q17" s="1370"/>
      <c r="R17" s="1345" t="s">
        <v>612</v>
      </c>
      <c r="S17" s="1346"/>
      <c r="T17" s="1347"/>
      <c r="U17" s="1349"/>
      <c r="V17" s="1363"/>
      <c r="W17" s="1280"/>
    </row>
    <row r="18" spans="1:36" ht="33.75" customHeight="1">
      <c r="J18" s="651"/>
      <c r="K18" s="651"/>
      <c r="L18" s="1365"/>
      <c r="M18" s="1365"/>
      <c r="N18" s="631"/>
      <c r="O18" s="1372"/>
      <c r="P18" s="718" t="s">
        <v>576</v>
      </c>
      <c r="Q18" s="718" t="s">
        <v>6</v>
      </c>
      <c r="R18" s="742" t="s">
        <v>272</v>
      </c>
      <c r="S18" s="1360" t="s">
        <v>271</v>
      </c>
      <c r="T18" s="1361"/>
      <c r="U18" s="1350"/>
      <c r="V18" s="1364"/>
      <c r="W18" s="1280"/>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353">
        <f ca="1">OFFSET(S19,0,-1)+1</f>
        <v>7</v>
      </c>
      <c r="T19" s="1353"/>
      <c r="U19" s="740">
        <f ca="1">OFFSET(U19,0,-2)+1</f>
        <v>8</v>
      </c>
      <c r="V19" s="617">
        <f ca="1">OFFSET(V19,0,-1)</f>
        <v>8</v>
      </c>
      <c r="W19" s="740">
        <f ca="1">OFFSET(W19,0,-1)+1</f>
        <v>9</v>
      </c>
    </row>
    <row r="20" spans="1:36" ht="22.5">
      <c r="A20" s="1336">
        <v>1</v>
      </c>
      <c r="B20" s="830"/>
      <c r="C20" s="830"/>
      <c r="D20" s="830"/>
      <c r="E20" s="831"/>
      <c r="F20" s="832"/>
      <c r="G20" s="832"/>
      <c r="H20" s="832"/>
      <c r="I20" s="833"/>
      <c r="J20" s="828"/>
      <c r="K20" s="835"/>
      <c r="L20" s="743">
        <f>mergeValue(A20)</f>
        <v>1</v>
      </c>
      <c r="M20" s="609" t="s">
        <v>19</v>
      </c>
      <c r="N20" s="614"/>
      <c r="O20" s="1337"/>
      <c r="P20" s="1337"/>
      <c r="Q20" s="1337"/>
      <c r="R20" s="1337"/>
      <c r="S20" s="1337"/>
      <c r="T20" s="1337"/>
      <c r="U20" s="1337"/>
      <c r="V20" s="1337"/>
      <c r="W20" s="1125" t="s">
        <v>715</v>
      </c>
      <c r="Y20" s="776"/>
      <c r="Z20" s="776" t="str">
        <f t="shared" ref="Z20:Z33" si="0">IF(M20="","",M20 )</f>
        <v>Наименование тарифа</v>
      </c>
      <c r="AA20" s="776"/>
      <c r="AB20" s="776"/>
      <c r="AC20" s="776"/>
      <c r="AI20" s="758"/>
      <c r="AJ20" s="758"/>
    </row>
    <row r="21" spans="1:36" ht="22.5">
      <c r="A21" s="1336"/>
      <c r="B21" s="1336">
        <v>1</v>
      </c>
      <c r="C21" s="830"/>
      <c r="D21" s="830"/>
      <c r="E21" s="832"/>
      <c r="F21" s="832"/>
      <c r="G21" s="832"/>
      <c r="H21" s="832"/>
      <c r="I21" s="827"/>
      <c r="J21" s="826"/>
      <c r="K21" s="829"/>
      <c r="L21" s="743" t="str">
        <f>mergeValue(A21) &amp;"."&amp; mergeValue(B21)</f>
        <v>1.1</v>
      </c>
      <c r="M21" s="657" t="s">
        <v>15</v>
      </c>
      <c r="N21" s="614"/>
      <c r="O21" s="1337"/>
      <c r="P21" s="1337"/>
      <c r="Q21" s="1337"/>
      <c r="R21" s="1337"/>
      <c r="S21" s="1337"/>
      <c r="T21" s="1337"/>
      <c r="U21" s="1337"/>
      <c r="V21" s="1337"/>
      <c r="W21" s="1125" t="s">
        <v>459</v>
      </c>
      <c r="Y21" s="776"/>
      <c r="Z21" s="776" t="str">
        <f t="shared" si="0"/>
        <v>Территория действия тарифа</v>
      </c>
      <c r="AA21" s="776"/>
      <c r="AB21" s="776"/>
      <c r="AC21" s="776"/>
      <c r="AI21" s="758"/>
      <c r="AJ21" s="758"/>
    </row>
    <row r="22" spans="1:36" ht="22.5">
      <c r="A22" s="1336"/>
      <c r="B22" s="1336"/>
      <c r="C22" s="1336">
        <v>1</v>
      </c>
      <c r="D22" s="830"/>
      <c r="E22" s="832"/>
      <c r="F22" s="832"/>
      <c r="G22" s="832"/>
      <c r="H22" s="832"/>
      <c r="I22" s="834"/>
      <c r="J22" s="826"/>
      <c r="K22" s="829"/>
      <c r="L22" s="743" t="str">
        <f>mergeValue(A22) &amp;"."&amp; mergeValue(B22)&amp;"."&amp; mergeValue(C22)</f>
        <v>1.1.1</v>
      </c>
      <c r="M22" s="658" t="s">
        <v>7</v>
      </c>
      <c r="N22" s="614"/>
      <c r="O22" s="1337"/>
      <c r="P22" s="1337"/>
      <c r="Q22" s="1337"/>
      <c r="R22" s="1337"/>
      <c r="S22" s="1337"/>
      <c r="T22" s="1337"/>
      <c r="U22" s="1337"/>
      <c r="V22" s="1337"/>
      <c r="W22" s="1125" t="s">
        <v>597</v>
      </c>
      <c r="Y22" s="776"/>
      <c r="Z22" s="776" t="str">
        <f t="shared" si="0"/>
        <v xml:space="preserve">Наименование системы теплоснабжения </v>
      </c>
      <c r="AA22" s="776"/>
      <c r="AB22" s="776"/>
      <c r="AC22" s="776"/>
      <c r="AI22" s="758"/>
      <c r="AJ22" s="758"/>
    </row>
    <row r="23" spans="1:36" ht="22.5">
      <c r="A23" s="1336"/>
      <c r="B23" s="1336"/>
      <c r="C23" s="1336"/>
      <c r="D23" s="1336">
        <v>1</v>
      </c>
      <c r="E23" s="832"/>
      <c r="F23" s="832"/>
      <c r="G23" s="832"/>
      <c r="H23" s="832"/>
      <c r="I23" s="834"/>
      <c r="J23" s="826"/>
      <c r="K23" s="829"/>
      <c r="L23" s="743" t="str">
        <f>mergeValue(A23) &amp;"."&amp; mergeValue(B23)&amp;"."&amp; mergeValue(C23)&amp;"."&amp; mergeValue(D23)</f>
        <v>1.1.1.1</v>
      </c>
      <c r="M23" s="659" t="s">
        <v>21</v>
      </c>
      <c r="N23" s="614"/>
      <c r="O23" s="1337"/>
      <c r="P23" s="1337"/>
      <c r="Q23" s="1337"/>
      <c r="R23" s="1337"/>
      <c r="S23" s="1337"/>
      <c r="T23" s="1337"/>
      <c r="U23" s="1337"/>
      <c r="V23" s="1337"/>
      <c r="W23" s="1125" t="s">
        <v>598</v>
      </c>
      <c r="Y23" s="776"/>
      <c r="Z23" s="776" t="str">
        <f t="shared" si="0"/>
        <v xml:space="preserve">Источник тепловой энергии  </v>
      </c>
      <c r="AA23" s="776"/>
      <c r="AB23" s="776"/>
      <c r="AC23" s="776"/>
      <c r="AI23" s="758"/>
      <c r="AJ23" s="758"/>
    </row>
    <row r="24" spans="1:36" ht="78.75">
      <c r="A24" s="1336"/>
      <c r="B24" s="1336"/>
      <c r="C24" s="1336"/>
      <c r="D24" s="1336"/>
      <c r="E24" s="1336">
        <v>1</v>
      </c>
      <c r="F24" s="832"/>
      <c r="G24" s="832"/>
      <c r="H24" s="830">
        <v>1</v>
      </c>
      <c r="I24" s="1336">
        <v>1</v>
      </c>
      <c r="J24" s="832"/>
      <c r="K24" s="837"/>
      <c r="L24" s="743" t="str">
        <f>mergeValue(A24) &amp;"."&amp; mergeValue(B24)&amp;"."&amp; mergeValue(C24)&amp;"."&amp; mergeValue(D24)&amp;"."&amp; mergeValue(E24)</f>
        <v>1.1.1.1.1</v>
      </c>
      <c r="M24" s="523" t="s">
        <v>8</v>
      </c>
      <c r="N24" s="614"/>
      <c r="O24" s="1338"/>
      <c r="P24" s="1338"/>
      <c r="Q24" s="1338"/>
      <c r="R24" s="1338"/>
      <c r="S24" s="1338"/>
      <c r="T24" s="1338"/>
      <c r="U24" s="1338"/>
      <c r="V24" s="1338"/>
      <c r="W24" s="1125" t="s">
        <v>716</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36"/>
      <c r="B25" s="1336"/>
      <c r="C25" s="1336"/>
      <c r="D25" s="1336"/>
      <c r="E25" s="1336"/>
      <c r="F25" s="1336">
        <v>1</v>
      </c>
      <c r="G25" s="830"/>
      <c r="H25" s="830"/>
      <c r="I25" s="1336"/>
      <c r="J25" s="1336">
        <v>1</v>
      </c>
      <c r="K25" s="838"/>
      <c r="L25" s="743" t="str">
        <f>mergeValue(A25) &amp;"."&amp; mergeValue(B25)&amp;"."&amp; mergeValue(C25)&amp;"."&amp; mergeValue(D25)&amp;"."&amp; mergeValue(E25)&amp;"."&amp; mergeValue(F25)</f>
        <v>1.1.1.1.1.1</v>
      </c>
      <c r="M25" s="524" t="s">
        <v>9</v>
      </c>
      <c r="N25" s="614"/>
      <c r="O25" s="1338"/>
      <c r="P25" s="1338"/>
      <c r="Q25" s="1338"/>
      <c r="R25" s="1338"/>
      <c r="S25" s="1338"/>
      <c r="T25" s="1338"/>
      <c r="U25" s="1338"/>
      <c r="V25" s="1338"/>
      <c r="W25" s="1125" t="s">
        <v>717</v>
      </c>
      <c r="Y25" s="776"/>
      <c r="Z25" s="776" t="str">
        <f t="shared" si="0"/>
        <v>Группа потребителей</v>
      </c>
      <c r="AA25" s="776"/>
      <c r="AB25" s="776"/>
      <c r="AC25" s="776"/>
      <c r="AI25" s="758"/>
      <c r="AJ25" s="758"/>
    </row>
    <row r="26" spans="1:36" ht="122.1" customHeight="1">
      <c r="A26" s="1336"/>
      <c r="B26" s="1336"/>
      <c r="C26" s="1336"/>
      <c r="D26" s="1336"/>
      <c r="E26" s="1336"/>
      <c r="F26" s="1336"/>
      <c r="G26" s="830">
        <v>1</v>
      </c>
      <c r="H26" s="830"/>
      <c r="I26" s="1336"/>
      <c r="J26" s="1336"/>
      <c r="K26" s="838">
        <v>1</v>
      </c>
      <c r="L26" s="743" t="str">
        <f>mergeValue(A26) &amp;"."&amp; mergeValue(B26)&amp;"."&amp; mergeValue(C26)&amp;"."&amp; mergeValue(D26)&amp;"."&amp; mergeValue(E26)&amp;"."&amp; mergeValue(F26)&amp;"."&amp; mergeValue(G26)</f>
        <v>1.1.1.1.1.1.1</v>
      </c>
      <c r="M26" s="1084"/>
      <c r="N26" s="614"/>
      <c r="O26" s="725"/>
      <c r="P26" s="725"/>
      <c r="Q26" s="1034"/>
      <c r="R26" s="1343"/>
      <c r="S26" s="1344" t="s">
        <v>82</v>
      </c>
      <c r="T26" s="1343"/>
      <c r="U26" s="1344" t="s">
        <v>83</v>
      </c>
      <c r="V26" s="725"/>
      <c r="W26" s="1354" t="s">
        <v>718</v>
      </c>
      <c r="X26" s="758" t="str">
        <f>strCheckDate(O27:V27)</f>
        <v/>
      </c>
      <c r="Y26" s="776"/>
      <c r="Z26" s="776" t="str">
        <f t="shared" si="0"/>
        <v/>
      </c>
      <c r="AA26" s="776"/>
      <c r="AB26" s="776"/>
      <c r="AC26" s="776"/>
      <c r="AI26" s="758"/>
      <c r="AJ26" s="758"/>
    </row>
    <row r="27" spans="1:36" ht="11.25" hidden="1">
      <c r="A27" s="1336"/>
      <c r="B27" s="1336"/>
      <c r="C27" s="1336"/>
      <c r="D27" s="1336"/>
      <c r="E27" s="1336"/>
      <c r="F27" s="1336"/>
      <c r="G27" s="830"/>
      <c r="H27" s="830"/>
      <c r="I27" s="1336"/>
      <c r="J27" s="1336"/>
      <c r="K27" s="838"/>
      <c r="L27" s="751"/>
      <c r="M27" s="614"/>
      <c r="N27" s="614"/>
      <c r="O27" s="725"/>
      <c r="P27" s="725"/>
      <c r="Q27" s="731" t="str">
        <f>R26 &amp; "-" &amp; T26</f>
        <v>-</v>
      </c>
      <c r="R27" s="1343"/>
      <c r="S27" s="1344"/>
      <c r="T27" s="1343"/>
      <c r="U27" s="1344"/>
      <c r="V27" s="725"/>
      <c r="W27" s="1355"/>
      <c r="Y27" s="776"/>
      <c r="Z27" s="776" t="str">
        <f t="shared" si="0"/>
        <v/>
      </c>
      <c r="AA27" s="776"/>
      <c r="AB27" s="776"/>
      <c r="AC27" s="776"/>
      <c r="AI27" s="758"/>
      <c r="AJ27" s="758"/>
    </row>
    <row r="28" spans="1:36" ht="15" customHeight="1">
      <c r="A28" s="1336"/>
      <c r="B28" s="1336"/>
      <c r="C28" s="1336"/>
      <c r="D28" s="1336"/>
      <c r="E28" s="1336"/>
      <c r="F28" s="1336"/>
      <c r="G28" s="832"/>
      <c r="H28" s="830"/>
      <c r="I28" s="1336"/>
      <c r="J28" s="1336"/>
      <c r="K28" s="837"/>
      <c r="L28" s="653"/>
      <c r="M28" s="526" t="s">
        <v>24</v>
      </c>
      <c r="N28" s="727"/>
      <c r="O28" s="727"/>
      <c r="P28" s="727"/>
      <c r="Q28" s="727"/>
      <c r="R28" s="727"/>
      <c r="S28" s="727"/>
      <c r="T28" s="727"/>
      <c r="U28" s="727"/>
      <c r="V28" s="724"/>
      <c r="W28" s="1356"/>
      <c r="Y28" s="776"/>
      <c r="Z28" s="776" t="str">
        <f t="shared" si="0"/>
        <v>Добавить вид теплоносителя (параметры теплоносителя)</v>
      </c>
      <c r="AA28" s="776"/>
      <c r="AB28" s="776"/>
      <c r="AC28" s="776"/>
      <c r="AI28" s="758"/>
      <c r="AJ28" s="758"/>
    </row>
    <row r="29" spans="1:36" ht="15" customHeight="1">
      <c r="A29" s="1336"/>
      <c r="B29" s="1336"/>
      <c r="C29" s="1336"/>
      <c r="D29" s="1336"/>
      <c r="E29" s="1336"/>
      <c r="F29" s="832"/>
      <c r="G29" s="832"/>
      <c r="H29" s="830"/>
      <c r="I29" s="1336"/>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36"/>
      <c r="B30" s="1336"/>
      <c r="C30" s="1336"/>
      <c r="D30" s="1336"/>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36"/>
      <c r="B31" s="1336"/>
      <c r="C31" s="1336"/>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36"/>
      <c r="B32" s="1336"/>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36"/>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329" t="s">
        <v>719</v>
      </c>
      <c r="N36" s="1329"/>
      <c r="O36" s="1329"/>
      <c r="P36" s="1329"/>
      <c r="Q36" s="1329"/>
      <c r="R36" s="1329"/>
      <c r="S36" s="1329"/>
      <c r="T36" s="1329"/>
      <c r="U36" s="1329"/>
      <c r="V36" s="1329"/>
      <c r="W36" s="132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330" t="s">
        <v>470</v>
      </c>
      <c r="G2" s="1331"/>
      <c r="H2" s="1332"/>
      <c r="I2" s="608"/>
    </row>
    <row r="3" spans="1:20" ht="3" customHeight="1"/>
    <row r="4" spans="1:20" s="538" customFormat="1" ht="11.25">
      <c r="A4" s="558"/>
      <c r="B4" s="558"/>
      <c r="C4" s="558"/>
      <c r="D4" s="558"/>
      <c r="F4" s="1280" t="s">
        <v>444</v>
      </c>
      <c r="G4" s="1280"/>
      <c r="H4" s="1280"/>
      <c r="I4" s="1333"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33"/>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34">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34"/>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34"/>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34"/>
      <c r="B11" s="1334">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34"/>
      <c r="B12" s="1334"/>
      <c r="C12" s="133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34"/>
      <c r="B13" s="1334"/>
      <c r="C13" s="1334"/>
      <c r="D13" s="591">
        <v>1</v>
      </c>
      <c r="F13" s="584" t="str">
        <f>"4."&amp;mergeValue(A13) &amp;"."&amp;mergeValue(B13)&amp;"."&amp;mergeValue(C13)&amp;"."&amp;mergeValue(D13)</f>
        <v>4.1.1.1.1</v>
      </c>
      <c r="G13" s="601" t="s">
        <v>477</v>
      </c>
      <c r="H13" s="572"/>
      <c r="I13" s="1335" t="s">
        <v>566</v>
      </c>
      <c r="J13" s="583"/>
      <c r="K13" s="558"/>
      <c r="L13" s="558"/>
      <c r="M13" s="558"/>
      <c r="N13" s="558"/>
      <c r="O13" s="558"/>
      <c r="P13" s="558"/>
      <c r="Q13" s="558"/>
      <c r="R13" s="558"/>
      <c r="S13" s="558"/>
      <c r="T13" s="558"/>
    </row>
    <row r="14" spans="1:20" s="538" customFormat="1" ht="18.75">
      <c r="A14" s="1334"/>
      <c r="B14" s="1334"/>
      <c r="C14" s="1334"/>
      <c r="D14" s="591"/>
      <c r="F14" s="587"/>
      <c r="G14" s="519" t="s">
        <v>4</v>
      </c>
      <c r="H14" s="592"/>
      <c r="I14" s="1335"/>
      <c r="J14" s="583"/>
      <c r="K14" s="558"/>
      <c r="L14" s="558"/>
      <c r="M14" s="558"/>
      <c r="N14" s="558"/>
      <c r="O14" s="558"/>
      <c r="P14" s="558"/>
      <c r="Q14" s="558"/>
      <c r="R14" s="558"/>
      <c r="S14" s="558"/>
      <c r="T14" s="558"/>
    </row>
    <row r="15" spans="1:20" s="538" customFormat="1" ht="18.75">
      <c r="A15" s="1334"/>
      <c r="B15" s="1334"/>
      <c r="C15" s="591"/>
      <c r="D15" s="591"/>
      <c r="F15" s="602"/>
      <c r="G15" s="545" t="s">
        <v>400</v>
      </c>
      <c r="H15" s="603"/>
      <c r="I15" s="604"/>
      <c r="J15" s="583"/>
      <c r="K15" s="558"/>
      <c r="L15" s="558"/>
      <c r="M15" s="558"/>
      <c r="N15" s="558"/>
      <c r="O15" s="558"/>
      <c r="P15" s="558"/>
      <c r="Q15" s="558"/>
      <c r="R15" s="558"/>
      <c r="S15" s="558"/>
      <c r="T15" s="558"/>
    </row>
    <row r="16" spans="1:20" s="538" customFormat="1" ht="18.75">
      <c r="A16" s="133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29" t="s">
        <v>568</v>
      </c>
      <c r="H19" s="132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51" t="s">
        <v>714</v>
      </c>
      <c r="M5" s="1351"/>
      <c r="N5" s="1351"/>
      <c r="O5" s="1351"/>
      <c r="P5" s="1351"/>
      <c r="Q5" s="1351"/>
      <c r="R5" s="1351"/>
      <c r="S5" s="1351"/>
      <c r="T5" s="1351"/>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78"/>
      <c r="P12" s="1378"/>
      <c r="Q12" s="1378"/>
      <c r="R12" s="1378"/>
      <c r="S12" s="1378"/>
      <c r="T12" s="1378"/>
      <c r="U12" s="1378"/>
    </row>
    <row r="13" spans="1:33">
      <c r="J13" s="451"/>
      <c r="K13" s="451"/>
      <c r="L13" s="1280" t="s">
        <v>444</v>
      </c>
      <c r="M13" s="1280"/>
      <c r="N13" s="1280"/>
      <c r="O13" s="1280"/>
      <c r="P13" s="1280"/>
      <c r="Q13" s="1280"/>
      <c r="R13" s="1280"/>
      <c r="S13" s="1280"/>
      <c r="T13" s="1280"/>
      <c r="U13" s="1280"/>
      <c r="V13" s="1280"/>
      <c r="W13" s="1280" t="s">
        <v>445</v>
      </c>
    </row>
    <row r="14" spans="1:33" ht="14.25" customHeight="1">
      <c r="J14" s="451"/>
      <c r="K14" s="451"/>
      <c r="L14" s="1365" t="s">
        <v>90</v>
      </c>
      <c r="M14" s="1365" t="s">
        <v>599</v>
      </c>
      <c r="N14" s="444"/>
      <c r="O14" s="1366" t="s">
        <v>601</v>
      </c>
      <c r="P14" s="1367"/>
      <c r="Q14" s="1367"/>
      <c r="R14" s="1367"/>
      <c r="S14" s="1367"/>
      <c r="T14" s="1368"/>
      <c r="U14" s="1348" t="s">
        <v>338</v>
      </c>
      <c r="V14" s="1377" t="s">
        <v>273</v>
      </c>
      <c r="W14" s="1280"/>
    </row>
    <row r="15" spans="1:33" ht="14.25" customHeight="1">
      <c r="J15" s="451"/>
      <c r="K15" s="451"/>
      <c r="L15" s="1365"/>
      <c r="M15" s="1365"/>
      <c r="N15" s="443"/>
      <c r="O15" s="1371" t="s">
        <v>600</v>
      </c>
      <c r="P15" s="623"/>
      <c r="Q15" s="623"/>
      <c r="R15" s="1346" t="s">
        <v>612</v>
      </c>
      <c r="S15" s="1346"/>
      <c r="T15" s="1347"/>
      <c r="U15" s="1349"/>
      <c r="V15" s="1377"/>
      <c r="W15" s="1280"/>
    </row>
    <row r="16" spans="1:33" ht="30.75" customHeight="1">
      <c r="J16" s="451"/>
      <c r="K16" s="451"/>
      <c r="L16" s="1365"/>
      <c r="M16" s="1365"/>
      <c r="N16" s="442"/>
      <c r="O16" s="1372"/>
      <c r="P16" s="621"/>
      <c r="Q16" s="622"/>
      <c r="R16" s="505" t="s">
        <v>272</v>
      </c>
      <c r="S16" s="1360" t="s">
        <v>271</v>
      </c>
      <c r="T16" s="1361"/>
      <c r="U16" s="1350"/>
      <c r="V16" s="1377"/>
      <c r="W16" s="1280"/>
    </row>
    <row r="17" spans="1:33">
      <c r="J17" s="451"/>
      <c r="K17" s="459">
        <v>1</v>
      </c>
      <c r="L17" s="605" t="s">
        <v>91</v>
      </c>
      <c r="M17" s="605" t="s">
        <v>47</v>
      </c>
      <c r="N17" s="478" t="s">
        <v>47</v>
      </c>
      <c r="O17" s="606">
        <f ca="1">OFFSET(O17,0,-1)+1</f>
        <v>3</v>
      </c>
      <c r="P17" s="607">
        <f ca="1">OFFSET(P17,0,-1)</f>
        <v>3</v>
      </c>
      <c r="Q17" s="607">
        <f ca="1">OFFSET(Q17,0,-1)</f>
        <v>3</v>
      </c>
      <c r="R17" s="606">
        <f ca="1">OFFSET(R17,0,-1)+1</f>
        <v>4</v>
      </c>
      <c r="S17" s="1380">
        <f ca="1">OFFSET(S17,0,-1)+1</f>
        <v>5</v>
      </c>
      <c r="T17" s="1380"/>
      <c r="U17" s="606">
        <f ca="1">OFFSET(U17,0,-2)+1</f>
        <v>6</v>
      </c>
      <c r="V17" s="607">
        <f ca="1">OFFSET(V17,0,-1)</f>
        <v>6</v>
      </c>
      <c r="W17" s="606">
        <f ca="1">OFFSET(W17,0,-1)+1</f>
        <v>7</v>
      </c>
    </row>
    <row r="18" spans="1:33" ht="22.5">
      <c r="A18" s="1336">
        <v>1</v>
      </c>
      <c r="B18" s="848"/>
      <c r="C18" s="848"/>
      <c r="D18" s="848"/>
      <c r="E18" s="849"/>
      <c r="F18" s="850"/>
      <c r="G18" s="850"/>
      <c r="H18" s="850"/>
      <c r="I18" s="851"/>
      <c r="J18" s="846"/>
      <c r="K18" s="853"/>
      <c r="L18" s="561">
        <f>mergeValue(A18)</f>
        <v>1</v>
      </c>
      <c r="M18" s="609" t="s">
        <v>19</v>
      </c>
      <c r="N18" s="548"/>
      <c r="O18" s="1379"/>
      <c r="P18" s="1379"/>
      <c r="Q18" s="1379"/>
      <c r="R18" s="1379"/>
      <c r="S18" s="1379"/>
      <c r="T18" s="1379"/>
      <c r="U18" s="1379"/>
      <c r="V18" s="1379"/>
      <c r="W18" s="1125" t="s">
        <v>715</v>
      </c>
    </row>
    <row r="19" spans="1:33" ht="22.5">
      <c r="A19" s="1336"/>
      <c r="B19" s="1336">
        <v>1</v>
      </c>
      <c r="C19" s="848"/>
      <c r="D19" s="848"/>
      <c r="E19" s="850"/>
      <c r="F19" s="850"/>
      <c r="G19" s="850"/>
      <c r="H19" s="850"/>
      <c r="I19" s="845"/>
      <c r="J19" s="844"/>
      <c r="K19" s="847"/>
      <c r="L19" s="561" t="str">
        <f>mergeValue(A19) &amp;"."&amp; mergeValue(B19)</f>
        <v>1.1</v>
      </c>
      <c r="M19" s="515" t="s">
        <v>15</v>
      </c>
      <c r="N19" s="548"/>
      <c r="O19" s="1379"/>
      <c r="P19" s="1379"/>
      <c r="Q19" s="1379"/>
      <c r="R19" s="1379"/>
      <c r="S19" s="1379"/>
      <c r="T19" s="1379"/>
      <c r="U19" s="1379"/>
      <c r="V19" s="1379"/>
      <c r="W19" s="1125" t="s">
        <v>459</v>
      </c>
    </row>
    <row r="20" spans="1:33" ht="22.5">
      <c r="A20" s="1336"/>
      <c r="B20" s="1336"/>
      <c r="C20" s="1336">
        <v>1</v>
      </c>
      <c r="D20" s="848"/>
      <c r="E20" s="850"/>
      <c r="F20" s="850"/>
      <c r="G20" s="850"/>
      <c r="H20" s="850"/>
      <c r="I20" s="852"/>
      <c r="J20" s="844"/>
      <c r="K20" s="847"/>
      <c r="L20" s="561" t="str">
        <f>mergeValue(A20) &amp;"."&amp; mergeValue(B20)&amp;"."&amp; mergeValue(C20)</f>
        <v>1.1.1</v>
      </c>
      <c r="M20" s="516" t="s">
        <v>7</v>
      </c>
      <c r="N20" s="548"/>
      <c r="O20" s="1379"/>
      <c r="P20" s="1379"/>
      <c r="Q20" s="1379"/>
      <c r="R20" s="1379"/>
      <c r="S20" s="1379"/>
      <c r="T20" s="1379"/>
      <c r="U20" s="1379"/>
      <c r="V20" s="1379"/>
      <c r="W20" s="1125" t="s">
        <v>597</v>
      </c>
    </row>
    <row r="21" spans="1:33" ht="22.5">
      <c r="A21" s="1336"/>
      <c r="B21" s="1336"/>
      <c r="C21" s="1336"/>
      <c r="D21" s="1336">
        <v>1</v>
      </c>
      <c r="E21" s="850"/>
      <c r="F21" s="850"/>
      <c r="G21" s="850"/>
      <c r="H21" s="850"/>
      <c r="I21" s="852"/>
      <c r="J21" s="844"/>
      <c r="K21" s="847"/>
      <c r="L21" s="561" t="str">
        <f>mergeValue(A21) &amp;"."&amp; mergeValue(B21)&amp;"."&amp; mergeValue(C21)&amp;"."&amp; mergeValue(D21)</f>
        <v>1.1.1.1</v>
      </c>
      <c r="M21" s="517" t="s">
        <v>21</v>
      </c>
      <c r="N21" s="548"/>
      <c r="O21" s="1379"/>
      <c r="P21" s="1379"/>
      <c r="Q21" s="1379"/>
      <c r="R21" s="1379"/>
      <c r="S21" s="1379"/>
      <c r="T21" s="1379"/>
      <c r="U21" s="1379"/>
      <c r="V21" s="1379"/>
      <c r="W21" s="1125" t="s">
        <v>598</v>
      </c>
    </row>
    <row r="22" spans="1:33" ht="78.75">
      <c r="A22" s="1336"/>
      <c r="B22" s="1336"/>
      <c r="C22" s="1336"/>
      <c r="D22" s="1336"/>
      <c r="E22" s="1336">
        <v>1</v>
      </c>
      <c r="F22" s="850"/>
      <c r="G22" s="850"/>
      <c r="H22" s="848">
        <v>1</v>
      </c>
      <c r="I22" s="1336">
        <v>1</v>
      </c>
      <c r="J22" s="850"/>
      <c r="K22" s="855"/>
      <c r="L22" s="561" t="str">
        <f>mergeValue(A22) &amp;"."&amp; mergeValue(B22)&amp;"."&amp; mergeValue(C22)&amp;"."&amp; mergeValue(D22)&amp;"."&amp; mergeValue(E22)</f>
        <v>1.1.1.1.1</v>
      </c>
      <c r="M22" s="523" t="s">
        <v>8</v>
      </c>
      <c r="N22" s="549"/>
      <c r="O22" s="1338"/>
      <c r="P22" s="1338"/>
      <c r="Q22" s="1338"/>
      <c r="R22" s="1338"/>
      <c r="S22" s="1338"/>
      <c r="T22" s="1338"/>
      <c r="U22" s="1338"/>
      <c r="V22" s="1338"/>
      <c r="W22" s="1125" t="s">
        <v>716</v>
      </c>
    </row>
    <row r="23" spans="1:33" ht="33.75">
      <c r="A23" s="1336"/>
      <c r="B23" s="1336"/>
      <c r="C23" s="1336"/>
      <c r="D23" s="1336"/>
      <c r="E23" s="1336"/>
      <c r="F23" s="1336">
        <v>1</v>
      </c>
      <c r="G23" s="848"/>
      <c r="H23" s="848"/>
      <c r="I23" s="1336"/>
      <c r="J23" s="1336">
        <v>1</v>
      </c>
      <c r="K23" s="856"/>
      <c r="L23" s="561" t="str">
        <f>mergeValue(A23) &amp;"."&amp; mergeValue(B23)&amp;"."&amp; mergeValue(C23)&amp;"."&amp; mergeValue(D23)&amp;"."&amp; mergeValue(E23)&amp;"."&amp; mergeValue(F23)</f>
        <v>1.1.1.1.1.1</v>
      </c>
      <c r="M23" s="524" t="s">
        <v>9</v>
      </c>
      <c r="N23" s="549"/>
      <c r="O23" s="1339"/>
      <c r="P23" s="1340"/>
      <c r="Q23" s="1340"/>
      <c r="R23" s="1340"/>
      <c r="S23" s="1340"/>
      <c r="T23" s="1340"/>
      <c r="U23" s="1340"/>
      <c r="V23" s="1341"/>
      <c r="W23" s="1125" t="s">
        <v>717</v>
      </c>
      <c r="Y23" s="473" t="str">
        <f>strCheckUnique(Z23:Z26)</f>
        <v/>
      </c>
      <c r="AA23" s="473" t="str">
        <f>IF(O23="","",O23 &amp; ":_")</f>
        <v/>
      </c>
    </row>
    <row r="24" spans="1:33" ht="122.1" customHeight="1">
      <c r="A24" s="1336"/>
      <c r="B24" s="1336"/>
      <c r="C24" s="1336"/>
      <c r="D24" s="1336"/>
      <c r="E24" s="1336"/>
      <c r="F24" s="1336"/>
      <c r="G24" s="848">
        <v>1</v>
      </c>
      <c r="H24" s="848"/>
      <c r="I24" s="1336"/>
      <c r="J24" s="1336"/>
      <c r="K24" s="856">
        <v>1</v>
      </c>
      <c r="L24" s="561" t="str">
        <f>mergeValue(A24) &amp;"."&amp; mergeValue(B24)&amp;"."&amp; mergeValue(C24)&amp;"."&amp; mergeValue(D24)&amp;"."&amp; mergeValue(E24)&amp;"."&amp; mergeValue(F24)&amp;"."&amp; mergeValue(G24)</f>
        <v>1.1.1.1.1.1.1</v>
      </c>
      <c r="M24" s="1084"/>
      <c r="N24" s="554"/>
      <c r="O24" s="1099"/>
      <c r="P24" s="531"/>
      <c r="Q24" s="531"/>
      <c r="R24" s="1342"/>
      <c r="S24" s="1344" t="s">
        <v>82</v>
      </c>
      <c r="T24" s="1342"/>
      <c r="U24" s="1344" t="s">
        <v>83</v>
      </c>
      <c r="V24" s="546"/>
      <c r="W24" s="1354" t="s">
        <v>718</v>
      </c>
      <c r="X24" s="469" t="str">
        <f>strCheckDate(O25:V25)</f>
        <v/>
      </c>
      <c r="Y24" s="473"/>
      <c r="Z24" s="473" t="str">
        <f>IF(M24="","",M24 )</f>
        <v/>
      </c>
      <c r="AA24" s="473"/>
      <c r="AB24" s="473"/>
      <c r="AC24" s="473"/>
    </row>
    <row r="25" spans="1:33" ht="11.25" hidden="1">
      <c r="A25" s="1336"/>
      <c r="B25" s="1336"/>
      <c r="C25" s="1336"/>
      <c r="D25" s="1336"/>
      <c r="E25" s="1336"/>
      <c r="F25" s="1336"/>
      <c r="G25" s="848"/>
      <c r="H25" s="848"/>
      <c r="I25" s="1336"/>
      <c r="J25" s="1336"/>
      <c r="K25" s="856"/>
      <c r="L25" s="568"/>
      <c r="M25" s="614"/>
      <c r="N25" s="554"/>
      <c r="O25" s="552"/>
      <c r="P25" s="531"/>
      <c r="Q25" s="552" t="str">
        <f>R24 &amp; "-" &amp; T24</f>
        <v>-</v>
      </c>
      <c r="R25" s="1343"/>
      <c r="S25" s="1344"/>
      <c r="T25" s="1343"/>
      <c r="U25" s="1344"/>
      <c r="V25" s="546"/>
      <c r="W25" s="1355"/>
    </row>
    <row r="26" spans="1:33" s="445" customFormat="1" ht="15" customHeight="1">
      <c r="A26" s="1336"/>
      <c r="B26" s="1336"/>
      <c r="C26" s="1336"/>
      <c r="D26" s="1336"/>
      <c r="E26" s="1336"/>
      <c r="F26" s="1336"/>
      <c r="G26" s="850"/>
      <c r="H26" s="848"/>
      <c r="I26" s="1336"/>
      <c r="J26" s="1336"/>
      <c r="K26" s="855"/>
      <c r="L26" s="507"/>
      <c r="M26" s="526" t="s">
        <v>24</v>
      </c>
      <c r="N26" s="520"/>
      <c r="O26" s="514"/>
      <c r="P26" s="514"/>
      <c r="Q26" s="514"/>
      <c r="R26" s="541"/>
      <c r="S26" s="533"/>
      <c r="T26" s="532"/>
      <c r="U26" s="520"/>
      <c r="V26" s="529"/>
      <c r="W26" s="1356"/>
      <c r="X26" s="470"/>
      <c r="Y26" s="470"/>
      <c r="Z26" s="470"/>
      <c r="AA26" s="470"/>
      <c r="AB26" s="470"/>
      <c r="AC26" s="470"/>
      <c r="AD26" s="470"/>
      <c r="AE26" s="470"/>
      <c r="AF26" s="470"/>
      <c r="AG26" s="470"/>
    </row>
    <row r="27" spans="1:33" s="445" customFormat="1" ht="15" customHeight="1">
      <c r="A27" s="1336"/>
      <c r="B27" s="1336"/>
      <c r="C27" s="1336"/>
      <c r="D27" s="1336"/>
      <c r="E27" s="1336"/>
      <c r="F27" s="850"/>
      <c r="G27" s="850"/>
      <c r="H27" s="848"/>
      <c r="I27" s="1336"/>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336"/>
      <c r="B28" s="1336"/>
      <c r="C28" s="1336"/>
      <c r="D28" s="1336"/>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336"/>
      <c r="B29" s="1336"/>
      <c r="C29" s="1336"/>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336"/>
      <c r="B30" s="1336"/>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336"/>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329" t="s">
        <v>719</v>
      </c>
      <c r="N34" s="1329"/>
      <c r="O34" s="1329"/>
      <c r="P34" s="1329"/>
      <c r="Q34" s="1329"/>
      <c r="R34" s="1329"/>
      <c r="S34" s="1329"/>
      <c r="T34" s="1329"/>
      <c r="U34" s="1329"/>
      <c r="V34" s="1329"/>
      <c r="W34" s="1329"/>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6"/>
  <sheetViews>
    <sheetView showGridLines="0" topLeftCell="E1" zoomScaleNormal="100" workbookViewId="0">
      <selection activeCell="G14" sqref="G14"/>
    </sheetView>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330" t="s">
        <v>470</v>
      </c>
      <c r="G2" s="1331"/>
      <c r="H2" s="1332"/>
      <c r="I2" s="608"/>
    </row>
    <row r="3" spans="1:20" ht="3" customHeight="1"/>
    <row r="4" spans="1:20" s="538" customFormat="1" ht="11.25">
      <c r="A4" s="558"/>
      <c r="B4" s="558"/>
      <c r="C4" s="558"/>
      <c r="D4" s="558"/>
      <c r="F4" s="1280" t="s">
        <v>444</v>
      </c>
      <c r="G4" s="1280"/>
      <c r="H4" s="1280"/>
      <c r="I4" s="1333"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33"/>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34">
        <v>1</v>
      </c>
      <c r="B8" s="558"/>
      <c r="C8" s="558"/>
      <c r="D8" s="558"/>
      <c r="F8" s="584" t="str">
        <f>"2." &amp;mergeValue(A8)</f>
        <v>2.1</v>
      </c>
      <c r="G8" s="600" t="s">
        <v>473</v>
      </c>
      <c r="H8" s="572" t="str">
        <f>IF('Перечень тарифов'!R31="","наименование отсутствует","" &amp; 'Перечень тарифов'!R31 &amp; "")</f>
        <v>наименование отсутствует</v>
      </c>
      <c r="I8" s="549" t="s">
        <v>565</v>
      </c>
      <c r="J8" s="583"/>
      <c r="K8" s="558"/>
      <c r="L8" s="558"/>
      <c r="M8" s="558"/>
      <c r="N8" s="558"/>
      <c r="O8" s="558"/>
      <c r="P8" s="558"/>
      <c r="Q8" s="558"/>
      <c r="R8" s="558"/>
      <c r="S8" s="558"/>
      <c r="T8" s="558"/>
    </row>
    <row r="9" spans="1:20" s="538" customFormat="1" ht="33.75">
      <c r="A9" s="1334"/>
      <c r="B9" s="558"/>
      <c r="C9" s="558"/>
      <c r="D9" s="558"/>
      <c r="F9" s="584" t="str">
        <f>"3." &amp;mergeValue(A9)</f>
        <v>3.1</v>
      </c>
      <c r="G9" s="600" t="s">
        <v>474</v>
      </c>
      <c r="H9" s="572"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9" t="s">
        <v>563</v>
      </c>
      <c r="J9" s="583"/>
      <c r="K9" s="558"/>
      <c r="L9" s="558"/>
      <c r="M9" s="558"/>
      <c r="N9" s="558"/>
      <c r="O9" s="558"/>
      <c r="P9" s="558"/>
      <c r="Q9" s="558"/>
      <c r="R9" s="558"/>
      <c r="S9" s="558"/>
      <c r="T9" s="558"/>
    </row>
    <row r="10" spans="1:20" s="538" customFormat="1" ht="22.5">
      <c r="A10" s="1334"/>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34"/>
      <c r="B11" s="1334">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34"/>
      <c r="B12" s="1334"/>
      <c r="C12" s="1334">
        <v>1</v>
      </c>
      <c r="D12" s="591"/>
      <c r="F12" s="584" t="str">
        <f>"4."&amp;mergeValue(A12) &amp;"."&amp;mergeValue(B12)&amp;"."&amp;mergeValue(C12)</f>
        <v>4.1.1.1</v>
      </c>
      <c r="G12" s="590" t="s">
        <v>476</v>
      </c>
      <c r="H12" s="572" t="str">
        <f>IF(Территории!H13="","","" &amp; Территории!H13 &amp; "")</f>
        <v>Всеволожский муниципальный район</v>
      </c>
      <c r="I12" s="549" t="s">
        <v>479</v>
      </c>
      <c r="J12" s="583"/>
      <c r="K12" s="558"/>
      <c r="L12" s="558"/>
      <c r="M12" s="558"/>
      <c r="N12" s="558"/>
      <c r="O12" s="558"/>
      <c r="P12" s="558"/>
      <c r="Q12" s="558"/>
      <c r="R12" s="558"/>
      <c r="S12" s="558"/>
      <c r="T12" s="558"/>
    </row>
    <row r="13" spans="1:20" s="538" customFormat="1" ht="18.75">
      <c r="A13" s="1334"/>
      <c r="B13" s="1334"/>
      <c r="C13" s="1334"/>
      <c r="D13" s="591">
        <v>1</v>
      </c>
      <c r="F13" s="584" t="str">
        <f>"4."&amp;mergeValue(A13) &amp;"."&amp;mergeValue(B13)&amp;"."&amp;mergeValue(C13)&amp;"."&amp;mergeValue(D13)</f>
        <v>4.1.1.1.1</v>
      </c>
      <c r="G13" s="601" t="s">
        <v>477</v>
      </c>
      <c r="H13" s="572" t="str">
        <f>IF(Территории!R14="","","" &amp; Территории!R14 &amp; "")</f>
        <v>Заневское (41612155)</v>
      </c>
      <c r="I13" s="1335" t="s">
        <v>566</v>
      </c>
      <c r="J13" s="583"/>
      <c r="K13" s="558"/>
      <c r="L13" s="558"/>
      <c r="M13" s="558"/>
      <c r="N13" s="558"/>
      <c r="O13" s="558"/>
      <c r="P13" s="558"/>
      <c r="Q13" s="558"/>
      <c r="R13" s="558"/>
      <c r="S13" s="558"/>
      <c r="T13" s="558"/>
    </row>
    <row r="14" spans="1:20" s="1092" customFormat="1" ht="18.75">
      <c r="A14" s="1334"/>
      <c r="B14" s="1334"/>
      <c r="C14" s="1334"/>
      <c r="D14" s="1177">
        <v>2</v>
      </c>
      <c r="F14" s="1119" t="str">
        <f>"4."&amp;mergeValue(A14) &amp;"."&amp;mergeValue(B14)&amp;"."&amp;mergeValue(C14)&amp;"."&amp;mergeValue(D14)</f>
        <v>4.1.1.1.2</v>
      </c>
      <c r="G14" s="1131" t="s">
        <v>477</v>
      </c>
      <c r="H14" s="1181" t="str">
        <f>IF(Территории!R15="","","" &amp; Территории!R15 &amp; "")</f>
        <v>Муринское (41612428)</v>
      </c>
      <c r="I14" s="1335"/>
      <c r="J14" s="1118"/>
      <c r="K14" s="1097"/>
      <c r="L14" s="1097"/>
      <c r="M14" s="1097"/>
      <c r="N14" s="1097"/>
      <c r="O14" s="1097"/>
      <c r="P14" s="1097"/>
      <c r="Q14" s="1097"/>
      <c r="R14" s="1097"/>
      <c r="S14" s="1097"/>
      <c r="T14" s="1097"/>
    </row>
    <row r="15" spans="1:20" s="581" customFormat="1" ht="3" customHeight="1">
      <c r="A15" s="582"/>
      <c r="B15" s="582"/>
      <c r="C15" s="582"/>
      <c r="D15" s="582"/>
      <c r="F15" s="593"/>
      <c r="G15" s="594"/>
      <c r="H15" s="595"/>
      <c r="I15" s="596"/>
      <c r="J15" s="582"/>
      <c r="K15" s="582"/>
      <c r="L15" s="582"/>
      <c r="M15" s="582"/>
      <c r="N15" s="582"/>
      <c r="O15" s="582"/>
      <c r="P15" s="582"/>
      <c r="Q15" s="582"/>
      <c r="R15" s="582"/>
      <c r="S15" s="582"/>
      <c r="T15" s="582"/>
    </row>
    <row r="16" spans="1:20" s="581" customFormat="1" ht="15" customHeight="1">
      <c r="A16" s="582"/>
      <c r="B16" s="582"/>
      <c r="C16" s="582"/>
      <c r="D16" s="582"/>
      <c r="F16" s="580"/>
      <c r="G16" s="1329" t="s">
        <v>568</v>
      </c>
      <c r="H16" s="1329"/>
      <c r="I16" s="562"/>
      <c r="J16" s="582"/>
      <c r="K16" s="582"/>
      <c r="L16" s="582"/>
      <c r="M16" s="582"/>
      <c r="N16" s="582"/>
      <c r="O16" s="582"/>
      <c r="P16" s="582"/>
      <c r="Q16" s="582"/>
      <c r="R16" s="582"/>
      <c r="S16" s="582"/>
      <c r="T16" s="582"/>
    </row>
  </sheetData>
  <sheetProtection password="FA9C" sheet="1" objects="1" scenarios="1" formatColumns="0" formatRows="0"/>
  <mergeCells count="8">
    <mergeCell ref="G16:H16"/>
    <mergeCell ref="F2:H2"/>
    <mergeCell ref="F4:H4"/>
    <mergeCell ref="I4:I5"/>
    <mergeCell ref="A8:A14"/>
    <mergeCell ref="B11:B14"/>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62" t="str">
        <f>"Код отчёта: " &amp; GetCode()</f>
        <v>Код отчёта: FAS.JKH.OPEN.INFO.REQUEST.WARM</v>
      </c>
      <c r="C2" s="1262"/>
      <c r="D2" s="1262"/>
      <c r="E2" s="1262"/>
      <c r="F2" s="1262"/>
      <c r="G2" s="1262"/>
      <c r="Q2" s="223"/>
      <c r="R2" s="223"/>
      <c r="S2" s="223"/>
      <c r="T2" s="223"/>
      <c r="U2" s="223"/>
      <c r="V2" s="223"/>
      <c r="W2" s="223"/>
    </row>
    <row r="3" spans="1:27" ht="18" customHeight="1">
      <c r="B3" s="1263" t="str">
        <f>"Версия " &amp; GetVersion()</f>
        <v>Версия 1.0.1</v>
      </c>
      <c r="C3" s="126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66" t="s">
        <v>673</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64" t="s">
        <v>564</v>
      </c>
      <c r="F7" s="1264"/>
      <c r="G7" s="1264"/>
      <c r="H7" s="1264"/>
      <c r="I7" s="1264"/>
      <c r="J7" s="1264"/>
      <c r="K7" s="1264"/>
      <c r="L7" s="1264"/>
      <c r="M7" s="1264"/>
      <c r="N7" s="1264"/>
      <c r="O7" s="1264"/>
      <c r="P7" s="1264"/>
      <c r="Q7" s="1264"/>
      <c r="R7" s="1264"/>
      <c r="S7" s="1264"/>
      <c r="T7" s="1264"/>
      <c r="U7" s="1264"/>
      <c r="V7" s="1264"/>
      <c r="W7" s="1264"/>
      <c r="X7" s="1264"/>
      <c r="Y7" s="56"/>
    </row>
    <row r="8" spans="1:27" ht="15" customHeight="1">
      <c r="A8" s="40"/>
      <c r="B8" s="75"/>
      <c r="C8" s="74"/>
      <c r="D8" s="57"/>
      <c r="E8" s="1264"/>
      <c r="F8" s="1264"/>
      <c r="G8" s="1264"/>
      <c r="H8" s="1264"/>
      <c r="I8" s="1264"/>
      <c r="J8" s="1264"/>
      <c r="K8" s="1264"/>
      <c r="L8" s="1264"/>
      <c r="M8" s="1264"/>
      <c r="N8" s="1264"/>
      <c r="O8" s="1264"/>
      <c r="P8" s="1264"/>
      <c r="Q8" s="1264"/>
      <c r="R8" s="1264"/>
      <c r="S8" s="1264"/>
      <c r="T8" s="1264"/>
      <c r="U8" s="1264"/>
      <c r="V8" s="1264"/>
      <c r="W8" s="1264"/>
      <c r="X8" s="1264"/>
      <c r="Y8" s="56"/>
    </row>
    <row r="9" spans="1:27" ht="15" customHeight="1">
      <c r="A9" s="40"/>
      <c r="B9" s="75"/>
      <c r="C9" s="74"/>
      <c r="D9" s="57"/>
      <c r="E9" s="1264"/>
      <c r="F9" s="1264"/>
      <c r="G9" s="1264"/>
      <c r="H9" s="1264"/>
      <c r="I9" s="1264"/>
      <c r="J9" s="1264"/>
      <c r="K9" s="1264"/>
      <c r="L9" s="1264"/>
      <c r="M9" s="1264"/>
      <c r="N9" s="1264"/>
      <c r="O9" s="1264"/>
      <c r="P9" s="1264"/>
      <c r="Q9" s="1264"/>
      <c r="R9" s="1264"/>
      <c r="S9" s="1264"/>
      <c r="T9" s="1264"/>
      <c r="U9" s="1264"/>
      <c r="V9" s="1264"/>
      <c r="W9" s="1264"/>
      <c r="X9" s="1264"/>
      <c r="Y9" s="56"/>
    </row>
    <row r="10" spans="1:27" ht="10.5" customHeight="1">
      <c r="A10" s="40"/>
      <c r="B10" s="75"/>
      <c r="C10" s="74"/>
      <c r="D10" s="57"/>
      <c r="E10" s="1264"/>
      <c r="F10" s="1264"/>
      <c r="G10" s="1264"/>
      <c r="H10" s="1264"/>
      <c r="I10" s="1264"/>
      <c r="J10" s="1264"/>
      <c r="K10" s="1264"/>
      <c r="L10" s="1264"/>
      <c r="M10" s="1264"/>
      <c r="N10" s="1264"/>
      <c r="O10" s="1264"/>
      <c r="P10" s="1264"/>
      <c r="Q10" s="1264"/>
      <c r="R10" s="1264"/>
      <c r="S10" s="1264"/>
      <c r="T10" s="1264"/>
      <c r="U10" s="1264"/>
      <c r="V10" s="1264"/>
      <c r="W10" s="1264"/>
      <c r="X10" s="1264"/>
      <c r="Y10" s="56"/>
    </row>
    <row r="11" spans="1:27" ht="27" customHeight="1">
      <c r="A11" s="40"/>
      <c r="B11" s="75"/>
      <c r="C11" s="74"/>
      <c r="D11" s="57"/>
      <c r="E11" s="1264"/>
      <c r="F11" s="1264"/>
      <c r="G11" s="1264"/>
      <c r="H11" s="1264"/>
      <c r="I11" s="1264"/>
      <c r="J11" s="1264"/>
      <c r="K11" s="1264"/>
      <c r="L11" s="1264"/>
      <c r="M11" s="1264"/>
      <c r="N11" s="1264"/>
      <c r="O11" s="1264"/>
      <c r="P11" s="1264"/>
      <c r="Q11" s="1264"/>
      <c r="R11" s="1264"/>
      <c r="S11" s="1264"/>
      <c r="T11" s="1264"/>
      <c r="U11" s="1264"/>
      <c r="V11" s="1264"/>
      <c r="W11" s="1264"/>
      <c r="X11" s="1264"/>
      <c r="Y11" s="56"/>
    </row>
    <row r="12" spans="1:27" ht="12" customHeight="1">
      <c r="A12" s="40"/>
      <c r="B12" s="75"/>
      <c r="C12" s="74"/>
      <c r="D12" s="57"/>
      <c r="E12" s="1264"/>
      <c r="F12" s="1264"/>
      <c r="G12" s="1264"/>
      <c r="H12" s="1264"/>
      <c r="I12" s="1264"/>
      <c r="J12" s="1264"/>
      <c r="K12" s="1264"/>
      <c r="L12" s="1264"/>
      <c r="M12" s="1264"/>
      <c r="N12" s="1264"/>
      <c r="O12" s="1264"/>
      <c r="P12" s="1264"/>
      <c r="Q12" s="1264"/>
      <c r="R12" s="1264"/>
      <c r="S12" s="1264"/>
      <c r="T12" s="1264"/>
      <c r="U12" s="1264"/>
      <c r="V12" s="1264"/>
      <c r="W12" s="1264"/>
      <c r="X12" s="1264"/>
      <c r="Y12" s="56"/>
    </row>
    <row r="13" spans="1:27" ht="38.25" customHeight="1">
      <c r="A13" s="40"/>
      <c r="B13" s="75"/>
      <c r="C13" s="74"/>
      <c r="D13" s="57"/>
      <c r="E13" s="1264"/>
      <c r="F13" s="1264"/>
      <c r="G13" s="1264"/>
      <c r="H13" s="1264"/>
      <c r="I13" s="1264"/>
      <c r="J13" s="1264"/>
      <c r="K13" s="1264"/>
      <c r="L13" s="1264"/>
      <c r="M13" s="1264"/>
      <c r="N13" s="1264"/>
      <c r="O13" s="1264"/>
      <c r="P13" s="1264"/>
      <c r="Q13" s="1264"/>
      <c r="R13" s="1264"/>
      <c r="S13" s="1264"/>
      <c r="T13" s="1264"/>
      <c r="U13" s="1264"/>
      <c r="V13" s="1264"/>
      <c r="W13" s="1264"/>
      <c r="X13" s="1264"/>
      <c r="Y13" s="70"/>
    </row>
    <row r="14" spans="1:27" ht="15" customHeight="1">
      <c r="A14" s="40"/>
      <c r="B14" s="75"/>
      <c r="C14" s="74"/>
      <c r="D14" s="57"/>
      <c r="E14" s="1264"/>
      <c r="F14" s="1264"/>
      <c r="G14" s="1264"/>
      <c r="H14" s="1264"/>
      <c r="I14" s="1264"/>
      <c r="J14" s="1264"/>
      <c r="K14" s="1264"/>
      <c r="L14" s="1264"/>
      <c r="M14" s="1264"/>
      <c r="N14" s="1264"/>
      <c r="O14" s="1264"/>
      <c r="P14" s="1264"/>
      <c r="Q14" s="1264"/>
      <c r="R14" s="1264"/>
      <c r="S14" s="1264"/>
      <c r="T14" s="1264"/>
      <c r="U14" s="1264"/>
      <c r="V14" s="1264"/>
      <c r="W14" s="1264"/>
      <c r="X14" s="1264"/>
      <c r="Y14" s="56"/>
    </row>
    <row r="15" spans="1:27" ht="15">
      <c r="A15" s="40"/>
      <c r="B15" s="75"/>
      <c r="C15" s="74"/>
      <c r="D15" s="57"/>
      <c r="E15" s="1264"/>
      <c r="F15" s="1264"/>
      <c r="G15" s="1264"/>
      <c r="H15" s="1264"/>
      <c r="I15" s="1264"/>
      <c r="J15" s="1264"/>
      <c r="K15" s="1264"/>
      <c r="L15" s="1264"/>
      <c r="M15" s="1264"/>
      <c r="N15" s="1264"/>
      <c r="O15" s="1264"/>
      <c r="P15" s="1264"/>
      <c r="Q15" s="1264"/>
      <c r="R15" s="1264"/>
      <c r="S15" s="1264"/>
      <c r="T15" s="1264"/>
      <c r="U15" s="1264"/>
      <c r="V15" s="1264"/>
      <c r="W15" s="1264"/>
      <c r="X15" s="1264"/>
      <c r="Y15" s="56"/>
    </row>
    <row r="16" spans="1:27" ht="15">
      <c r="A16" s="40"/>
      <c r="B16" s="75"/>
      <c r="C16" s="74"/>
      <c r="D16" s="57"/>
      <c r="E16" s="1264"/>
      <c r="F16" s="1264"/>
      <c r="G16" s="1264"/>
      <c r="H16" s="1264"/>
      <c r="I16" s="1264"/>
      <c r="J16" s="1264"/>
      <c r="K16" s="1264"/>
      <c r="L16" s="1264"/>
      <c r="M16" s="1264"/>
      <c r="N16" s="1264"/>
      <c r="O16" s="1264"/>
      <c r="P16" s="1264"/>
      <c r="Q16" s="1264"/>
      <c r="R16" s="1264"/>
      <c r="S16" s="1264"/>
      <c r="T16" s="1264"/>
      <c r="U16" s="1264"/>
      <c r="V16" s="1264"/>
      <c r="W16" s="1264"/>
      <c r="X16" s="1264"/>
      <c r="Y16" s="56"/>
    </row>
    <row r="17" spans="1:25" ht="15" customHeight="1">
      <c r="A17" s="40"/>
      <c r="B17" s="75"/>
      <c r="C17" s="74"/>
      <c r="D17" s="57"/>
      <c r="E17" s="1264"/>
      <c r="F17" s="1264"/>
      <c r="G17" s="1264"/>
      <c r="H17" s="1264"/>
      <c r="I17" s="1264"/>
      <c r="J17" s="1264"/>
      <c r="K17" s="1264"/>
      <c r="L17" s="1264"/>
      <c r="M17" s="1264"/>
      <c r="N17" s="1264"/>
      <c r="O17" s="1264"/>
      <c r="P17" s="1264"/>
      <c r="Q17" s="1264"/>
      <c r="R17" s="1264"/>
      <c r="S17" s="1264"/>
      <c r="T17" s="1264"/>
      <c r="U17" s="1264"/>
      <c r="V17" s="1264"/>
      <c r="W17" s="1264"/>
      <c r="X17" s="1264"/>
      <c r="Y17" s="56"/>
    </row>
    <row r="18" spans="1:25" ht="15">
      <c r="A18" s="40"/>
      <c r="B18" s="75"/>
      <c r="C18" s="74"/>
      <c r="D18" s="57"/>
      <c r="E18" s="1264"/>
      <c r="F18" s="1264"/>
      <c r="G18" s="1264"/>
      <c r="H18" s="1264"/>
      <c r="I18" s="1264"/>
      <c r="J18" s="1264"/>
      <c r="K18" s="1264"/>
      <c r="L18" s="1264"/>
      <c r="M18" s="1264"/>
      <c r="N18" s="1264"/>
      <c r="O18" s="1264"/>
      <c r="P18" s="1264"/>
      <c r="Q18" s="1264"/>
      <c r="R18" s="1264"/>
      <c r="S18" s="1264"/>
      <c r="T18" s="1264"/>
      <c r="U18" s="1264"/>
      <c r="V18" s="1264"/>
      <c r="W18" s="1264"/>
      <c r="X18" s="1264"/>
      <c r="Y18" s="56"/>
    </row>
    <row r="19" spans="1:25" ht="59.25" customHeight="1">
      <c r="A19" s="40"/>
      <c r="B19" s="75"/>
      <c r="C19" s="74"/>
      <c r="D19" s="63"/>
      <c r="E19" s="1264"/>
      <c r="F19" s="1264"/>
      <c r="G19" s="1264"/>
      <c r="H19" s="1264"/>
      <c r="I19" s="1264"/>
      <c r="J19" s="1264"/>
      <c r="K19" s="1264"/>
      <c r="L19" s="1264"/>
      <c r="M19" s="1264"/>
      <c r="N19" s="1264"/>
      <c r="O19" s="1264"/>
      <c r="P19" s="1264"/>
      <c r="Q19" s="1264"/>
      <c r="R19" s="1264"/>
      <c r="S19" s="1264"/>
      <c r="T19" s="1264"/>
      <c r="U19" s="1264"/>
      <c r="V19" s="1264"/>
      <c r="W19" s="1264"/>
      <c r="X19" s="126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69" t="s">
        <v>252</v>
      </c>
      <c r="G21" s="1270"/>
      <c r="H21" s="1270"/>
      <c r="I21" s="1270"/>
      <c r="J21" s="1270"/>
      <c r="K21" s="1270"/>
      <c r="L21" s="1270"/>
      <c r="M21" s="1270"/>
      <c r="N21" s="57"/>
      <c r="O21" s="68" t="s">
        <v>235</v>
      </c>
      <c r="P21" s="1271" t="s">
        <v>236</v>
      </c>
      <c r="Q21" s="1272"/>
      <c r="R21" s="1272"/>
      <c r="S21" s="1272"/>
      <c r="T21" s="1272"/>
      <c r="U21" s="1272"/>
      <c r="V21" s="1272"/>
      <c r="W21" s="1272"/>
      <c r="X21" s="1272"/>
      <c r="Y21" s="56"/>
    </row>
    <row r="22" spans="1:25" ht="14.25" hidden="1" customHeight="1">
      <c r="A22" s="40"/>
      <c r="B22" s="75"/>
      <c r="C22" s="74"/>
      <c r="D22" s="58"/>
      <c r="E22" s="89" t="s">
        <v>235</v>
      </c>
      <c r="F22" s="1269" t="s">
        <v>238</v>
      </c>
      <c r="G22" s="1270"/>
      <c r="H22" s="1270"/>
      <c r="I22" s="1270"/>
      <c r="J22" s="1270"/>
      <c r="K22" s="1270"/>
      <c r="L22" s="1270"/>
      <c r="M22" s="1270"/>
      <c r="N22" s="57"/>
      <c r="O22" s="71" t="s">
        <v>235</v>
      </c>
      <c r="P22" s="1271" t="s">
        <v>562</v>
      </c>
      <c r="Q22" s="1272"/>
      <c r="R22" s="1272"/>
      <c r="S22" s="1272"/>
      <c r="T22" s="1272"/>
      <c r="U22" s="1272"/>
      <c r="V22" s="1272"/>
      <c r="W22" s="1272"/>
      <c r="X22" s="1272"/>
      <c r="Y22" s="56"/>
    </row>
    <row r="23" spans="1:25" ht="27" hidden="1" customHeight="1">
      <c r="A23" s="40"/>
      <c r="B23" s="75"/>
      <c r="C23" s="74"/>
      <c r="D23" s="58"/>
      <c r="E23" s="57"/>
      <c r="F23" s="57"/>
      <c r="G23" s="57"/>
      <c r="H23" s="57"/>
      <c r="I23" s="57"/>
      <c r="J23" s="57"/>
      <c r="K23" s="57"/>
      <c r="L23" s="57"/>
      <c r="M23" s="57"/>
      <c r="N23" s="57"/>
      <c r="O23" s="57"/>
      <c r="P23" s="1265"/>
      <c r="Q23" s="1265"/>
      <c r="R23" s="1265"/>
      <c r="S23" s="1265"/>
      <c r="T23" s="1265"/>
      <c r="U23" s="1265"/>
      <c r="V23" s="1265"/>
      <c r="W23" s="126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68" t="s">
        <v>391</v>
      </c>
      <c r="F35" s="1268"/>
      <c r="G35" s="1268"/>
      <c r="H35" s="1268"/>
      <c r="I35" s="1268"/>
      <c r="J35" s="1268"/>
      <c r="K35" s="1268"/>
      <c r="L35" s="1268"/>
      <c r="M35" s="1268"/>
      <c r="N35" s="1268"/>
      <c r="O35" s="1268"/>
      <c r="P35" s="1268"/>
      <c r="Q35" s="1268"/>
      <c r="R35" s="1268"/>
      <c r="S35" s="1268"/>
      <c r="T35" s="1268"/>
      <c r="U35" s="1268"/>
      <c r="V35" s="1268"/>
      <c r="W35" s="1268"/>
      <c r="X35" s="1268"/>
      <c r="Y35" s="56"/>
    </row>
    <row r="36" spans="1:25" ht="38.25" hidden="1" customHeight="1">
      <c r="A36" s="40"/>
      <c r="B36" s="75"/>
      <c r="C36" s="74"/>
      <c r="D36" s="58"/>
      <c r="E36" s="1268"/>
      <c r="F36" s="1268"/>
      <c r="G36" s="1268"/>
      <c r="H36" s="1268"/>
      <c r="I36" s="1268"/>
      <c r="J36" s="1268"/>
      <c r="K36" s="1268"/>
      <c r="L36" s="1268"/>
      <c r="M36" s="1268"/>
      <c r="N36" s="1268"/>
      <c r="O36" s="1268"/>
      <c r="P36" s="1268"/>
      <c r="Q36" s="1268"/>
      <c r="R36" s="1268"/>
      <c r="S36" s="1268"/>
      <c r="T36" s="1268"/>
      <c r="U36" s="1268"/>
      <c r="V36" s="1268"/>
      <c r="W36" s="1268"/>
      <c r="X36" s="1268"/>
      <c r="Y36" s="56"/>
    </row>
    <row r="37" spans="1:25" ht="9.75" hidden="1" customHeight="1">
      <c r="A37" s="40"/>
      <c r="B37" s="75"/>
      <c r="C37" s="74"/>
      <c r="D37" s="58"/>
      <c r="E37" s="1268"/>
      <c r="F37" s="1268"/>
      <c r="G37" s="1268"/>
      <c r="H37" s="1268"/>
      <c r="I37" s="1268"/>
      <c r="J37" s="1268"/>
      <c r="K37" s="1268"/>
      <c r="L37" s="1268"/>
      <c r="M37" s="1268"/>
      <c r="N37" s="1268"/>
      <c r="O37" s="1268"/>
      <c r="P37" s="1268"/>
      <c r="Q37" s="1268"/>
      <c r="R37" s="1268"/>
      <c r="S37" s="1268"/>
      <c r="T37" s="1268"/>
      <c r="U37" s="1268"/>
      <c r="V37" s="1268"/>
      <c r="W37" s="1268"/>
      <c r="X37" s="1268"/>
      <c r="Y37" s="56"/>
    </row>
    <row r="38" spans="1:25" ht="51" hidden="1" customHeight="1">
      <c r="A38" s="40"/>
      <c r="B38" s="75"/>
      <c r="C38" s="74"/>
      <c r="D38" s="58"/>
      <c r="E38" s="1268"/>
      <c r="F38" s="1268"/>
      <c r="G38" s="1268"/>
      <c r="H38" s="1268"/>
      <c r="I38" s="1268"/>
      <c r="J38" s="1268"/>
      <c r="K38" s="1268"/>
      <c r="L38" s="1268"/>
      <c r="M38" s="1268"/>
      <c r="N38" s="1268"/>
      <c r="O38" s="1268"/>
      <c r="P38" s="1268"/>
      <c r="Q38" s="1268"/>
      <c r="R38" s="1268"/>
      <c r="S38" s="1268"/>
      <c r="T38" s="1268"/>
      <c r="U38" s="1268"/>
      <c r="V38" s="1268"/>
      <c r="W38" s="1268"/>
      <c r="X38" s="1268"/>
      <c r="Y38" s="56"/>
    </row>
    <row r="39" spans="1:25" ht="15" hidden="1" customHeight="1">
      <c r="A39" s="40"/>
      <c r="B39" s="75"/>
      <c r="C39" s="74"/>
      <c r="D39" s="58"/>
      <c r="E39" s="1268"/>
      <c r="F39" s="1268"/>
      <c r="G39" s="1268"/>
      <c r="H39" s="1268"/>
      <c r="I39" s="1268"/>
      <c r="J39" s="1268"/>
      <c r="K39" s="1268"/>
      <c r="L39" s="1268"/>
      <c r="M39" s="1268"/>
      <c r="N39" s="1268"/>
      <c r="O39" s="1268"/>
      <c r="P39" s="1268"/>
      <c r="Q39" s="1268"/>
      <c r="R39" s="1268"/>
      <c r="S39" s="1268"/>
      <c r="T39" s="1268"/>
      <c r="U39" s="1268"/>
      <c r="V39" s="1268"/>
      <c r="W39" s="1268"/>
      <c r="X39" s="1268"/>
      <c r="Y39" s="56"/>
    </row>
    <row r="40" spans="1:25" ht="12" hidden="1" customHeight="1">
      <c r="A40" s="40"/>
      <c r="B40" s="75"/>
      <c r="C40" s="74"/>
      <c r="D40" s="58"/>
      <c r="E40" s="1254"/>
      <c r="F40" s="1255"/>
      <c r="G40" s="1255"/>
      <c r="H40" s="1255"/>
      <c r="I40" s="1255"/>
      <c r="J40" s="1255"/>
      <c r="K40" s="1255"/>
      <c r="L40" s="1255"/>
      <c r="M40" s="1255"/>
      <c r="N40" s="1255"/>
      <c r="O40" s="1255"/>
      <c r="P40" s="1255"/>
      <c r="Q40" s="1255"/>
      <c r="R40" s="1255"/>
      <c r="S40" s="1255"/>
      <c r="T40" s="1255"/>
      <c r="U40" s="1255"/>
      <c r="V40" s="1255"/>
      <c r="W40" s="1255"/>
      <c r="X40" s="1255"/>
      <c r="Y40" s="56"/>
    </row>
    <row r="41" spans="1:25" ht="38.25" hidden="1" customHeight="1">
      <c r="A41" s="40"/>
      <c r="B41" s="75"/>
      <c r="C41" s="74"/>
      <c r="D41" s="58"/>
      <c r="E41" s="1268"/>
      <c r="F41" s="1268"/>
      <c r="G41" s="1268"/>
      <c r="H41" s="1268"/>
      <c r="I41" s="1268"/>
      <c r="J41" s="1268"/>
      <c r="K41" s="1268"/>
      <c r="L41" s="1268"/>
      <c r="M41" s="1268"/>
      <c r="N41" s="1268"/>
      <c r="O41" s="1268"/>
      <c r="P41" s="1268"/>
      <c r="Q41" s="1268"/>
      <c r="R41" s="1268"/>
      <c r="S41" s="1268"/>
      <c r="T41" s="1268"/>
      <c r="U41" s="1268"/>
      <c r="V41" s="1268"/>
      <c r="W41" s="1268"/>
      <c r="X41" s="1268"/>
      <c r="Y41" s="56"/>
    </row>
    <row r="42" spans="1:25" ht="15" hidden="1">
      <c r="A42" s="40"/>
      <c r="B42" s="75"/>
      <c r="C42" s="74"/>
      <c r="D42" s="58"/>
      <c r="E42" s="1268"/>
      <c r="F42" s="1268"/>
      <c r="G42" s="1268"/>
      <c r="H42" s="1268"/>
      <c r="I42" s="1268"/>
      <c r="J42" s="1268"/>
      <c r="K42" s="1268"/>
      <c r="L42" s="1268"/>
      <c r="M42" s="1268"/>
      <c r="N42" s="1268"/>
      <c r="O42" s="1268"/>
      <c r="P42" s="1268"/>
      <c r="Q42" s="1268"/>
      <c r="R42" s="1268"/>
      <c r="S42" s="1268"/>
      <c r="T42" s="1268"/>
      <c r="U42" s="1268"/>
      <c r="V42" s="1268"/>
      <c r="W42" s="1268"/>
      <c r="X42" s="1268"/>
      <c r="Y42" s="56"/>
    </row>
    <row r="43" spans="1:25" ht="15" hidden="1">
      <c r="A43" s="40"/>
      <c r="B43" s="75"/>
      <c r="C43" s="74"/>
      <c r="D43" s="58"/>
      <c r="E43" s="1268"/>
      <c r="F43" s="1268"/>
      <c r="G43" s="1268"/>
      <c r="H43" s="1268"/>
      <c r="I43" s="1268"/>
      <c r="J43" s="1268"/>
      <c r="K43" s="1268"/>
      <c r="L43" s="1268"/>
      <c r="M43" s="1268"/>
      <c r="N43" s="1268"/>
      <c r="O43" s="1268"/>
      <c r="P43" s="1268"/>
      <c r="Q43" s="1268"/>
      <c r="R43" s="1268"/>
      <c r="S43" s="1268"/>
      <c r="T43" s="1268"/>
      <c r="U43" s="1268"/>
      <c r="V43" s="1268"/>
      <c r="W43" s="1268"/>
      <c r="X43" s="1268"/>
      <c r="Y43" s="56"/>
    </row>
    <row r="44" spans="1:25" ht="33.75" hidden="1" customHeight="1">
      <c r="A44" s="40"/>
      <c r="B44" s="75"/>
      <c r="C44" s="74"/>
      <c r="D44" s="63"/>
      <c r="E44" s="1268"/>
      <c r="F44" s="1268"/>
      <c r="G44" s="1268"/>
      <c r="H44" s="1268"/>
      <c r="I44" s="1268"/>
      <c r="J44" s="1268"/>
      <c r="K44" s="1268"/>
      <c r="L44" s="1268"/>
      <c r="M44" s="1268"/>
      <c r="N44" s="1268"/>
      <c r="O44" s="1268"/>
      <c r="P44" s="1268"/>
      <c r="Q44" s="1268"/>
      <c r="R44" s="1268"/>
      <c r="S44" s="1268"/>
      <c r="T44" s="1268"/>
      <c r="U44" s="1268"/>
      <c r="V44" s="1268"/>
      <c r="W44" s="1268"/>
      <c r="X44" s="1268"/>
      <c r="Y44" s="56"/>
    </row>
    <row r="45" spans="1:25" ht="15" hidden="1">
      <c r="A45" s="40"/>
      <c r="B45" s="75"/>
      <c r="C45" s="74"/>
      <c r="D45" s="63"/>
      <c r="E45" s="1268"/>
      <c r="F45" s="1268"/>
      <c r="G45" s="1268"/>
      <c r="H45" s="1268"/>
      <c r="I45" s="1268"/>
      <c r="J45" s="1268"/>
      <c r="K45" s="1268"/>
      <c r="L45" s="1268"/>
      <c r="M45" s="1268"/>
      <c r="N45" s="1268"/>
      <c r="O45" s="1268"/>
      <c r="P45" s="1268"/>
      <c r="Q45" s="1268"/>
      <c r="R45" s="1268"/>
      <c r="S45" s="1268"/>
      <c r="T45" s="1268"/>
      <c r="U45" s="1268"/>
      <c r="V45" s="1268"/>
      <c r="W45" s="1268"/>
      <c r="X45" s="1268"/>
      <c r="Y45" s="56"/>
    </row>
    <row r="46" spans="1:25" ht="24" hidden="1" customHeight="1">
      <c r="A46" s="40"/>
      <c r="B46" s="75"/>
      <c r="C46" s="74"/>
      <c r="D46" s="58"/>
      <c r="E46" s="1256" t="s">
        <v>234</v>
      </c>
      <c r="F46" s="1256"/>
      <c r="G46" s="1256"/>
      <c r="H46" s="1256"/>
      <c r="I46" s="1256"/>
      <c r="J46" s="1256"/>
      <c r="K46" s="1256"/>
      <c r="L46" s="1256"/>
      <c r="M46" s="1256"/>
      <c r="N46" s="1256"/>
      <c r="O46" s="1256"/>
      <c r="P46" s="1256"/>
      <c r="Q46" s="1256"/>
      <c r="R46" s="1256"/>
      <c r="S46" s="1256"/>
      <c r="T46" s="1256"/>
      <c r="U46" s="1256"/>
      <c r="V46" s="1256"/>
      <c r="W46" s="1256"/>
      <c r="X46" s="1256"/>
      <c r="Y46" s="56"/>
    </row>
    <row r="47" spans="1:25" ht="37.5" hidden="1" customHeight="1">
      <c r="A47" s="40"/>
      <c r="B47" s="75"/>
      <c r="C47" s="74"/>
      <c r="D47" s="58"/>
      <c r="E47" s="1256"/>
      <c r="F47" s="1256"/>
      <c r="G47" s="1256"/>
      <c r="H47" s="1256"/>
      <c r="I47" s="1256"/>
      <c r="J47" s="1256"/>
      <c r="K47" s="1256"/>
      <c r="L47" s="1256"/>
      <c r="M47" s="1256"/>
      <c r="N47" s="1256"/>
      <c r="O47" s="1256"/>
      <c r="P47" s="1256"/>
      <c r="Q47" s="1256"/>
      <c r="R47" s="1256"/>
      <c r="S47" s="1256"/>
      <c r="T47" s="1256"/>
      <c r="U47" s="1256"/>
      <c r="V47" s="1256"/>
      <c r="W47" s="1256"/>
      <c r="X47" s="1256"/>
      <c r="Y47" s="56"/>
    </row>
    <row r="48" spans="1:25" ht="24" hidden="1" customHeight="1">
      <c r="A48" s="40"/>
      <c r="B48" s="75"/>
      <c r="C48" s="74"/>
      <c r="D48" s="58"/>
      <c r="E48" s="1256"/>
      <c r="F48" s="1256"/>
      <c r="G48" s="1256"/>
      <c r="H48" s="1256"/>
      <c r="I48" s="1256"/>
      <c r="J48" s="1256"/>
      <c r="K48" s="1256"/>
      <c r="L48" s="1256"/>
      <c r="M48" s="1256"/>
      <c r="N48" s="1256"/>
      <c r="O48" s="1256"/>
      <c r="P48" s="1256"/>
      <c r="Q48" s="1256"/>
      <c r="R48" s="1256"/>
      <c r="S48" s="1256"/>
      <c r="T48" s="1256"/>
      <c r="U48" s="1256"/>
      <c r="V48" s="1256"/>
      <c r="W48" s="1256"/>
      <c r="X48" s="1256"/>
      <c r="Y48" s="56"/>
    </row>
    <row r="49" spans="1:25" ht="51" hidden="1" customHeight="1">
      <c r="A49" s="40"/>
      <c r="B49" s="75"/>
      <c r="C49" s="74"/>
      <c r="D49" s="58"/>
      <c r="E49" s="1256"/>
      <c r="F49" s="1256"/>
      <c r="G49" s="1256"/>
      <c r="H49" s="1256"/>
      <c r="I49" s="1256"/>
      <c r="J49" s="1256"/>
      <c r="K49" s="1256"/>
      <c r="L49" s="1256"/>
      <c r="M49" s="1256"/>
      <c r="N49" s="1256"/>
      <c r="O49" s="1256"/>
      <c r="P49" s="1256"/>
      <c r="Q49" s="1256"/>
      <c r="R49" s="1256"/>
      <c r="S49" s="1256"/>
      <c r="T49" s="1256"/>
      <c r="U49" s="1256"/>
      <c r="V49" s="1256"/>
      <c r="W49" s="1256"/>
      <c r="X49" s="1256"/>
      <c r="Y49" s="56"/>
    </row>
    <row r="50" spans="1:25" ht="15" hidden="1">
      <c r="A50" s="40"/>
      <c r="B50" s="75"/>
      <c r="C50" s="74"/>
      <c r="D50" s="58"/>
      <c r="E50" s="1256"/>
      <c r="F50" s="1256"/>
      <c r="G50" s="1256"/>
      <c r="H50" s="1256"/>
      <c r="I50" s="1256"/>
      <c r="J50" s="1256"/>
      <c r="K50" s="1256"/>
      <c r="L50" s="1256"/>
      <c r="M50" s="1256"/>
      <c r="N50" s="1256"/>
      <c r="O50" s="1256"/>
      <c r="P50" s="1256"/>
      <c r="Q50" s="1256"/>
      <c r="R50" s="1256"/>
      <c r="S50" s="1256"/>
      <c r="T50" s="1256"/>
      <c r="U50" s="1256"/>
      <c r="V50" s="1256"/>
      <c r="W50" s="1256"/>
      <c r="X50" s="1256"/>
      <c r="Y50" s="56"/>
    </row>
    <row r="51" spans="1:25" ht="15" hidden="1">
      <c r="A51" s="40"/>
      <c r="B51" s="75"/>
      <c r="C51" s="74"/>
      <c r="D51" s="58"/>
      <c r="E51" s="1256"/>
      <c r="F51" s="1256"/>
      <c r="G51" s="1256"/>
      <c r="H51" s="1256"/>
      <c r="I51" s="1256"/>
      <c r="J51" s="1256"/>
      <c r="K51" s="1256"/>
      <c r="L51" s="1256"/>
      <c r="M51" s="1256"/>
      <c r="N51" s="1256"/>
      <c r="O51" s="1256"/>
      <c r="P51" s="1256"/>
      <c r="Q51" s="1256"/>
      <c r="R51" s="1256"/>
      <c r="S51" s="1256"/>
      <c r="T51" s="1256"/>
      <c r="U51" s="1256"/>
      <c r="V51" s="1256"/>
      <c r="W51" s="1256"/>
      <c r="X51" s="1256"/>
      <c r="Y51" s="56"/>
    </row>
    <row r="52" spans="1:25" ht="15" hidden="1">
      <c r="A52" s="40"/>
      <c r="B52" s="75"/>
      <c r="C52" s="74"/>
      <c r="D52" s="58"/>
      <c r="E52" s="1256"/>
      <c r="F52" s="1256"/>
      <c r="G52" s="1256"/>
      <c r="H52" s="1256"/>
      <c r="I52" s="1256"/>
      <c r="J52" s="1256"/>
      <c r="K52" s="1256"/>
      <c r="L52" s="1256"/>
      <c r="M52" s="1256"/>
      <c r="N52" s="1256"/>
      <c r="O52" s="1256"/>
      <c r="P52" s="1256"/>
      <c r="Q52" s="1256"/>
      <c r="R52" s="1256"/>
      <c r="S52" s="1256"/>
      <c r="T52" s="1256"/>
      <c r="U52" s="1256"/>
      <c r="V52" s="1256"/>
      <c r="W52" s="1256"/>
      <c r="X52" s="1256"/>
      <c r="Y52" s="56"/>
    </row>
    <row r="53" spans="1:25" ht="15" hidden="1">
      <c r="A53" s="40"/>
      <c r="B53" s="75"/>
      <c r="C53" s="74"/>
      <c r="D53" s="58"/>
      <c r="E53" s="1256"/>
      <c r="F53" s="1256"/>
      <c r="G53" s="1256"/>
      <c r="H53" s="1256"/>
      <c r="I53" s="1256"/>
      <c r="J53" s="1256"/>
      <c r="K53" s="1256"/>
      <c r="L53" s="1256"/>
      <c r="M53" s="1256"/>
      <c r="N53" s="1256"/>
      <c r="O53" s="1256"/>
      <c r="P53" s="1256"/>
      <c r="Q53" s="1256"/>
      <c r="R53" s="1256"/>
      <c r="S53" s="1256"/>
      <c r="T53" s="1256"/>
      <c r="U53" s="1256"/>
      <c r="V53" s="1256"/>
      <c r="W53" s="1256"/>
      <c r="X53" s="1256"/>
      <c r="Y53" s="56"/>
    </row>
    <row r="54" spans="1:25" ht="15" hidden="1">
      <c r="A54" s="40"/>
      <c r="B54" s="75"/>
      <c r="C54" s="74"/>
      <c r="D54" s="58"/>
      <c r="E54" s="1256"/>
      <c r="F54" s="1256"/>
      <c r="G54" s="1256"/>
      <c r="H54" s="1256"/>
      <c r="I54" s="1256"/>
      <c r="J54" s="1256"/>
      <c r="K54" s="1256"/>
      <c r="L54" s="1256"/>
      <c r="M54" s="1256"/>
      <c r="N54" s="1256"/>
      <c r="O54" s="1256"/>
      <c r="P54" s="1256"/>
      <c r="Q54" s="1256"/>
      <c r="R54" s="1256"/>
      <c r="S54" s="1256"/>
      <c r="T54" s="1256"/>
      <c r="U54" s="1256"/>
      <c r="V54" s="1256"/>
      <c r="W54" s="1256"/>
      <c r="X54" s="1256"/>
      <c r="Y54" s="56"/>
    </row>
    <row r="55" spans="1:25" ht="15" hidden="1">
      <c r="A55" s="40"/>
      <c r="B55" s="75"/>
      <c r="C55" s="74"/>
      <c r="D55" s="58"/>
      <c r="E55" s="1256"/>
      <c r="F55" s="1256"/>
      <c r="G55" s="1256"/>
      <c r="H55" s="1256"/>
      <c r="I55" s="1256"/>
      <c r="J55" s="1256"/>
      <c r="K55" s="1256"/>
      <c r="L55" s="1256"/>
      <c r="M55" s="1256"/>
      <c r="N55" s="1256"/>
      <c r="O55" s="1256"/>
      <c r="P55" s="1256"/>
      <c r="Q55" s="1256"/>
      <c r="R55" s="1256"/>
      <c r="S55" s="1256"/>
      <c r="T55" s="1256"/>
      <c r="U55" s="1256"/>
      <c r="V55" s="1256"/>
      <c r="W55" s="1256"/>
      <c r="X55" s="1256"/>
      <c r="Y55" s="56"/>
    </row>
    <row r="56" spans="1:25" ht="25.5" hidden="1" customHeight="1">
      <c r="A56" s="40"/>
      <c r="B56" s="75"/>
      <c r="C56" s="74"/>
      <c r="D56" s="63"/>
      <c r="E56" s="1256"/>
      <c r="F56" s="1256"/>
      <c r="G56" s="1256"/>
      <c r="H56" s="1256"/>
      <c r="I56" s="1256"/>
      <c r="J56" s="1256"/>
      <c r="K56" s="1256"/>
      <c r="L56" s="1256"/>
      <c r="M56" s="1256"/>
      <c r="N56" s="1256"/>
      <c r="O56" s="1256"/>
      <c r="P56" s="1256"/>
      <c r="Q56" s="1256"/>
      <c r="R56" s="1256"/>
      <c r="S56" s="1256"/>
      <c r="T56" s="1256"/>
      <c r="U56" s="1256"/>
      <c r="V56" s="1256"/>
      <c r="W56" s="1256"/>
      <c r="X56" s="1256"/>
      <c r="Y56" s="56"/>
    </row>
    <row r="57" spans="1:25" ht="15" hidden="1">
      <c r="A57" s="40"/>
      <c r="B57" s="75"/>
      <c r="C57" s="74"/>
      <c r="D57" s="63"/>
      <c r="E57" s="1256"/>
      <c r="F57" s="1256"/>
      <c r="G57" s="1256"/>
      <c r="H57" s="1256"/>
      <c r="I57" s="1256"/>
      <c r="J57" s="1256"/>
      <c r="K57" s="1256"/>
      <c r="L57" s="1256"/>
      <c r="M57" s="1256"/>
      <c r="N57" s="1256"/>
      <c r="O57" s="1256"/>
      <c r="P57" s="1256"/>
      <c r="Q57" s="1256"/>
      <c r="R57" s="1256"/>
      <c r="S57" s="1256"/>
      <c r="T57" s="1256"/>
      <c r="U57" s="1256"/>
      <c r="V57" s="1256"/>
      <c r="W57" s="1256"/>
      <c r="X57" s="1256"/>
      <c r="Y57" s="56"/>
    </row>
    <row r="58" spans="1:25" ht="15" hidden="1" customHeight="1">
      <c r="A58" s="40"/>
      <c r="B58" s="75"/>
      <c r="C58" s="74"/>
      <c r="D58" s="58"/>
      <c r="E58" s="1257" t="s">
        <v>392</v>
      </c>
      <c r="F58" s="1257"/>
      <c r="G58" s="1257"/>
      <c r="H58" s="1257"/>
      <c r="I58" s="1257"/>
      <c r="J58" s="1257"/>
      <c r="K58" s="1257"/>
      <c r="L58" s="1257"/>
      <c r="M58" s="1257"/>
      <c r="N58" s="1257"/>
      <c r="O58" s="1257"/>
      <c r="P58" s="1257"/>
      <c r="Q58" s="1257"/>
      <c r="R58" s="1257"/>
      <c r="S58" s="1257"/>
      <c r="T58" s="1257"/>
      <c r="U58" s="1257"/>
      <c r="V58" s="223"/>
      <c r="W58" s="223"/>
      <c r="X58" s="223"/>
      <c r="Y58" s="56"/>
    </row>
    <row r="59" spans="1:25" ht="15" hidden="1" customHeight="1">
      <c r="A59" s="40"/>
      <c r="B59" s="75"/>
      <c r="C59" s="74"/>
      <c r="D59" s="58"/>
      <c r="E59" s="1259"/>
      <c r="F59" s="1259"/>
      <c r="G59" s="1259"/>
      <c r="H59" s="1254"/>
      <c r="I59" s="1255"/>
      <c r="J59" s="1255"/>
      <c r="K59" s="1255"/>
      <c r="L59" s="1255"/>
      <c r="M59" s="1255"/>
      <c r="N59" s="1255"/>
      <c r="O59" s="1255"/>
      <c r="P59" s="1255"/>
      <c r="Q59" s="1255"/>
      <c r="R59" s="1255"/>
      <c r="S59" s="1255"/>
      <c r="T59" s="1255"/>
      <c r="U59" s="1255"/>
      <c r="V59" s="1255"/>
      <c r="W59" s="1255"/>
      <c r="X59" s="1255"/>
      <c r="Y59" s="56"/>
    </row>
    <row r="60" spans="1:25" ht="15" hidden="1" customHeight="1">
      <c r="A60" s="40"/>
      <c r="B60" s="75"/>
      <c r="C60" s="74"/>
      <c r="D60" s="58"/>
      <c r="E60" s="1258"/>
      <c r="F60" s="1258"/>
      <c r="G60" s="1258"/>
      <c r="H60" s="1253"/>
      <c r="I60" s="1253"/>
      <c r="J60" s="1253"/>
      <c r="K60" s="1253"/>
      <c r="L60" s="1253"/>
      <c r="M60" s="1253"/>
      <c r="N60" s="1253"/>
      <c r="O60" s="1253"/>
      <c r="P60" s="1253"/>
      <c r="Q60" s="1253"/>
      <c r="R60" s="1253"/>
      <c r="S60" s="1253"/>
      <c r="T60" s="1253"/>
      <c r="U60" s="1253"/>
      <c r="V60" s="1253"/>
      <c r="W60" s="1253"/>
      <c r="X60" s="1253"/>
      <c r="Y60" s="56"/>
    </row>
    <row r="61" spans="1:25" ht="15" hidden="1">
      <c r="A61" s="40"/>
      <c r="B61" s="75"/>
      <c r="C61" s="74"/>
      <c r="D61" s="58"/>
      <c r="E61" s="67"/>
      <c r="F61" s="65"/>
      <c r="G61" s="66"/>
      <c r="H61" s="1253"/>
      <c r="I61" s="1253"/>
      <c r="J61" s="1253"/>
      <c r="K61" s="1253"/>
      <c r="L61" s="1253"/>
      <c r="M61" s="1253"/>
      <c r="N61" s="1253"/>
      <c r="O61" s="1253"/>
      <c r="P61" s="1253"/>
      <c r="Q61" s="1253"/>
      <c r="R61" s="1253"/>
      <c r="S61" s="1253"/>
      <c r="T61" s="1253"/>
      <c r="U61" s="1253"/>
      <c r="V61" s="1253"/>
      <c r="W61" s="1253"/>
      <c r="X61" s="125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57" t="s">
        <v>393</v>
      </c>
      <c r="F70" s="1257"/>
      <c r="G70" s="1257"/>
      <c r="H70" s="1257"/>
      <c r="I70" s="1257"/>
      <c r="J70" s="1257"/>
      <c r="K70" s="1257"/>
      <c r="L70" s="1257"/>
      <c r="M70" s="1257"/>
      <c r="N70" s="1257"/>
      <c r="O70" s="1257"/>
      <c r="P70" s="1257"/>
      <c r="Q70" s="1257"/>
      <c r="R70" s="1257"/>
      <c r="S70" s="1257"/>
      <c r="T70" s="1257"/>
      <c r="U70" s="418"/>
      <c r="V70" s="418"/>
      <c r="W70" s="418"/>
      <c r="X70" s="418"/>
      <c r="Y70" s="56"/>
    </row>
    <row r="71" spans="1:25" ht="15" hidden="1">
      <c r="A71" s="40"/>
      <c r="B71" s="75"/>
      <c r="C71" s="74"/>
      <c r="D71" s="58"/>
      <c r="E71" s="1257" t="s">
        <v>561</v>
      </c>
      <c r="F71" s="1257"/>
      <c r="G71" s="1257"/>
      <c r="H71" s="1257"/>
      <c r="I71" s="1257"/>
      <c r="J71" s="1257"/>
      <c r="K71" s="1257"/>
      <c r="L71" s="1257"/>
      <c r="M71" s="1257"/>
      <c r="N71" s="1257"/>
      <c r="O71" s="1257"/>
      <c r="P71" s="1257"/>
      <c r="Q71" s="1257"/>
      <c r="R71" s="1257"/>
      <c r="S71" s="1257"/>
      <c r="T71" s="125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57" t="s">
        <v>392</v>
      </c>
      <c r="F81" s="1257"/>
      <c r="G81" s="1257"/>
      <c r="H81" s="1257"/>
      <c r="I81" s="1257"/>
      <c r="J81" s="1257"/>
      <c r="K81" s="1257"/>
      <c r="L81" s="1257"/>
      <c r="M81" s="1257"/>
      <c r="N81" s="1257"/>
      <c r="O81" s="1257"/>
      <c r="P81" s="1257"/>
      <c r="Q81" s="1257"/>
      <c r="R81" s="1257"/>
      <c r="S81" s="1257"/>
      <c r="T81" s="1257"/>
      <c r="U81" s="1257"/>
      <c r="V81" s="223"/>
      <c r="W81" s="223"/>
      <c r="X81" s="223"/>
      <c r="Y81" s="56"/>
    </row>
    <row r="82" spans="1:25" ht="15" hidden="1" customHeight="1">
      <c r="A82" s="40"/>
      <c r="B82" s="75"/>
      <c r="C82" s="74"/>
      <c r="D82" s="58"/>
      <c r="E82" s="1258"/>
      <c r="F82" s="1258"/>
      <c r="G82" s="1258"/>
      <c r="H82" s="1254"/>
      <c r="I82" s="1255"/>
      <c r="J82" s="1255"/>
      <c r="K82" s="1255"/>
      <c r="L82" s="1255"/>
      <c r="M82" s="1255"/>
      <c r="N82" s="1255"/>
      <c r="O82" s="1255"/>
      <c r="P82" s="1255"/>
      <c r="Q82" s="1255"/>
      <c r="R82" s="1255"/>
      <c r="S82" s="1255"/>
      <c r="T82" s="1255"/>
      <c r="U82" s="1255"/>
      <c r="V82" s="1255"/>
      <c r="W82" s="1255"/>
      <c r="X82" s="1255"/>
      <c r="Y82" s="56"/>
    </row>
    <row r="83" spans="1:25" ht="15" hidden="1" customHeight="1">
      <c r="A83" s="40"/>
      <c r="B83" s="75"/>
      <c r="C83" s="74"/>
      <c r="D83" s="58"/>
      <c r="Y83" s="56"/>
    </row>
    <row r="84" spans="1:25" ht="15" hidden="1" customHeight="1">
      <c r="A84" s="40"/>
      <c r="B84" s="75"/>
      <c r="C84" s="74"/>
      <c r="D84" s="58"/>
      <c r="E84" s="67"/>
      <c r="F84" s="65"/>
      <c r="G84" s="66"/>
      <c r="H84" s="1253"/>
      <c r="I84" s="1253"/>
      <c r="J84" s="1253"/>
      <c r="K84" s="1253"/>
      <c r="L84" s="1253"/>
      <c r="M84" s="1253"/>
      <c r="N84" s="1253"/>
      <c r="O84" s="1253"/>
      <c r="P84" s="1253"/>
      <c r="Q84" s="1253"/>
      <c r="R84" s="1253"/>
      <c r="S84" s="1253"/>
      <c r="T84" s="1253"/>
      <c r="U84" s="1253"/>
      <c r="V84" s="1253"/>
      <c r="W84" s="1253"/>
      <c r="X84" s="125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61" t="s">
        <v>233</v>
      </c>
      <c r="F98" s="1261"/>
      <c r="G98" s="1261"/>
      <c r="H98" s="1261"/>
      <c r="I98" s="1261"/>
      <c r="J98" s="1261"/>
      <c r="K98" s="1261"/>
      <c r="L98" s="1261"/>
      <c r="M98" s="1261"/>
      <c r="N98" s="1261"/>
      <c r="O98" s="1261"/>
      <c r="P98" s="1261"/>
      <c r="Q98" s="1261"/>
      <c r="R98" s="1261"/>
      <c r="S98" s="1261"/>
      <c r="T98" s="1261"/>
      <c r="U98" s="1261"/>
      <c r="V98" s="1261"/>
      <c r="W98" s="1261"/>
      <c r="X98" s="126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60" t="s">
        <v>232</v>
      </c>
      <c r="G100" s="1260"/>
      <c r="H100" s="1260"/>
      <c r="I100" s="1260"/>
      <c r="J100" s="1260"/>
      <c r="K100" s="1260"/>
      <c r="L100" s="1260"/>
      <c r="M100" s="1260"/>
      <c r="N100" s="1260"/>
      <c r="O100" s="1260"/>
      <c r="P100" s="1260"/>
      <c r="Q100" s="1260"/>
      <c r="R100" s="1260"/>
      <c r="S100" s="126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60" t="s">
        <v>231</v>
      </c>
      <c r="G102" s="1260"/>
      <c r="H102" s="1260"/>
      <c r="I102" s="1260"/>
      <c r="J102" s="1260"/>
      <c r="K102" s="1260"/>
      <c r="L102" s="1260"/>
      <c r="M102" s="1260"/>
      <c r="N102" s="1260"/>
      <c r="O102" s="1260"/>
      <c r="P102" s="1260"/>
      <c r="Q102" s="1260"/>
      <c r="R102" s="1260"/>
      <c r="S102" s="1260"/>
      <c r="T102" s="1260"/>
      <c r="U102" s="1260"/>
      <c r="V102" s="1260"/>
      <c r="W102" s="1260"/>
      <c r="X102" s="126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0"/>
  <sheetViews>
    <sheetView showGridLines="0" topLeftCell="M4" zoomScaleNormal="100" workbookViewId="0">
      <selection activeCell="R32" sqref="R32"/>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23.7109375" style="1068" customWidth="1"/>
    <col min="23" max="24" width="1.7109375" style="1068" hidden="1" customWidth="1"/>
    <col min="25" max="25" width="11.7109375" style="1068" customWidth="1"/>
    <col min="26" max="26" width="3.7109375" style="1068" customWidth="1"/>
    <col min="27" max="27" width="11.7109375" style="1068" customWidth="1"/>
    <col min="28" max="28" width="8.5703125" style="1068" customWidth="1"/>
    <col min="29" max="29" width="23.7109375" style="1068" customWidth="1"/>
    <col min="30" max="31" width="1.7109375" style="1068" hidden="1" customWidth="1"/>
    <col min="32" max="32" width="11.7109375" style="1068" customWidth="1"/>
    <col min="33" max="33" width="3.7109375" style="1068" customWidth="1"/>
    <col min="34" max="34" width="11.7109375" style="1068" customWidth="1"/>
    <col min="35" max="35" width="8.5703125" style="1068" customWidth="1"/>
    <col min="36" max="36" width="23.7109375" style="1068" customWidth="1"/>
    <col min="37" max="38" width="1.7109375" style="1068" hidden="1" customWidth="1"/>
    <col min="39" max="39" width="11.7109375" style="1068" customWidth="1"/>
    <col min="40" max="40" width="3.7109375" style="1068" customWidth="1"/>
    <col min="41" max="41" width="11.7109375" style="1068" customWidth="1"/>
    <col min="42" max="42" width="8.5703125" style="1068" hidden="1" customWidth="1"/>
    <col min="43" max="43" width="4.7109375" style="492" customWidth="1"/>
    <col min="44" max="44" width="115.7109375" style="492" customWidth="1"/>
    <col min="45" max="56" width="10.5703125" style="553"/>
    <col min="57" max="277" width="10.5703125" style="492"/>
    <col min="278" max="285" width="0" style="492" hidden="1" customWidth="1"/>
    <col min="286" max="288" width="3.7109375" style="492" customWidth="1"/>
    <col min="289" max="289" width="12.7109375" style="492" customWidth="1"/>
    <col min="290" max="290" width="47.42578125" style="492" customWidth="1"/>
    <col min="291" max="294" width="0" style="492" hidden="1" customWidth="1"/>
    <col min="295" max="295" width="11.7109375" style="492" customWidth="1"/>
    <col min="296" max="296" width="6.42578125" style="492" bestFit="1" customWidth="1"/>
    <col min="297" max="297" width="11.7109375" style="492" customWidth="1"/>
    <col min="298" max="298" width="0" style="492" hidden="1" customWidth="1"/>
    <col min="299" max="299" width="3.7109375" style="492" customWidth="1"/>
    <col min="300" max="300" width="11.140625" style="492" bestFit="1" customWidth="1"/>
    <col min="301" max="533" width="10.5703125" style="492"/>
    <col min="534" max="541" width="0" style="492" hidden="1" customWidth="1"/>
    <col min="542" max="544" width="3.7109375" style="492" customWidth="1"/>
    <col min="545" max="545" width="12.7109375" style="492" customWidth="1"/>
    <col min="546" max="546" width="47.42578125" style="492" customWidth="1"/>
    <col min="547" max="550" width="0" style="492" hidden="1" customWidth="1"/>
    <col min="551" max="551" width="11.7109375" style="492" customWidth="1"/>
    <col min="552" max="552" width="6.42578125" style="492" bestFit="1" customWidth="1"/>
    <col min="553" max="553" width="11.7109375" style="492" customWidth="1"/>
    <col min="554" max="554" width="0" style="492" hidden="1" customWidth="1"/>
    <col min="555" max="555" width="3.7109375" style="492" customWidth="1"/>
    <col min="556" max="556" width="11.140625" style="492" bestFit="1" customWidth="1"/>
    <col min="557" max="789" width="10.5703125" style="492"/>
    <col min="790" max="797" width="0" style="492" hidden="1" customWidth="1"/>
    <col min="798" max="800" width="3.7109375" style="492" customWidth="1"/>
    <col min="801" max="801" width="12.7109375" style="492" customWidth="1"/>
    <col min="802" max="802" width="47.42578125" style="492" customWidth="1"/>
    <col min="803" max="806" width="0" style="492" hidden="1" customWidth="1"/>
    <col min="807" max="807" width="11.7109375" style="492" customWidth="1"/>
    <col min="808" max="808" width="6.42578125" style="492" bestFit="1" customWidth="1"/>
    <col min="809" max="809" width="11.7109375" style="492" customWidth="1"/>
    <col min="810" max="810" width="0" style="492" hidden="1" customWidth="1"/>
    <col min="811" max="811" width="3.7109375" style="492" customWidth="1"/>
    <col min="812" max="812" width="11.140625" style="492" bestFit="1" customWidth="1"/>
    <col min="813" max="1045" width="10.5703125" style="492"/>
    <col min="1046" max="1053" width="0" style="492" hidden="1" customWidth="1"/>
    <col min="1054" max="1056" width="3.7109375" style="492" customWidth="1"/>
    <col min="1057" max="1057" width="12.7109375" style="492" customWidth="1"/>
    <col min="1058" max="1058" width="47.42578125" style="492" customWidth="1"/>
    <col min="1059" max="1062" width="0" style="492" hidden="1" customWidth="1"/>
    <col min="1063" max="1063" width="11.7109375" style="492" customWidth="1"/>
    <col min="1064" max="1064" width="6.42578125" style="492" bestFit="1" customWidth="1"/>
    <col min="1065" max="1065" width="11.7109375" style="492" customWidth="1"/>
    <col min="1066" max="1066" width="0" style="492" hidden="1" customWidth="1"/>
    <col min="1067" max="1067" width="3.7109375" style="492" customWidth="1"/>
    <col min="1068" max="1068" width="11.140625" style="492" bestFit="1" customWidth="1"/>
    <col min="1069" max="1301" width="10.5703125" style="492"/>
    <col min="1302" max="1309" width="0" style="492" hidden="1" customWidth="1"/>
    <col min="1310" max="1312" width="3.7109375" style="492" customWidth="1"/>
    <col min="1313" max="1313" width="12.7109375" style="492" customWidth="1"/>
    <col min="1314" max="1314" width="47.42578125" style="492" customWidth="1"/>
    <col min="1315" max="1318" width="0" style="492" hidden="1" customWidth="1"/>
    <col min="1319" max="1319" width="11.7109375" style="492" customWidth="1"/>
    <col min="1320" max="1320" width="6.42578125" style="492" bestFit="1" customWidth="1"/>
    <col min="1321" max="1321" width="11.7109375" style="492" customWidth="1"/>
    <col min="1322" max="1322" width="0" style="492" hidden="1" customWidth="1"/>
    <col min="1323" max="1323" width="3.7109375" style="492" customWidth="1"/>
    <col min="1324" max="1324" width="11.140625" style="492" bestFit="1" customWidth="1"/>
    <col min="1325" max="1557" width="10.5703125" style="492"/>
    <col min="1558" max="1565" width="0" style="492" hidden="1" customWidth="1"/>
    <col min="1566" max="1568" width="3.7109375" style="492" customWidth="1"/>
    <col min="1569" max="1569" width="12.7109375" style="492" customWidth="1"/>
    <col min="1570" max="1570" width="47.42578125" style="492" customWidth="1"/>
    <col min="1571" max="1574" width="0" style="492" hidden="1" customWidth="1"/>
    <col min="1575" max="1575" width="11.7109375" style="492" customWidth="1"/>
    <col min="1576" max="1576" width="6.42578125" style="492" bestFit="1" customWidth="1"/>
    <col min="1577" max="1577" width="11.7109375" style="492" customWidth="1"/>
    <col min="1578" max="1578" width="0" style="492" hidden="1" customWidth="1"/>
    <col min="1579" max="1579" width="3.7109375" style="492" customWidth="1"/>
    <col min="1580" max="1580" width="11.140625" style="492" bestFit="1" customWidth="1"/>
    <col min="1581" max="1813" width="10.5703125" style="492"/>
    <col min="1814" max="1821" width="0" style="492" hidden="1" customWidth="1"/>
    <col min="1822" max="1824" width="3.7109375" style="492" customWidth="1"/>
    <col min="1825" max="1825" width="12.7109375" style="492" customWidth="1"/>
    <col min="1826" max="1826" width="47.42578125" style="492" customWidth="1"/>
    <col min="1827" max="1830" width="0" style="492" hidden="1" customWidth="1"/>
    <col min="1831" max="1831" width="11.7109375" style="492" customWidth="1"/>
    <col min="1832" max="1832" width="6.42578125" style="492" bestFit="1" customWidth="1"/>
    <col min="1833" max="1833" width="11.7109375" style="492" customWidth="1"/>
    <col min="1834" max="1834" width="0" style="492" hidden="1" customWidth="1"/>
    <col min="1835" max="1835" width="3.7109375" style="492" customWidth="1"/>
    <col min="1836" max="1836" width="11.140625" style="492" bestFit="1" customWidth="1"/>
    <col min="1837" max="2069" width="10.5703125" style="492"/>
    <col min="2070" max="2077" width="0" style="492" hidden="1" customWidth="1"/>
    <col min="2078" max="2080" width="3.7109375" style="492" customWidth="1"/>
    <col min="2081" max="2081" width="12.7109375" style="492" customWidth="1"/>
    <col min="2082" max="2082" width="47.42578125" style="492" customWidth="1"/>
    <col min="2083" max="2086" width="0" style="492" hidden="1" customWidth="1"/>
    <col min="2087" max="2087" width="11.7109375" style="492" customWidth="1"/>
    <col min="2088" max="2088" width="6.42578125" style="492" bestFit="1" customWidth="1"/>
    <col min="2089" max="2089" width="11.7109375" style="492" customWidth="1"/>
    <col min="2090" max="2090" width="0" style="492" hidden="1" customWidth="1"/>
    <col min="2091" max="2091" width="3.7109375" style="492" customWidth="1"/>
    <col min="2092" max="2092" width="11.140625" style="492" bestFit="1" customWidth="1"/>
    <col min="2093" max="2325" width="10.5703125" style="492"/>
    <col min="2326" max="2333" width="0" style="492" hidden="1" customWidth="1"/>
    <col min="2334" max="2336" width="3.7109375" style="492" customWidth="1"/>
    <col min="2337" max="2337" width="12.7109375" style="492" customWidth="1"/>
    <col min="2338" max="2338" width="47.42578125" style="492" customWidth="1"/>
    <col min="2339" max="2342" width="0" style="492" hidden="1" customWidth="1"/>
    <col min="2343" max="2343" width="11.7109375" style="492" customWidth="1"/>
    <col min="2344" max="2344" width="6.42578125" style="492" bestFit="1" customWidth="1"/>
    <col min="2345" max="2345" width="11.7109375" style="492" customWidth="1"/>
    <col min="2346" max="2346" width="0" style="492" hidden="1" customWidth="1"/>
    <col min="2347" max="2347" width="3.7109375" style="492" customWidth="1"/>
    <col min="2348" max="2348" width="11.140625" style="492" bestFit="1" customWidth="1"/>
    <col min="2349" max="2581" width="10.5703125" style="492"/>
    <col min="2582" max="2589" width="0" style="492" hidden="1" customWidth="1"/>
    <col min="2590" max="2592" width="3.7109375" style="492" customWidth="1"/>
    <col min="2593" max="2593" width="12.7109375" style="492" customWidth="1"/>
    <col min="2594" max="2594" width="47.42578125" style="492" customWidth="1"/>
    <col min="2595" max="2598" width="0" style="492" hidden="1" customWidth="1"/>
    <col min="2599" max="2599" width="11.7109375" style="492" customWidth="1"/>
    <col min="2600" max="2600" width="6.42578125" style="492" bestFit="1" customWidth="1"/>
    <col min="2601" max="2601" width="11.7109375" style="492" customWidth="1"/>
    <col min="2602" max="2602" width="0" style="492" hidden="1" customWidth="1"/>
    <col min="2603" max="2603" width="3.7109375" style="492" customWidth="1"/>
    <col min="2604" max="2604" width="11.140625" style="492" bestFit="1" customWidth="1"/>
    <col min="2605" max="2837" width="10.5703125" style="492"/>
    <col min="2838" max="2845" width="0" style="492" hidden="1" customWidth="1"/>
    <col min="2846" max="2848" width="3.7109375" style="492" customWidth="1"/>
    <col min="2849" max="2849" width="12.7109375" style="492" customWidth="1"/>
    <col min="2850" max="2850" width="47.42578125" style="492" customWidth="1"/>
    <col min="2851" max="2854" width="0" style="492" hidden="1" customWidth="1"/>
    <col min="2855" max="2855" width="11.7109375" style="492" customWidth="1"/>
    <col min="2856" max="2856" width="6.42578125" style="492" bestFit="1" customWidth="1"/>
    <col min="2857" max="2857" width="11.7109375" style="492" customWidth="1"/>
    <col min="2858" max="2858" width="0" style="492" hidden="1" customWidth="1"/>
    <col min="2859" max="2859" width="3.7109375" style="492" customWidth="1"/>
    <col min="2860" max="2860" width="11.140625" style="492" bestFit="1" customWidth="1"/>
    <col min="2861" max="3093" width="10.5703125" style="492"/>
    <col min="3094" max="3101" width="0" style="492" hidden="1" customWidth="1"/>
    <col min="3102" max="3104" width="3.7109375" style="492" customWidth="1"/>
    <col min="3105" max="3105" width="12.7109375" style="492" customWidth="1"/>
    <col min="3106" max="3106" width="47.42578125" style="492" customWidth="1"/>
    <col min="3107" max="3110" width="0" style="492" hidden="1" customWidth="1"/>
    <col min="3111" max="3111" width="11.7109375" style="492" customWidth="1"/>
    <col min="3112" max="3112" width="6.42578125" style="492" bestFit="1" customWidth="1"/>
    <col min="3113" max="3113" width="11.7109375" style="492" customWidth="1"/>
    <col min="3114" max="3114" width="0" style="492" hidden="1" customWidth="1"/>
    <col min="3115" max="3115" width="3.7109375" style="492" customWidth="1"/>
    <col min="3116" max="3116" width="11.140625" style="492" bestFit="1" customWidth="1"/>
    <col min="3117" max="3349" width="10.5703125" style="492"/>
    <col min="3350" max="3357" width="0" style="492" hidden="1" customWidth="1"/>
    <col min="3358" max="3360" width="3.7109375" style="492" customWidth="1"/>
    <col min="3361" max="3361" width="12.7109375" style="492" customWidth="1"/>
    <col min="3362" max="3362" width="47.42578125" style="492" customWidth="1"/>
    <col min="3363" max="3366" width="0" style="492" hidden="1" customWidth="1"/>
    <col min="3367" max="3367" width="11.7109375" style="492" customWidth="1"/>
    <col min="3368" max="3368" width="6.42578125" style="492" bestFit="1" customWidth="1"/>
    <col min="3369" max="3369" width="11.7109375" style="492" customWidth="1"/>
    <col min="3370" max="3370" width="0" style="492" hidden="1" customWidth="1"/>
    <col min="3371" max="3371" width="3.7109375" style="492" customWidth="1"/>
    <col min="3372" max="3372" width="11.140625" style="492" bestFit="1" customWidth="1"/>
    <col min="3373" max="3605" width="10.5703125" style="492"/>
    <col min="3606" max="3613" width="0" style="492" hidden="1" customWidth="1"/>
    <col min="3614" max="3616" width="3.7109375" style="492" customWidth="1"/>
    <col min="3617" max="3617" width="12.7109375" style="492" customWidth="1"/>
    <col min="3618" max="3618" width="47.42578125" style="492" customWidth="1"/>
    <col min="3619" max="3622" width="0" style="492" hidden="1" customWidth="1"/>
    <col min="3623" max="3623" width="11.7109375" style="492" customWidth="1"/>
    <col min="3624" max="3624" width="6.42578125" style="492" bestFit="1" customWidth="1"/>
    <col min="3625" max="3625" width="11.7109375" style="492" customWidth="1"/>
    <col min="3626" max="3626" width="0" style="492" hidden="1" customWidth="1"/>
    <col min="3627" max="3627" width="3.7109375" style="492" customWidth="1"/>
    <col min="3628" max="3628" width="11.140625" style="492" bestFit="1" customWidth="1"/>
    <col min="3629" max="3861" width="10.5703125" style="492"/>
    <col min="3862" max="3869" width="0" style="492" hidden="1" customWidth="1"/>
    <col min="3870" max="3872" width="3.7109375" style="492" customWidth="1"/>
    <col min="3873" max="3873" width="12.7109375" style="492" customWidth="1"/>
    <col min="3874" max="3874" width="47.42578125" style="492" customWidth="1"/>
    <col min="3875" max="3878" width="0" style="492" hidden="1" customWidth="1"/>
    <col min="3879" max="3879" width="11.7109375" style="492" customWidth="1"/>
    <col min="3880" max="3880" width="6.42578125" style="492" bestFit="1" customWidth="1"/>
    <col min="3881" max="3881" width="11.7109375" style="492" customWidth="1"/>
    <col min="3882" max="3882" width="0" style="492" hidden="1" customWidth="1"/>
    <col min="3883" max="3883" width="3.7109375" style="492" customWidth="1"/>
    <col min="3884" max="3884" width="11.140625" style="492" bestFit="1" customWidth="1"/>
    <col min="3885" max="4117" width="10.5703125" style="492"/>
    <col min="4118" max="4125" width="0" style="492" hidden="1" customWidth="1"/>
    <col min="4126" max="4128" width="3.7109375" style="492" customWidth="1"/>
    <col min="4129" max="4129" width="12.7109375" style="492" customWidth="1"/>
    <col min="4130" max="4130" width="47.42578125" style="492" customWidth="1"/>
    <col min="4131" max="4134" width="0" style="492" hidden="1" customWidth="1"/>
    <col min="4135" max="4135" width="11.7109375" style="492" customWidth="1"/>
    <col min="4136" max="4136" width="6.42578125" style="492" bestFit="1" customWidth="1"/>
    <col min="4137" max="4137" width="11.7109375" style="492" customWidth="1"/>
    <col min="4138" max="4138" width="0" style="492" hidden="1" customWidth="1"/>
    <col min="4139" max="4139" width="3.7109375" style="492" customWidth="1"/>
    <col min="4140" max="4140" width="11.140625" style="492" bestFit="1" customWidth="1"/>
    <col min="4141" max="4373" width="10.5703125" style="492"/>
    <col min="4374" max="4381" width="0" style="492" hidden="1" customWidth="1"/>
    <col min="4382" max="4384" width="3.7109375" style="492" customWidth="1"/>
    <col min="4385" max="4385" width="12.7109375" style="492" customWidth="1"/>
    <col min="4386" max="4386" width="47.42578125" style="492" customWidth="1"/>
    <col min="4387" max="4390" width="0" style="492" hidden="1" customWidth="1"/>
    <col min="4391" max="4391" width="11.7109375" style="492" customWidth="1"/>
    <col min="4392" max="4392" width="6.42578125" style="492" bestFit="1" customWidth="1"/>
    <col min="4393" max="4393" width="11.7109375" style="492" customWidth="1"/>
    <col min="4394" max="4394" width="0" style="492" hidden="1" customWidth="1"/>
    <col min="4395" max="4395" width="3.7109375" style="492" customWidth="1"/>
    <col min="4396" max="4396" width="11.140625" style="492" bestFit="1" customWidth="1"/>
    <col min="4397" max="4629" width="10.5703125" style="492"/>
    <col min="4630" max="4637" width="0" style="492" hidden="1" customWidth="1"/>
    <col min="4638" max="4640" width="3.7109375" style="492" customWidth="1"/>
    <col min="4641" max="4641" width="12.7109375" style="492" customWidth="1"/>
    <col min="4642" max="4642" width="47.42578125" style="492" customWidth="1"/>
    <col min="4643" max="4646" width="0" style="492" hidden="1" customWidth="1"/>
    <col min="4647" max="4647" width="11.7109375" style="492" customWidth="1"/>
    <col min="4648" max="4648" width="6.42578125" style="492" bestFit="1" customWidth="1"/>
    <col min="4649" max="4649" width="11.7109375" style="492" customWidth="1"/>
    <col min="4650" max="4650" width="0" style="492" hidden="1" customWidth="1"/>
    <col min="4651" max="4651" width="3.7109375" style="492" customWidth="1"/>
    <col min="4652" max="4652" width="11.140625" style="492" bestFit="1" customWidth="1"/>
    <col min="4653" max="4885" width="10.5703125" style="492"/>
    <col min="4886" max="4893" width="0" style="492" hidden="1" customWidth="1"/>
    <col min="4894" max="4896" width="3.7109375" style="492" customWidth="1"/>
    <col min="4897" max="4897" width="12.7109375" style="492" customWidth="1"/>
    <col min="4898" max="4898" width="47.42578125" style="492" customWidth="1"/>
    <col min="4899" max="4902" width="0" style="492" hidden="1" customWidth="1"/>
    <col min="4903" max="4903" width="11.7109375" style="492" customWidth="1"/>
    <col min="4904" max="4904" width="6.42578125" style="492" bestFit="1" customWidth="1"/>
    <col min="4905" max="4905" width="11.7109375" style="492" customWidth="1"/>
    <col min="4906" max="4906" width="0" style="492" hidden="1" customWidth="1"/>
    <col min="4907" max="4907" width="3.7109375" style="492" customWidth="1"/>
    <col min="4908" max="4908" width="11.140625" style="492" bestFit="1" customWidth="1"/>
    <col min="4909" max="5141" width="10.5703125" style="492"/>
    <col min="5142" max="5149" width="0" style="492" hidden="1" customWidth="1"/>
    <col min="5150" max="5152" width="3.7109375" style="492" customWidth="1"/>
    <col min="5153" max="5153" width="12.7109375" style="492" customWidth="1"/>
    <col min="5154" max="5154" width="47.42578125" style="492" customWidth="1"/>
    <col min="5155" max="5158" width="0" style="492" hidden="1" customWidth="1"/>
    <col min="5159" max="5159" width="11.7109375" style="492" customWidth="1"/>
    <col min="5160" max="5160" width="6.42578125" style="492" bestFit="1" customWidth="1"/>
    <col min="5161" max="5161" width="11.7109375" style="492" customWidth="1"/>
    <col min="5162" max="5162" width="0" style="492" hidden="1" customWidth="1"/>
    <col min="5163" max="5163" width="3.7109375" style="492" customWidth="1"/>
    <col min="5164" max="5164" width="11.140625" style="492" bestFit="1" customWidth="1"/>
    <col min="5165" max="5397" width="10.5703125" style="492"/>
    <col min="5398" max="5405" width="0" style="492" hidden="1" customWidth="1"/>
    <col min="5406" max="5408" width="3.7109375" style="492" customWidth="1"/>
    <col min="5409" max="5409" width="12.7109375" style="492" customWidth="1"/>
    <col min="5410" max="5410" width="47.42578125" style="492" customWidth="1"/>
    <col min="5411" max="5414" width="0" style="492" hidden="1" customWidth="1"/>
    <col min="5415" max="5415" width="11.7109375" style="492" customWidth="1"/>
    <col min="5416" max="5416" width="6.42578125" style="492" bestFit="1" customWidth="1"/>
    <col min="5417" max="5417" width="11.7109375" style="492" customWidth="1"/>
    <col min="5418" max="5418" width="0" style="492" hidden="1" customWidth="1"/>
    <col min="5419" max="5419" width="3.7109375" style="492" customWidth="1"/>
    <col min="5420" max="5420" width="11.140625" style="492" bestFit="1" customWidth="1"/>
    <col min="5421" max="5653" width="10.5703125" style="492"/>
    <col min="5654" max="5661" width="0" style="492" hidden="1" customWidth="1"/>
    <col min="5662" max="5664" width="3.7109375" style="492" customWidth="1"/>
    <col min="5665" max="5665" width="12.7109375" style="492" customWidth="1"/>
    <col min="5666" max="5666" width="47.42578125" style="492" customWidth="1"/>
    <col min="5667" max="5670" width="0" style="492" hidden="1" customWidth="1"/>
    <col min="5671" max="5671" width="11.7109375" style="492" customWidth="1"/>
    <col min="5672" max="5672" width="6.42578125" style="492" bestFit="1" customWidth="1"/>
    <col min="5673" max="5673" width="11.7109375" style="492" customWidth="1"/>
    <col min="5674" max="5674" width="0" style="492" hidden="1" customWidth="1"/>
    <col min="5675" max="5675" width="3.7109375" style="492" customWidth="1"/>
    <col min="5676" max="5676" width="11.140625" style="492" bestFit="1" customWidth="1"/>
    <col min="5677" max="5909" width="10.5703125" style="492"/>
    <col min="5910" max="5917" width="0" style="492" hidden="1" customWidth="1"/>
    <col min="5918" max="5920" width="3.7109375" style="492" customWidth="1"/>
    <col min="5921" max="5921" width="12.7109375" style="492" customWidth="1"/>
    <col min="5922" max="5922" width="47.42578125" style="492" customWidth="1"/>
    <col min="5923" max="5926" width="0" style="492" hidden="1" customWidth="1"/>
    <col min="5927" max="5927" width="11.7109375" style="492" customWidth="1"/>
    <col min="5928" max="5928" width="6.42578125" style="492" bestFit="1" customWidth="1"/>
    <col min="5929" max="5929" width="11.7109375" style="492" customWidth="1"/>
    <col min="5930" max="5930" width="0" style="492" hidden="1" customWidth="1"/>
    <col min="5931" max="5931" width="3.7109375" style="492" customWidth="1"/>
    <col min="5932" max="5932" width="11.140625" style="492" bestFit="1" customWidth="1"/>
    <col min="5933" max="6165" width="10.5703125" style="492"/>
    <col min="6166" max="6173" width="0" style="492" hidden="1" customWidth="1"/>
    <col min="6174" max="6176" width="3.7109375" style="492" customWidth="1"/>
    <col min="6177" max="6177" width="12.7109375" style="492" customWidth="1"/>
    <col min="6178" max="6178" width="47.42578125" style="492" customWidth="1"/>
    <col min="6179" max="6182" width="0" style="492" hidden="1" customWidth="1"/>
    <col min="6183" max="6183" width="11.7109375" style="492" customWidth="1"/>
    <col min="6184" max="6184" width="6.42578125" style="492" bestFit="1" customWidth="1"/>
    <col min="6185" max="6185" width="11.7109375" style="492" customWidth="1"/>
    <col min="6186" max="6186" width="0" style="492" hidden="1" customWidth="1"/>
    <col min="6187" max="6187" width="3.7109375" style="492" customWidth="1"/>
    <col min="6188" max="6188" width="11.140625" style="492" bestFit="1" customWidth="1"/>
    <col min="6189" max="6421" width="10.5703125" style="492"/>
    <col min="6422" max="6429" width="0" style="492" hidden="1" customWidth="1"/>
    <col min="6430" max="6432" width="3.7109375" style="492" customWidth="1"/>
    <col min="6433" max="6433" width="12.7109375" style="492" customWidth="1"/>
    <col min="6434" max="6434" width="47.42578125" style="492" customWidth="1"/>
    <col min="6435" max="6438" width="0" style="492" hidden="1" customWidth="1"/>
    <col min="6439" max="6439" width="11.7109375" style="492" customWidth="1"/>
    <col min="6440" max="6440" width="6.42578125" style="492" bestFit="1" customWidth="1"/>
    <col min="6441" max="6441" width="11.7109375" style="492" customWidth="1"/>
    <col min="6442" max="6442" width="0" style="492" hidden="1" customWidth="1"/>
    <col min="6443" max="6443" width="3.7109375" style="492" customWidth="1"/>
    <col min="6444" max="6444" width="11.140625" style="492" bestFit="1" customWidth="1"/>
    <col min="6445" max="6677" width="10.5703125" style="492"/>
    <col min="6678" max="6685" width="0" style="492" hidden="1" customWidth="1"/>
    <col min="6686" max="6688" width="3.7109375" style="492" customWidth="1"/>
    <col min="6689" max="6689" width="12.7109375" style="492" customWidth="1"/>
    <col min="6690" max="6690" width="47.42578125" style="492" customWidth="1"/>
    <col min="6691" max="6694" width="0" style="492" hidden="1" customWidth="1"/>
    <col min="6695" max="6695" width="11.7109375" style="492" customWidth="1"/>
    <col min="6696" max="6696" width="6.42578125" style="492" bestFit="1" customWidth="1"/>
    <col min="6697" max="6697" width="11.7109375" style="492" customWidth="1"/>
    <col min="6698" max="6698" width="0" style="492" hidden="1" customWidth="1"/>
    <col min="6699" max="6699" width="3.7109375" style="492" customWidth="1"/>
    <col min="6700" max="6700" width="11.140625" style="492" bestFit="1" customWidth="1"/>
    <col min="6701" max="6933" width="10.5703125" style="492"/>
    <col min="6934" max="6941" width="0" style="492" hidden="1" customWidth="1"/>
    <col min="6942" max="6944" width="3.7109375" style="492" customWidth="1"/>
    <col min="6945" max="6945" width="12.7109375" style="492" customWidth="1"/>
    <col min="6946" max="6946" width="47.42578125" style="492" customWidth="1"/>
    <col min="6947" max="6950" width="0" style="492" hidden="1" customWidth="1"/>
    <col min="6951" max="6951" width="11.7109375" style="492" customWidth="1"/>
    <col min="6952" max="6952" width="6.42578125" style="492" bestFit="1" customWidth="1"/>
    <col min="6953" max="6953" width="11.7109375" style="492" customWidth="1"/>
    <col min="6954" max="6954" width="0" style="492" hidden="1" customWidth="1"/>
    <col min="6955" max="6955" width="3.7109375" style="492" customWidth="1"/>
    <col min="6956" max="6956" width="11.140625" style="492" bestFit="1" customWidth="1"/>
    <col min="6957" max="7189" width="10.5703125" style="492"/>
    <col min="7190" max="7197" width="0" style="492" hidden="1" customWidth="1"/>
    <col min="7198" max="7200" width="3.7109375" style="492" customWidth="1"/>
    <col min="7201" max="7201" width="12.7109375" style="492" customWidth="1"/>
    <col min="7202" max="7202" width="47.42578125" style="492" customWidth="1"/>
    <col min="7203" max="7206" width="0" style="492" hidden="1" customWidth="1"/>
    <col min="7207" max="7207" width="11.7109375" style="492" customWidth="1"/>
    <col min="7208" max="7208" width="6.42578125" style="492" bestFit="1" customWidth="1"/>
    <col min="7209" max="7209" width="11.7109375" style="492" customWidth="1"/>
    <col min="7210" max="7210" width="0" style="492" hidden="1" customWidth="1"/>
    <col min="7211" max="7211" width="3.7109375" style="492" customWidth="1"/>
    <col min="7212" max="7212" width="11.140625" style="492" bestFit="1" customWidth="1"/>
    <col min="7213" max="7445" width="10.5703125" style="492"/>
    <col min="7446" max="7453" width="0" style="492" hidden="1" customWidth="1"/>
    <col min="7454" max="7456" width="3.7109375" style="492" customWidth="1"/>
    <col min="7457" max="7457" width="12.7109375" style="492" customWidth="1"/>
    <col min="7458" max="7458" width="47.42578125" style="492" customWidth="1"/>
    <col min="7459" max="7462" width="0" style="492" hidden="1" customWidth="1"/>
    <col min="7463" max="7463" width="11.7109375" style="492" customWidth="1"/>
    <col min="7464" max="7464" width="6.42578125" style="492" bestFit="1" customWidth="1"/>
    <col min="7465" max="7465" width="11.7109375" style="492" customWidth="1"/>
    <col min="7466" max="7466" width="0" style="492" hidden="1" customWidth="1"/>
    <col min="7467" max="7467" width="3.7109375" style="492" customWidth="1"/>
    <col min="7468" max="7468" width="11.140625" style="492" bestFit="1" customWidth="1"/>
    <col min="7469" max="7701" width="10.5703125" style="492"/>
    <col min="7702" max="7709" width="0" style="492" hidden="1" customWidth="1"/>
    <col min="7710" max="7712" width="3.7109375" style="492" customWidth="1"/>
    <col min="7713" max="7713" width="12.7109375" style="492" customWidth="1"/>
    <col min="7714" max="7714" width="47.42578125" style="492" customWidth="1"/>
    <col min="7715" max="7718" width="0" style="492" hidden="1" customWidth="1"/>
    <col min="7719" max="7719" width="11.7109375" style="492" customWidth="1"/>
    <col min="7720" max="7720" width="6.42578125" style="492" bestFit="1" customWidth="1"/>
    <col min="7721" max="7721" width="11.7109375" style="492" customWidth="1"/>
    <col min="7722" max="7722" width="0" style="492" hidden="1" customWidth="1"/>
    <col min="7723" max="7723" width="3.7109375" style="492" customWidth="1"/>
    <col min="7724" max="7724" width="11.140625" style="492" bestFit="1" customWidth="1"/>
    <col min="7725" max="7957" width="10.5703125" style="492"/>
    <col min="7958" max="7965" width="0" style="492" hidden="1" customWidth="1"/>
    <col min="7966" max="7968" width="3.7109375" style="492" customWidth="1"/>
    <col min="7969" max="7969" width="12.7109375" style="492" customWidth="1"/>
    <col min="7970" max="7970" width="47.42578125" style="492" customWidth="1"/>
    <col min="7971" max="7974" width="0" style="492" hidden="1" customWidth="1"/>
    <col min="7975" max="7975" width="11.7109375" style="492" customWidth="1"/>
    <col min="7976" max="7976" width="6.42578125" style="492" bestFit="1" customWidth="1"/>
    <col min="7977" max="7977" width="11.7109375" style="492" customWidth="1"/>
    <col min="7978" max="7978" width="0" style="492" hidden="1" customWidth="1"/>
    <col min="7979" max="7979" width="3.7109375" style="492" customWidth="1"/>
    <col min="7980" max="7980" width="11.140625" style="492" bestFit="1" customWidth="1"/>
    <col min="7981" max="8213" width="10.5703125" style="492"/>
    <col min="8214" max="8221" width="0" style="492" hidden="1" customWidth="1"/>
    <col min="8222" max="8224" width="3.7109375" style="492" customWidth="1"/>
    <col min="8225" max="8225" width="12.7109375" style="492" customWidth="1"/>
    <col min="8226" max="8226" width="47.42578125" style="492" customWidth="1"/>
    <col min="8227" max="8230" width="0" style="492" hidden="1" customWidth="1"/>
    <col min="8231" max="8231" width="11.7109375" style="492" customWidth="1"/>
    <col min="8232" max="8232" width="6.42578125" style="492" bestFit="1" customWidth="1"/>
    <col min="8233" max="8233" width="11.7109375" style="492" customWidth="1"/>
    <col min="8234" max="8234" width="0" style="492" hidden="1" customWidth="1"/>
    <col min="8235" max="8235" width="3.7109375" style="492" customWidth="1"/>
    <col min="8236" max="8236" width="11.140625" style="492" bestFit="1" customWidth="1"/>
    <col min="8237" max="8469" width="10.5703125" style="492"/>
    <col min="8470" max="8477" width="0" style="492" hidden="1" customWidth="1"/>
    <col min="8478" max="8480" width="3.7109375" style="492" customWidth="1"/>
    <col min="8481" max="8481" width="12.7109375" style="492" customWidth="1"/>
    <col min="8482" max="8482" width="47.42578125" style="492" customWidth="1"/>
    <col min="8483" max="8486" width="0" style="492" hidden="1" customWidth="1"/>
    <col min="8487" max="8487" width="11.7109375" style="492" customWidth="1"/>
    <col min="8488" max="8488" width="6.42578125" style="492" bestFit="1" customWidth="1"/>
    <col min="8489" max="8489" width="11.7109375" style="492" customWidth="1"/>
    <col min="8490" max="8490" width="0" style="492" hidden="1" customWidth="1"/>
    <col min="8491" max="8491" width="3.7109375" style="492" customWidth="1"/>
    <col min="8492" max="8492" width="11.140625" style="492" bestFit="1" customWidth="1"/>
    <col min="8493" max="8725" width="10.5703125" style="492"/>
    <col min="8726" max="8733" width="0" style="492" hidden="1" customWidth="1"/>
    <col min="8734" max="8736" width="3.7109375" style="492" customWidth="1"/>
    <col min="8737" max="8737" width="12.7109375" style="492" customWidth="1"/>
    <col min="8738" max="8738" width="47.42578125" style="492" customWidth="1"/>
    <col min="8739" max="8742" width="0" style="492" hidden="1" customWidth="1"/>
    <col min="8743" max="8743" width="11.7109375" style="492" customWidth="1"/>
    <col min="8744" max="8744" width="6.42578125" style="492" bestFit="1" customWidth="1"/>
    <col min="8745" max="8745" width="11.7109375" style="492" customWidth="1"/>
    <col min="8746" max="8746" width="0" style="492" hidden="1" customWidth="1"/>
    <col min="8747" max="8747" width="3.7109375" style="492" customWidth="1"/>
    <col min="8748" max="8748" width="11.140625" style="492" bestFit="1" customWidth="1"/>
    <col min="8749" max="8981" width="10.5703125" style="492"/>
    <col min="8982" max="8989" width="0" style="492" hidden="1" customWidth="1"/>
    <col min="8990" max="8992" width="3.7109375" style="492" customWidth="1"/>
    <col min="8993" max="8993" width="12.7109375" style="492" customWidth="1"/>
    <col min="8994" max="8994" width="47.42578125" style="492" customWidth="1"/>
    <col min="8995" max="8998" width="0" style="492" hidden="1" customWidth="1"/>
    <col min="8999" max="8999" width="11.7109375" style="492" customWidth="1"/>
    <col min="9000" max="9000" width="6.42578125" style="492" bestFit="1" customWidth="1"/>
    <col min="9001" max="9001" width="11.7109375" style="492" customWidth="1"/>
    <col min="9002" max="9002" width="0" style="492" hidden="1" customWidth="1"/>
    <col min="9003" max="9003" width="3.7109375" style="492" customWidth="1"/>
    <col min="9004" max="9004" width="11.140625" style="492" bestFit="1" customWidth="1"/>
    <col min="9005" max="9237" width="10.5703125" style="492"/>
    <col min="9238" max="9245" width="0" style="492" hidden="1" customWidth="1"/>
    <col min="9246" max="9248" width="3.7109375" style="492" customWidth="1"/>
    <col min="9249" max="9249" width="12.7109375" style="492" customWidth="1"/>
    <col min="9250" max="9250" width="47.42578125" style="492" customWidth="1"/>
    <col min="9251" max="9254" width="0" style="492" hidden="1" customWidth="1"/>
    <col min="9255" max="9255" width="11.7109375" style="492" customWidth="1"/>
    <col min="9256" max="9256" width="6.42578125" style="492" bestFit="1" customWidth="1"/>
    <col min="9257" max="9257" width="11.7109375" style="492" customWidth="1"/>
    <col min="9258" max="9258" width="0" style="492" hidden="1" customWidth="1"/>
    <col min="9259" max="9259" width="3.7109375" style="492" customWidth="1"/>
    <col min="9260" max="9260" width="11.140625" style="492" bestFit="1" customWidth="1"/>
    <col min="9261" max="9493" width="10.5703125" style="492"/>
    <col min="9494" max="9501" width="0" style="492" hidden="1" customWidth="1"/>
    <col min="9502" max="9504" width="3.7109375" style="492" customWidth="1"/>
    <col min="9505" max="9505" width="12.7109375" style="492" customWidth="1"/>
    <col min="9506" max="9506" width="47.42578125" style="492" customWidth="1"/>
    <col min="9507" max="9510" width="0" style="492" hidden="1" customWidth="1"/>
    <col min="9511" max="9511" width="11.7109375" style="492" customWidth="1"/>
    <col min="9512" max="9512" width="6.42578125" style="492" bestFit="1" customWidth="1"/>
    <col min="9513" max="9513" width="11.7109375" style="492" customWidth="1"/>
    <col min="9514" max="9514" width="0" style="492" hidden="1" customWidth="1"/>
    <col min="9515" max="9515" width="3.7109375" style="492" customWidth="1"/>
    <col min="9516" max="9516" width="11.140625" style="492" bestFit="1" customWidth="1"/>
    <col min="9517" max="9749" width="10.5703125" style="492"/>
    <col min="9750" max="9757" width="0" style="492" hidden="1" customWidth="1"/>
    <col min="9758" max="9760" width="3.7109375" style="492" customWidth="1"/>
    <col min="9761" max="9761" width="12.7109375" style="492" customWidth="1"/>
    <col min="9762" max="9762" width="47.42578125" style="492" customWidth="1"/>
    <col min="9763" max="9766" width="0" style="492" hidden="1" customWidth="1"/>
    <col min="9767" max="9767" width="11.7109375" style="492" customWidth="1"/>
    <col min="9768" max="9768" width="6.42578125" style="492" bestFit="1" customWidth="1"/>
    <col min="9769" max="9769" width="11.7109375" style="492" customWidth="1"/>
    <col min="9770" max="9770" width="0" style="492" hidden="1" customWidth="1"/>
    <col min="9771" max="9771" width="3.7109375" style="492" customWidth="1"/>
    <col min="9772" max="9772" width="11.140625" style="492" bestFit="1" customWidth="1"/>
    <col min="9773" max="10005" width="10.5703125" style="492"/>
    <col min="10006" max="10013" width="0" style="492" hidden="1" customWidth="1"/>
    <col min="10014" max="10016" width="3.7109375" style="492" customWidth="1"/>
    <col min="10017" max="10017" width="12.7109375" style="492" customWidth="1"/>
    <col min="10018" max="10018" width="47.42578125" style="492" customWidth="1"/>
    <col min="10019" max="10022" width="0" style="492" hidden="1" customWidth="1"/>
    <col min="10023" max="10023" width="11.7109375" style="492" customWidth="1"/>
    <col min="10024" max="10024" width="6.42578125" style="492" bestFit="1" customWidth="1"/>
    <col min="10025" max="10025" width="11.7109375" style="492" customWidth="1"/>
    <col min="10026" max="10026" width="0" style="492" hidden="1" customWidth="1"/>
    <col min="10027" max="10027" width="3.7109375" style="492" customWidth="1"/>
    <col min="10028" max="10028" width="11.140625" style="492" bestFit="1" customWidth="1"/>
    <col min="10029" max="10261" width="10.5703125" style="492"/>
    <col min="10262" max="10269" width="0" style="492" hidden="1" customWidth="1"/>
    <col min="10270" max="10272" width="3.7109375" style="492" customWidth="1"/>
    <col min="10273" max="10273" width="12.7109375" style="492" customWidth="1"/>
    <col min="10274" max="10274" width="47.42578125" style="492" customWidth="1"/>
    <col min="10275" max="10278" width="0" style="492" hidden="1" customWidth="1"/>
    <col min="10279" max="10279" width="11.7109375" style="492" customWidth="1"/>
    <col min="10280" max="10280" width="6.42578125" style="492" bestFit="1" customWidth="1"/>
    <col min="10281" max="10281" width="11.7109375" style="492" customWidth="1"/>
    <col min="10282" max="10282" width="0" style="492" hidden="1" customWidth="1"/>
    <col min="10283" max="10283" width="3.7109375" style="492" customWidth="1"/>
    <col min="10284" max="10284" width="11.140625" style="492" bestFit="1" customWidth="1"/>
    <col min="10285" max="10517" width="10.5703125" style="492"/>
    <col min="10518" max="10525" width="0" style="492" hidden="1" customWidth="1"/>
    <col min="10526" max="10528" width="3.7109375" style="492" customWidth="1"/>
    <col min="10529" max="10529" width="12.7109375" style="492" customWidth="1"/>
    <col min="10530" max="10530" width="47.42578125" style="492" customWidth="1"/>
    <col min="10531" max="10534" width="0" style="492" hidden="1" customWidth="1"/>
    <col min="10535" max="10535" width="11.7109375" style="492" customWidth="1"/>
    <col min="10536" max="10536" width="6.42578125" style="492" bestFit="1" customWidth="1"/>
    <col min="10537" max="10537" width="11.7109375" style="492" customWidth="1"/>
    <col min="10538" max="10538" width="0" style="492" hidden="1" customWidth="1"/>
    <col min="10539" max="10539" width="3.7109375" style="492" customWidth="1"/>
    <col min="10540" max="10540" width="11.140625" style="492" bestFit="1" customWidth="1"/>
    <col min="10541" max="10773" width="10.5703125" style="492"/>
    <col min="10774" max="10781" width="0" style="492" hidden="1" customWidth="1"/>
    <col min="10782" max="10784" width="3.7109375" style="492" customWidth="1"/>
    <col min="10785" max="10785" width="12.7109375" style="492" customWidth="1"/>
    <col min="10786" max="10786" width="47.42578125" style="492" customWidth="1"/>
    <col min="10787" max="10790" width="0" style="492" hidden="1" customWidth="1"/>
    <col min="10791" max="10791" width="11.7109375" style="492" customWidth="1"/>
    <col min="10792" max="10792" width="6.42578125" style="492" bestFit="1" customWidth="1"/>
    <col min="10793" max="10793" width="11.7109375" style="492" customWidth="1"/>
    <col min="10794" max="10794" width="0" style="492" hidden="1" customWidth="1"/>
    <col min="10795" max="10795" width="3.7109375" style="492" customWidth="1"/>
    <col min="10796" max="10796" width="11.140625" style="492" bestFit="1" customWidth="1"/>
    <col min="10797" max="11029" width="10.5703125" style="492"/>
    <col min="11030" max="11037" width="0" style="492" hidden="1" customWidth="1"/>
    <col min="11038" max="11040" width="3.7109375" style="492" customWidth="1"/>
    <col min="11041" max="11041" width="12.7109375" style="492" customWidth="1"/>
    <col min="11042" max="11042" width="47.42578125" style="492" customWidth="1"/>
    <col min="11043" max="11046" width="0" style="492" hidden="1" customWidth="1"/>
    <col min="11047" max="11047" width="11.7109375" style="492" customWidth="1"/>
    <col min="11048" max="11048" width="6.42578125" style="492" bestFit="1" customWidth="1"/>
    <col min="11049" max="11049" width="11.7109375" style="492" customWidth="1"/>
    <col min="11050" max="11050" width="0" style="492" hidden="1" customWidth="1"/>
    <col min="11051" max="11051" width="3.7109375" style="492" customWidth="1"/>
    <col min="11052" max="11052" width="11.140625" style="492" bestFit="1" customWidth="1"/>
    <col min="11053" max="11285" width="10.5703125" style="492"/>
    <col min="11286" max="11293" width="0" style="492" hidden="1" customWidth="1"/>
    <col min="11294" max="11296" width="3.7109375" style="492" customWidth="1"/>
    <col min="11297" max="11297" width="12.7109375" style="492" customWidth="1"/>
    <col min="11298" max="11298" width="47.42578125" style="492" customWidth="1"/>
    <col min="11299" max="11302" width="0" style="492" hidden="1" customWidth="1"/>
    <col min="11303" max="11303" width="11.7109375" style="492" customWidth="1"/>
    <col min="11304" max="11304" width="6.42578125" style="492" bestFit="1" customWidth="1"/>
    <col min="11305" max="11305" width="11.7109375" style="492" customWidth="1"/>
    <col min="11306" max="11306" width="0" style="492" hidden="1" customWidth="1"/>
    <col min="11307" max="11307" width="3.7109375" style="492" customWidth="1"/>
    <col min="11308" max="11308" width="11.140625" style="492" bestFit="1" customWidth="1"/>
    <col min="11309" max="11541" width="10.5703125" style="492"/>
    <col min="11542" max="11549" width="0" style="492" hidden="1" customWidth="1"/>
    <col min="11550" max="11552" width="3.7109375" style="492" customWidth="1"/>
    <col min="11553" max="11553" width="12.7109375" style="492" customWidth="1"/>
    <col min="11554" max="11554" width="47.42578125" style="492" customWidth="1"/>
    <col min="11555" max="11558" width="0" style="492" hidden="1" customWidth="1"/>
    <col min="11559" max="11559" width="11.7109375" style="492" customWidth="1"/>
    <col min="11560" max="11560" width="6.42578125" style="492" bestFit="1" customWidth="1"/>
    <col min="11561" max="11561" width="11.7109375" style="492" customWidth="1"/>
    <col min="11562" max="11562" width="0" style="492" hidden="1" customWidth="1"/>
    <col min="11563" max="11563" width="3.7109375" style="492" customWidth="1"/>
    <col min="11564" max="11564" width="11.140625" style="492" bestFit="1" customWidth="1"/>
    <col min="11565" max="11797" width="10.5703125" style="492"/>
    <col min="11798" max="11805" width="0" style="492" hidden="1" customWidth="1"/>
    <col min="11806" max="11808" width="3.7109375" style="492" customWidth="1"/>
    <col min="11809" max="11809" width="12.7109375" style="492" customWidth="1"/>
    <col min="11810" max="11810" width="47.42578125" style="492" customWidth="1"/>
    <col min="11811" max="11814" width="0" style="492" hidden="1" customWidth="1"/>
    <col min="11815" max="11815" width="11.7109375" style="492" customWidth="1"/>
    <col min="11816" max="11816" width="6.42578125" style="492" bestFit="1" customWidth="1"/>
    <col min="11817" max="11817" width="11.7109375" style="492" customWidth="1"/>
    <col min="11818" max="11818" width="0" style="492" hidden="1" customWidth="1"/>
    <col min="11819" max="11819" width="3.7109375" style="492" customWidth="1"/>
    <col min="11820" max="11820" width="11.140625" style="492" bestFit="1" customWidth="1"/>
    <col min="11821" max="12053" width="10.5703125" style="492"/>
    <col min="12054" max="12061" width="0" style="492" hidden="1" customWidth="1"/>
    <col min="12062" max="12064" width="3.7109375" style="492" customWidth="1"/>
    <col min="12065" max="12065" width="12.7109375" style="492" customWidth="1"/>
    <col min="12066" max="12066" width="47.42578125" style="492" customWidth="1"/>
    <col min="12067" max="12070" width="0" style="492" hidden="1" customWidth="1"/>
    <col min="12071" max="12071" width="11.7109375" style="492" customWidth="1"/>
    <col min="12072" max="12072" width="6.42578125" style="492" bestFit="1" customWidth="1"/>
    <col min="12073" max="12073" width="11.7109375" style="492" customWidth="1"/>
    <col min="12074" max="12074" width="0" style="492" hidden="1" customWidth="1"/>
    <col min="12075" max="12075" width="3.7109375" style="492" customWidth="1"/>
    <col min="12076" max="12076" width="11.140625" style="492" bestFit="1" customWidth="1"/>
    <col min="12077" max="12309" width="10.5703125" style="492"/>
    <col min="12310" max="12317" width="0" style="492" hidden="1" customWidth="1"/>
    <col min="12318" max="12320" width="3.7109375" style="492" customWidth="1"/>
    <col min="12321" max="12321" width="12.7109375" style="492" customWidth="1"/>
    <col min="12322" max="12322" width="47.42578125" style="492" customWidth="1"/>
    <col min="12323" max="12326" width="0" style="492" hidden="1" customWidth="1"/>
    <col min="12327" max="12327" width="11.7109375" style="492" customWidth="1"/>
    <col min="12328" max="12328" width="6.42578125" style="492" bestFit="1" customWidth="1"/>
    <col min="12329" max="12329" width="11.7109375" style="492" customWidth="1"/>
    <col min="12330" max="12330" width="0" style="492" hidden="1" customWidth="1"/>
    <col min="12331" max="12331" width="3.7109375" style="492" customWidth="1"/>
    <col min="12332" max="12332" width="11.140625" style="492" bestFit="1" customWidth="1"/>
    <col min="12333" max="12565" width="10.5703125" style="492"/>
    <col min="12566" max="12573" width="0" style="492" hidden="1" customWidth="1"/>
    <col min="12574" max="12576" width="3.7109375" style="492" customWidth="1"/>
    <col min="12577" max="12577" width="12.7109375" style="492" customWidth="1"/>
    <col min="12578" max="12578" width="47.42578125" style="492" customWidth="1"/>
    <col min="12579" max="12582" width="0" style="492" hidden="1" customWidth="1"/>
    <col min="12583" max="12583" width="11.7109375" style="492" customWidth="1"/>
    <col min="12584" max="12584" width="6.42578125" style="492" bestFit="1" customWidth="1"/>
    <col min="12585" max="12585" width="11.7109375" style="492" customWidth="1"/>
    <col min="12586" max="12586" width="0" style="492" hidden="1" customWidth="1"/>
    <col min="12587" max="12587" width="3.7109375" style="492" customWidth="1"/>
    <col min="12588" max="12588" width="11.140625" style="492" bestFit="1" customWidth="1"/>
    <col min="12589" max="12821" width="10.5703125" style="492"/>
    <col min="12822" max="12829" width="0" style="492" hidden="1" customWidth="1"/>
    <col min="12830" max="12832" width="3.7109375" style="492" customWidth="1"/>
    <col min="12833" max="12833" width="12.7109375" style="492" customWidth="1"/>
    <col min="12834" max="12834" width="47.42578125" style="492" customWidth="1"/>
    <col min="12835" max="12838" width="0" style="492" hidden="1" customWidth="1"/>
    <col min="12839" max="12839" width="11.7109375" style="492" customWidth="1"/>
    <col min="12840" max="12840" width="6.42578125" style="492" bestFit="1" customWidth="1"/>
    <col min="12841" max="12841" width="11.7109375" style="492" customWidth="1"/>
    <col min="12842" max="12842" width="0" style="492" hidden="1" customWidth="1"/>
    <col min="12843" max="12843" width="3.7109375" style="492" customWidth="1"/>
    <col min="12844" max="12844" width="11.140625" style="492" bestFit="1" customWidth="1"/>
    <col min="12845" max="13077" width="10.5703125" style="492"/>
    <col min="13078" max="13085" width="0" style="492" hidden="1" customWidth="1"/>
    <col min="13086" max="13088" width="3.7109375" style="492" customWidth="1"/>
    <col min="13089" max="13089" width="12.7109375" style="492" customWidth="1"/>
    <col min="13090" max="13090" width="47.42578125" style="492" customWidth="1"/>
    <col min="13091" max="13094" width="0" style="492" hidden="1" customWidth="1"/>
    <col min="13095" max="13095" width="11.7109375" style="492" customWidth="1"/>
    <col min="13096" max="13096" width="6.42578125" style="492" bestFit="1" customWidth="1"/>
    <col min="13097" max="13097" width="11.7109375" style="492" customWidth="1"/>
    <col min="13098" max="13098" width="0" style="492" hidden="1" customWidth="1"/>
    <col min="13099" max="13099" width="3.7109375" style="492" customWidth="1"/>
    <col min="13100" max="13100" width="11.140625" style="492" bestFit="1" customWidth="1"/>
    <col min="13101" max="13333" width="10.5703125" style="492"/>
    <col min="13334" max="13341" width="0" style="492" hidden="1" customWidth="1"/>
    <col min="13342" max="13344" width="3.7109375" style="492" customWidth="1"/>
    <col min="13345" max="13345" width="12.7109375" style="492" customWidth="1"/>
    <col min="13346" max="13346" width="47.42578125" style="492" customWidth="1"/>
    <col min="13347" max="13350" width="0" style="492" hidden="1" customWidth="1"/>
    <col min="13351" max="13351" width="11.7109375" style="492" customWidth="1"/>
    <col min="13352" max="13352" width="6.42578125" style="492" bestFit="1" customWidth="1"/>
    <col min="13353" max="13353" width="11.7109375" style="492" customWidth="1"/>
    <col min="13354" max="13354" width="0" style="492" hidden="1" customWidth="1"/>
    <col min="13355" max="13355" width="3.7109375" style="492" customWidth="1"/>
    <col min="13356" max="13356" width="11.140625" style="492" bestFit="1" customWidth="1"/>
    <col min="13357" max="13589" width="10.5703125" style="492"/>
    <col min="13590" max="13597" width="0" style="492" hidden="1" customWidth="1"/>
    <col min="13598" max="13600" width="3.7109375" style="492" customWidth="1"/>
    <col min="13601" max="13601" width="12.7109375" style="492" customWidth="1"/>
    <col min="13602" max="13602" width="47.42578125" style="492" customWidth="1"/>
    <col min="13603" max="13606" width="0" style="492" hidden="1" customWidth="1"/>
    <col min="13607" max="13607" width="11.7109375" style="492" customWidth="1"/>
    <col min="13608" max="13608" width="6.42578125" style="492" bestFit="1" customWidth="1"/>
    <col min="13609" max="13609" width="11.7109375" style="492" customWidth="1"/>
    <col min="13610" max="13610" width="0" style="492" hidden="1" customWidth="1"/>
    <col min="13611" max="13611" width="3.7109375" style="492" customWidth="1"/>
    <col min="13612" max="13612" width="11.140625" style="492" bestFit="1" customWidth="1"/>
    <col min="13613" max="13845" width="10.5703125" style="492"/>
    <col min="13846" max="13853" width="0" style="492" hidden="1" customWidth="1"/>
    <col min="13854" max="13856" width="3.7109375" style="492" customWidth="1"/>
    <col min="13857" max="13857" width="12.7109375" style="492" customWidth="1"/>
    <col min="13858" max="13858" width="47.42578125" style="492" customWidth="1"/>
    <col min="13859" max="13862" width="0" style="492" hidden="1" customWidth="1"/>
    <col min="13863" max="13863" width="11.7109375" style="492" customWidth="1"/>
    <col min="13864" max="13864" width="6.42578125" style="492" bestFit="1" customWidth="1"/>
    <col min="13865" max="13865" width="11.7109375" style="492" customWidth="1"/>
    <col min="13866" max="13866" width="0" style="492" hidden="1" customWidth="1"/>
    <col min="13867" max="13867" width="3.7109375" style="492" customWidth="1"/>
    <col min="13868" max="13868" width="11.140625" style="492" bestFit="1" customWidth="1"/>
    <col min="13869" max="14101" width="10.5703125" style="492"/>
    <col min="14102" max="14109" width="0" style="492" hidden="1" customWidth="1"/>
    <col min="14110" max="14112" width="3.7109375" style="492" customWidth="1"/>
    <col min="14113" max="14113" width="12.7109375" style="492" customWidth="1"/>
    <col min="14114" max="14114" width="47.42578125" style="492" customWidth="1"/>
    <col min="14115" max="14118" width="0" style="492" hidden="1" customWidth="1"/>
    <col min="14119" max="14119" width="11.7109375" style="492" customWidth="1"/>
    <col min="14120" max="14120" width="6.42578125" style="492" bestFit="1" customWidth="1"/>
    <col min="14121" max="14121" width="11.7109375" style="492" customWidth="1"/>
    <col min="14122" max="14122" width="0" style="492" hidden="1" customWidth="1"/>
    <col min="14123" max="14123" width="3.7109375" style="492" customWidth="1"/>
    <col min="14124" max="14124" width="11.140625" style="492" bestFit="1" customWidth="1"/>
    <col min="14125" max="14357" width="10.5703125" style="492"/>
    <col min="14358" max="14365" width="0" style="492" hidden="1" customWidth="1"/>
    <col min="14366" max="14368" width="3.7109375" style="492" customWidth="1"/>
    <col min="14369" max="14369" width="12.7109375" style="492" customWidth="1"/>
    <col min="14370" max="14370" width="47.42578125" style="492" customWidth="1"/>
    <col min="14371" max="14374" width="0" style="492" hidden="1" customWidth="1"/>
    <col min="14375" max="14375" width="11.7109375" style="492" customWidth="1"/>
    <col min="14376" max="14376" width="6.42578125" style="492" bestFit="1" customWidth="1"/>
    <col min="14377" max="14377" width="11.7109375" style="492" customWidth="1"/>
    <col min="14378" max="14378" width="0" style="492" hidden="1" customWidth="1"/>
    <col min="14379" max="14379" width="3.7109375" style="492" customWidth="1"/>
    <col min="14380" max="14380" width="11.140625" style="492" bestFit="1" customWidth="1"/>
    <col min="14381" max="14613" width="10.5703125" style="492"/>
    <col min="14614" max="14621" width="0" style="492" hidden="1" customWidth="1"/>
    <col min="14622" max="14624" width="3.7109375" style="492" customWidth="1"/>
    <col min="14625" max="14625" width="12.7109375" style="492" customWidth="1"/>
    <col min="14626" max="14626" width="47.42578125" style="492" customWidth="1"/>
    <col min="14627" max="14630" width="0" style="492" hidden="1" customWidth="1"/>
    <col min="14631" max="14631" width="11.7109375" style="492" customWidth="1"/>
    <col min="14632" max="14632" width="6.42578125" style="492" bestFit="1" customWidth="1"/>
    <col min="14633" max="14633" width="11.7109375" style="492" customWidth="1"/>
    <col min="14634" max="14634" width="0" style="492" hidden="1" customWidth="1"/>
    <col min="14635" max="14635" width="3.7109375" style="492" customWidth="1"/>
    <col min="14636" max="14636" width="11.140625" style="492" bestFit="1" customWidth="1"/>
    <col min="14637" max="14869" width="10.5703125" style="492"/>
    <col min="14870" max="14877" width="0" style="492" hidden="1" customWidth="1"/>
    <col min="14878" max="14880" width="3.7109375" style="492" customWidth="1"/>
    <col min="14881" max="14881" width="12.7109375" style="492" customWidth="1"/>
    <col min="14882" max="14882" width="47.42578125" style="492" customWidth="1"/>
    <col min="14883" max="14886" width="0" style="492" hidden="1" customWidth="1"/>
    <col min="14887" max="14887" width="11.7109375" style="492" customWidth="1"/>
    <col min="14888" max="14888" width="6.42578125" style="492" bestFit="1" customWidth="1"/>
    <col min="14889" max="14889" width="11.7109375" style="492" customWidth="1"/>
    <col min="14890" max="14890" width="0" style="492" hidden="1" customWidth="1"/>
    <col min="14891" max="14891" width="3.7109375" style="492" customWidth="1"/>
    <col min="14892" max="14892" width="11.140625" style="492" bestFit="1" customWidth="1"/>
    <col min="14893" max="15125" width="10.5703125" style="492"/>
    <col min="15126" max="15133" width="0" style="492" hidden="1" customWidth="1"/>
    <col min="15134" max="15136" width="3.7109375" style="492" customWidth="1"/>
    <col min="15137" max="15137" width="12.7109375" style="492" customWidth="1"/>
    <col min="15138" max="15138" width="47.42578125" style="492" customWidth="1"/>
    <col min="15139" max="15142" width="0" style="492" hidden="1" customWidth="1"/>
    <col min="15143" max="15143" width="11.7109375" style="492" customWidth="1"/>
    <col min="15144" max="15144" width="6.42578125" style="492" bestFit="1" customWidth="1"/>
    <col min="15145" max="15145" width="11.7109375" style="492" customWidth="1"/>
    <col min="15146" max="15146" width="0" style="492" hidden="1" customWidth="1"/>
    <col min="15147" max="15147" width="3.7109375" style="492" customWidth="1"/>
    <col min="15148" max="15148" width="11.140625" style="492" bestFit="1" customWidth="1"/>
    <col min="15149" max="15381" width="10.5703125" style="492"/>
    <col min="15382" max="15389" width="0" style="492" hidden="1" customWidth="1"/>
    <col min="15390" max="15392" width="3.7109375" style="492" customWidth="1"/>
    <col min="15393" max="15393" width="12.7109375" style="492" customWidth="1"/>
    <col min="15394" max="15394" width="47.42578125" style="492" customWidth="1"/>
    <col min="15395" max="15398" width="0" style="492" hidden="1" customWidth="1"/>
    <col min="15399" max="15399" width="11.7109375" style="492" customWidth="1"/>
    <col min="15400" max="15400" width="6.42578125" style="492" bestFit="1" customWidth="1"/>
    <col min="15401" max="15401" width="11.7109375" style="492" customWidth="1"/>
    <col min="15402" max="15402" width="0" style="492" hidden="1" customWidth="1"/>
    <col min="15403" max="15403" width="3.7109375" style="492" customWidth="1"/>
    <col min="15404" max="15404" width="11.140625" style="492" bestFit="1" customWidth="1"/>
    <col min="15405" max="15637" width="10.5703125" style="492"/>
    <col min="15638" max="15645" width="0" style="492" hidden="1" customWidth="1"/>
    <col min="15646" max="15648" width="3.7109375" style="492" customWidth="1"/>
    <col min="15649" max="15649" width="12.7109375" style="492" customWidth="1"/>
    <col min="15650" max="15650" width="47.42578125" style="492" customWidth="1"/>
    <col min="15651" max="15654" width="0" style="492" hidden="1" customWidth="1"/>
    <col min="15655" max="15655" width="11.7109375" style="492" customWidth="1"/>
    <col min="15656" max="15656" width="6.42578125" style="492" bestFit="1" customWidth="1"/>
    <col min="15657" max="15657" width="11.7109375" style="492" customWidth="1"/>
    <col min="15658" max="15658" width="0" style="492" hidden="1" customWidth="1"/>
    <col min="15659" max="15659" width="3.7109375" style="492" customWidth="1"/>
    <col min="15660" max="15660" width="11.140625" style="492" bestFit="1" customWidth="1"/>
    <col min="15661" max="15893" width="10.5703125" style="492"/>
    <col min="15894" max="15901" width="0" style="492" hidden="1" customWidth="1"/>
    <col min="15902" max="15904" width="3.7109375" style="492" customWidth="1"/>
    <col min="15905" max="15905" width="12.7109375" style="492" customWidth="1"/>
    <col min="15906" max="15906" width="47.42578125" style="492" customWidth="1"/>
    <col min="15907" max="15910" width="0" style="492" hidden="1" customWidth="1"/>
    <col min="15911" max="15911" width="11.7109375" style="492" customWidth="1"/>
    <col min="15912" max="15912" width="6.42578125" style="492" bestFit="1" customWidth="1"/>
    <col min="15913" max="15913" width="11.7109375" style="492" customWidth="1"/>
    <col min="15914" max="15914" width="0" style="492" hidden="1" customWidth="1"/>
    <col min="15915" max="15915" width="3.7109375" style="492" customWidth="1"/>
    <col min="15916" max="15916" width="11.140625" style="492" bestFit="1" customWidth="1"/>
    <col min="15917" max="16149" width="10.5703125" style="492"/>
    <col min="16150" max="16157" width="0" style="492" hidden="1" customWidth="1"/>
    <col min="16158" max="16160" width="3.7109375" style="492" customWidth="1"/>
    <col min="16161" max="16161" width="12.7109375" style="492" customWidth="1"/>
    <col min="16162" max="16162" width="47.42578125" style="492" customWidth="1"/>
    <col min="16163" max="16166" width="0" style="492" hidden="1" customWidth="1"/>
    <col min="16167" max="16167" width="11.7109375" style="492" customWidth="1"/>
    <col min="16168" max="16168" width="6.42578125" style="492" bestFit="1" customWidth="1"/>
    <col min="16169" max="16169" width="11.7109375" style="492" customWidth="1"/>
    <col min="16170" max="16170" width="0" style="492" hidden="1" customWidth="1"/>
    <col min="16171" max="16171" width="3.7109375" style="492" customWidth="1"/>
    <col min="16172" max="16172" width="11.140625" style="492" bestFit="1" customWidth="1"/>
    <col min="16173" max="16384" width="10.5703125" style="492"/>
  </cols>
  <sheetData>
    <row r="1" spans="1:56" ht="14.25" hidden="1" customHeight="1"/>
    <row r="2" spans="1:56" ht="14.25" hidden="1" customHeight="1"/>
    <row r="3" spans="1:56" ht="14.25" hidden="1" customHeight="1"/>
    <row r="4" spans="1:56" ht="3" customHeight="1">
      <c r="J4" s="498"/>
      <c r="K4" s="498"/>
      <c r="L4" s="493"/>
      <c r="M4" s="493"/>
      <c r="N4" s="493"/>
      <c r="O4" s="501"/>
      <c r="P4" s="501"/>
      <c r="Q4" s="501"/>
      <c r="R4" s="501"/>
      <c r="S4" s="501"/>
      <c r="T4" s="501"/>
      <c r="U4" s="493"/>
      <c r="V4" s="945"/>
      <c r="W4" s="945"/>
      <c r="X4" s="945"/>
      <c r="Y4" s="945"/>
      <c r="Z4" s="945"/>
      <c r="AA4" s="945"/>
      <c r="AB4" s="1069"/>
      <c r="AC4" s="945"/>
      <c r="AD4" s="945"/>
      <c r="AE4" s="945"/>
      <c r="AF4" s="945"/>
      <c r="AG4" s="945"/>
      <c r="AH4" s="945"/>
      <c r="AI4" s="1069"/>
      <c r="AJ4" s="945"/>
      <c r="AK4" s="945"/>
      <c r="AL4" s="945"/>
      <c r="AM4" s="945"/>
      <c r="AN4" s="945"/>
      <c r="AO4" s="945"/>
      <c r="AP4" s="1069"/>
    </row>
    <row r="5" spans="1:56" ht="22.5" customHeight="1">
      <c r="J5" s="498"/>
      <c r="K5" s="498"/>
      <c r="L5" s="1351" t="s">
        <v>729</v>
      </c>
      <c r="M5" s="1351"/>
      <c r="N5" s="1351"/>
      <c r="O5" s="1351"/>
      <c r="P5" s="1351"/>
      <c r="Q5" s="1351"/>
      <c r="R5" s="1351"/>
      <c r="S5" s="1351"/>
      <c r="T5" s="1351"/>
      <c r="U5" s="547"/>
      <c r="V5" s="547"/>
      <c r="W5" s="547"/>
      <c r="X5" s="547"/>
      <c r="Y5" s="547"/>
      <c r="Z5" s="547"/>
      <c r="AA5" s="547"/>
      <c r="AB5" s="547"/>
      <c r="AC5" s="547"/>
      <c r="AD5" s="547"/>
      <c r="AE5" s="547"/>
      <c r="AF5" s="547"/>
      <c r="AG5" s="547"/>
      <c r="AH5" s="547"/>
      <c r="AI5" s="547"/>
      <c r="AJ5" s="547"/>
      <c r="AK5" s="547"/>
      <c r="AL5" s="547"/>
      <c r="AM5" s="547"/>
      <c r="AN5" s="547"/>
      <c r="AO5" s="547"/>
      <c r="AP5" s="547"/>
    </row>
    <row r="6" spans="1:56" ht="3" customHeight="1">
      <c r="J6" s="498"/>
      <c r="K6" s="498"/>
      <c r="L6" s="493"/>
      <c r="M6" s="493"/>
      <c r="N6" s="493"/>
      <c r="O6" s="497"/>
      <c r="P6" s="497"/>
      <c r="Q6" s="497"/>
      <c r="R6" s="497"/>
      <c r="S6" s="497"/>
      <c r="T6" s="497"/>
      <c r="U6" s="493"/>
      <c r="V6" s="1073"/>
      <c r="W6" s="1073"/>
      <c r="X6" s="1073"/>
      <c r="Y6" s="1073"/>
      <c r="Z6" s="1073"/>
      <c r="AA6" s="1073"/>
      <c r="AB6" s="1069"/>
      <c r="AC6" s="1073"/>
      <c r="AD6" s="1073"/>
      <c r="AE6" s="1073"/>
      <c r="AF6" s="1073"/>
      <c r="AG6" s="1073"/>
      <c r="AH6" s="1073"/>
      <c r="AI6" s="1069"/>
      <c r="AJ6" s="1073"/>
      <c r="AK6" s="1073"/>
      <c r="AL6" s="1073"/>
      <c r="AM6" s="1073"/>
      <c r="AN6" s="1073"/>
      <c r="AO6" s="1073"/>
      <c r="AP6" s="1069"/>
    </row>
    <row r="7" spans="1:56" s="745" customFormat="1" ht="11.25" hidden="1">
      <c r="A7" s="1117"/>
      <c r="B7" s="1117"/>
      <c r="C7" s="1117"/>
      <c r="D7" s="1117"/>
      <c r="E7" s="1117"/>
      <c r="F7" s="1117"/>
      <c r="G7" s="1117"/>
      <c r="H7" s="1117"/>
      <c r="L7" s="1166"/>
      <c r="M7" s="1040"/>
      <c r="O7" s="1357"/>
      <c r="P7" s="1357"/>
      <c r="Q7" s="1357"/>
      <c r="R7" s="1357"/>
      <c r="S7" s="1357"/>
      <c r="T7" s="1357"/>
      <c r="U7" s="779"/>
      <c r="V7"/>
      <c r="W7"/>
      <c r="X7"/>
      <c r="Y7"/>
      <c r="Z7"/>
      <c r="AA7"/>
      <c r="AB7"/>
      <c r="AC7"/>
      <c r="AD7"/>
      <c r="AE7"/>
      <c r="AF7"/>
      <c r="AG7"/>
      <c r="AH7"/>
      <c r="AI7"/>
      <c r="AJ7"/>
      <c r="AK7"/>
      <c r="AL7"/>
      <c r="AM7"/>
      <c r="AN7"/>
      <c r="AO7"/>
      <c r="AP7"/>
      <c r="AQ7" s="779"/>
      <c r="AS7" s="1117"/>
      <c r="AT7" s="1117"/>
      <c r="AU7" s="1117"/>
      <c r="AV7" s="1117"/>
      <c r="AW7" s="1117"/>
    </row>
    <row r="8" spans="1:56"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634"/>
      <c r="V8"/>
      <c r="W8"/>
      <c r="X8"/>
      <c r="Y8"/>
      <c r="Z8"/>
      <c r="AA8"/>
      <c r="AB8"/>
      <c r="AC8"/>
      <c r="AD8"/>
      <c r="AE8"/>
      <c r="AF8"/>
      <c r="AG8"/>
      <c r="AH8"/>
      <c r="AI8"/>
      <c r="AJ8"/>
      <c r="AK8"/>
      <c r="AL8"/>
      <c r="AM8"/>
      <c r="AN8"/>
      <c r="AO8"/>
      <c r="AP8"/>
      <c r="AS8" s="558"/>
      <c r="AT8" s="558"/>
      <c r="AU8" s="558"/>
      <c r="AV8" s="558"/>
      <c r="AW8" s="558"/>
      <c r="AX8" s="558"/>
      <c r="AY8" s="558"/>
      <c r="AZ8" s="558"/>
      <c r="BA8" s="558"/>
      <c r="BB8" s="558"/>
      <c r="BC8" s="558"/>
      <c r="BD8" s="558"/>
    </row>
    <row r="9" spans="1:56"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634"/>
      <c r="V9"/>
      <c r="W9"/>
      <c r="X9"/>
      <c r="Y9"/>
      <c r="Z9"/>
      <c r="AA9"/>
      <c r="AB9"/>
      <c r="AC9"/>
      <c r="AD9"/>
      <c r="AE9"/>
      <c r="AF9"/>
      <c r="AG9"/>
      <c r="AH9"/>
      <c r="AI9"/>
      <c r="AJ9"/>
      <c r="AK9"/>
      <c r="AL9"/>
      <c r="AM9"/>
      <c r="AN9"/>
      <c r="AO9"/>
      <c r="AP9"/>
      <c r="AS9" s="558"/>
      <c r="AT9" s="558"/>
      <c r="AU9" s="558"/>
      <c r="AV9" s="558"/>
      <c r="AW9" s="558"/>
      <c r="AX9" s="558"/>
      <c r="AY9" s="558"/>
      <c r="AZ9" s="558"/>
      <c r="BA9" s="558"/>
      <c r="BB9" s="558"/>
      <c r="BC9" s="558"/>
      <c r="BD9" s="558"/>
    </row>
    <row r="10" spans="1:56" s="745" customFormat="1" ht="11.25" hidden="1">
      <c r="A10" s="1117"/>
      <c r="B10" s="1117"/>
      <c r="C10" s="1117"/>
      <c r="D10" s="1117"/>
      <c r="E10" s="1117"/>
      <c r="F10" s="1117"/>
      <c r="G10" s="1117"/>
      <c r="H10" s="1117"/>
      <c r="L10" s="1166"/>
      <c r="M10" s="1040"/>
      <c r="O10" s="1357"/>
      <c r="P10" s="1357"/>
      <c r="Q10" s="1357"/>
      <c r="R10" s="1357"/>
      <c r="S10" s="1357"/>
      <c r="T10" s="1357"/>
      <c r="U10" s="779"/>
      <c r="V10"/>
      <c r="W10"/>
      <c r="X10"/>
      <c r="Y10"/>
      <c r="Z10"/>
      <c r="AA10"/>
      <c r="AB10"/>
      <c r="AC10"/>
      <c r="AD10"/>
      <c r="AE10"/>
      <c r="AF10"/>
      <c r="AG10"/>
      <c r="AH10"/>
      <c r="AI10"/>
      <c r="AJ10"/>
      <c r="AK10"/>
      <c r="AL10"/>
      <c r="AM10"/>
      <c r="AN10"/>
      <c r="AO10"/>
      <c r="AP10"/>
      <c r="AQ10" s="779"/>
      <c r="AS10" s="1117"/>
      <c r="AT10" s="1117"/>
      <c r="AU10" s="1117"/>
      <c r="AV10" s="1117"/>
      <c r="AW10" s="1117"/>
    </row>
    <row r="11" spans="1:56" s="538" customFormat="1" ht="11.25" hidden="1" customHeight="1">
      <c r="A11" s="558"/>
      <c r="B11" s="558"/>
      <c r="C11" s="558"/>
      <c r="D11" s="558"/>
      <c r="E11" s="558"/>
      <c r="F11" s="558"/>
      <c r="G11" s="558"/>
      <c r="H11" s="558"/>
      <c r="L11" s="1352"/>
      <c r="M11" s="1352"/>
      <c r="N11" s="535"/>
      <c r="O11" s="1382"/>
      <c r="P11" s="1382"/>
      <c r="Q11" s="1382"/>
      <c r="R11" s="1382"/>
      <c r="S11" s="1382"/>
      <c r="T11" s="1382"/>
      <c r="U11" s="556" t="s">
        <v>370</v>
      </c>
      <c r="V11" s="1382"/>
      <c r="W11" s="1382"/>
      <c r="X11" s="1382"/>
      <c r="Y11" s="1382"/>
      <c r="Z11" s="1382"/>
      <c r="AA11" s="1382"/>
      <c r="AB11" s="958" t="s">
        <v>370</v>
      </c>
      <c r="AC11" s="1382"/>
      <c r="AD11" s="1382"/>
      <c r="AE11" s="1382"/>
      <c r="AF11" s="1382"/>
      <c r="AG11" s="1382"/>
      <c r="AH11" s="1382"/>
      <c r="AI11" s="958" t="s">
        <v>370</v>
      </c>
      <c r="AJ11" s="1382"/>
      <c r="AK11" s="1382"/>
      <c r="AL11" s="1382"/>
      <c r="AM11" s="1382"/>
      <c r="AN11" s="1382"/>
      <c r="AO11" s="1382"/>
      <c r="AP11" s="958" t="s">
        <v>370</v>
      </c>
      <c r="AS11" s="558"/>
      <c r="AT11" s="558"/>
      <c r="AU11" s="558"/>
      <c r="AV11" s="558"/>
      <c r="AW11" s="558"/>
      <c r="AX11" s="558"/>
      <c r="AY11" s="558"/>
      <c r="AZ11" s="558"/>
      <c r="BA11" s="558"/>
      <c r="BB11" s="558"/>
      <c r="BC11" s="558"/>
      <c r="BD11" s="558"/>
    </row>
    <row r="12" spans="1:56">
      <c r="J12" s="498"/>
      <c r="K12" s="498"/>
      <c r="L12" s="493"/>
      <c r="M12" s="493"/>
      <c r="N12" s="493"/>
      <c r="O12" s="1381"/>
      <c r="P12" s="1381"/>
      <c r="Q12" s="1381"/>
      <c r="R12" s="1381"/>
      <c r="S12" s="1381"/>
      <c r="T12" s="1381"/>
      <c r="U12" s="1381"/>
      <c r="V12" s="1381" t="s">
        <v>1860</v>
      </c>
      <c r="W12" s="1381"/>
      <c r="X12" s="1381"/>
      <c r="Y12" s="1381"/>
      <c r="Z12" s="1381"/>
      <c r="AA12" s="1381"/>
      <c r="AB12" s="1381"/>
      <c r="AC12" s="1381" t="s">
        <v>1860</v>
      </c>
      <c r="AD12" s="1381"/>
      <c r="AE12" s="1381"/>
      <c r="AF12" s="1381"/>
      <c r="AG12" s="1381"/>
      <c r="AH12" s="1381"/>
      <c r="AI12" s="1381"/>
      <c r="AJ12" s="1381" t="s">
        <v>1860</v>
      </c>
      <c r="AK12" s="1381"/>
      <c r="AL12" s="1381"/>
      <c r="AM12" s="1381"/>
      <c r="AN12" s="1381"/>
      <c r="AO12" s="1381"/>
      <c r="AP12" s="1381"/>
    </row>
    <row r="13" spans="1:56" ht="14.25" customHeight="1">
      <c r="J13" s="498"/>
      <c r="K13" s="498"/>
      <c r="L13" s="1280" t="s">
        <v>444</v>
      </c>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c r="AL13" s="1280"/>
      <c r="AM13" s="1280"/>
      <c r="AN13" s="1280"/>
      <c r="AO13" s="1280"/>
      <c r="AP13" s="1280"/>
      <c r="AQ13" s="1280"/>
      <c r="AR13" s="1280" t="s">
        <v>445</v>
      </c>
    </row>
    <row r="14" spans="1:56" ht="14.25" customHeight="1">
      <c r="J14" s="498"/>
      <c r="K14" s="498"/>
      <c r="L14" s="1365" t="s">
        <v>90</v>
      </c>
      <c r="M14" s="1365" t="s">
        <v>599</v>
      </c>
      <c r="N14" s="490"/>
      <c r="O14" s="1366" t="s">
        <v>601</v>
      </c>
      <c r="P14" s="1367"/>
      <c r="Q14" s="1367"/>
      <c r="R14" s="1367"/>
      <c r="S14" s="1367"/>
      <c r="T14" s="1368"/>
      <c r="U14" s="1348" t="s">
        <v>338</v>
      </c>
      <c r="V14" s="1366" t="s">
        <v>601</v>
      </c>
      <c r="W14" s="1367"/>
      <c r="X14" s="1367"/>
      <c r="Y14" s="1367"/>
      <c r="Z14" s="1367"/>
      <c r="AA14" s="1368"/>
      <c r="AB14" s="1348" t="s">
        <v>338</v>
      </c>
      <c r="AC14" s="1366" t="s">
        <v>601</v>
      </c>
      <c r="AD14" s="1367"/>
      <c r="AE14" s="1367"/>
      <c r="AF14" s="1367"/>
      <c r="AG14" s="1367"/>
      <c r="AH14" s="1368"/>
      <c r="AI14" s="1348" t="s">
        <v>338</v>
      </c>
      <c r="AJ14" s="1366" t="s">
        <v>601</v>
      </c>
      <c r="AK14" s="1367"/>
      <c r="AL14" s="1367"/>
      <c r="AM14" s="1367"/>
      <c r="AN14" s="1367"/>
      <c r="AO14" s="1368"/>
      <c r="AP14" s="1348" t="s">
        <v>338</v>
      </c>
      <c r="AQ14" s="1362" t="s">
        <v>273</v>
      </c>
      <c r="AR14" s="1280"/>
    </row>
    <row r="15" spans="1:56" ht="14.25" customHeight="1">
      <c r="J15" s="498"/>
      <c r="K15" s="498"/>
      <c r="L15" s="1365"/>
      <c r="M15" s="1365"/>
      <c r="N15" s="490"/>
      <c r="O15" s="1371" t="s">
        <v>587</v>
      </c>
      <c r="P15" s="1369"/>
      <c r="Q15" s="1370"/>
      <c r="R15" s="1346" t="s">
        <v>612</v>
      </c>
      <c r="S15" s="1346"/>
      <c r="T15" s="1347"/>
      <c r="U15" s="1349"/>
      <c r="V15" s="1371" t="s">
        <v>587</v>
      </c>
      <c r="W15" s="1369"/>
      <c r="X15" s="1370"/>
      <c r="Y15" s="1346" t="s">
        <v>612</v>
      </c>
      <c r="Z15" s="1346"/>
      <c r="AA15" s="1347"/>
      <c r="AB15" s="1349"/>
      <c r="AC15" s="1371" t="s">
        <v>587</v>
      </c>
      <c r="AD15" s="1369"/>
      <c r="AE15" s="1370"/>
      <c r="AF15" s="1346" t="s">
        <v>612</v>
      </c>
      <c r="AG15" s="1346"/>
      <c r="AH15" s="1347"/>
      <c r="AI15" s="1349"/>
      <c r="AJ15" s="1371" t="s">
        <v>587</v>
      </c>
      <c r="AK15" s="1369"/>
      <c r="AL15" s="1370"/>
      <c r="AM15" s="1346" t="s">
        <v>612</v>
      </c>
      <c r="AN15" s="1346"/>
      <c r="AO15" s="1347"/>
      <c r="AP15" s="1349"/>
      <c r="AQ15" s="1363"/>
      <c r="AR15" s="1280"/>
    </row>
    <row r="16" spans="1:56" ht="30" customHeight="1">
      <c r="J16" s="498"/>
      <c r="K16" s="498"/>
      <c r="L16" s="1365"/>
      <c r="M16" s="1365"/>
      <c r="N16" s="489"/>
      <c r="O16" s="1372"/>
      <c r="P16" s="504"/>
      <c r="Q16" s="504"/>
      <c r="R16" s="505" t="s">
        <v>272</v>
      </c>
      <c r="S16" s="1360" t="s">
        <v>271</v>
      </c>
      <c r="T16" s="1361"/>
      <c r="U16" s="1350"/>
      <c r="V16" s="1372"/>
      <c r="W16" s="718"/>
      <c r="X16" s="718"/>
      <c r="Y16" s="1182" t="s">
        <v>272</v>
      </c>
      <c r="Z16" s="1360" t="s">
        <v>271</v>
      </c>
      <c r="AA16" s="1361"/>
      <c r="AB16" s="1350"/>
      <c r="AC16" s="1372"/>
      <c r="AD16" s="718"/>
      <c r="AE16" s="718"/>
      <c r="AF16" s="1182" t="s">
        <v>272</v>
      </c>
      <c r="AG16" s="1360" t="s">
        <v>271</v>
      </c>
      <c r="AH16" s="1361"/>
      <c r="AI16" s="1350"/>
      <c r="AJ16" s="1372"/>
      <c r="AK16" s="718"/>
      <c r="AL16" s="718"/>
      <c r="AM16" s="1182" t="s">
        <v>272</v>
      </c>
      <c r="AN16" s="1360" t="s">
        <v>271</v>
      </c>
      <c r="AO16" s="1361"/>
      <c r="AP16" s="1350"/>
      <c r="AQ16" s="1364"/>
      <c r="AR16" s="1280"/>
    </row>
    <row r="17" spans="1:57">
      <c r="J17" s="498"/>
      <c r="K17" s="537">
        <v>1</v>
      </c>
      <c r="L17" s="615" t="s">
        <v>91</v>
      </c>
      <c r="M17" s="615" t="s">
        <v>47</v>
      </c>
      <c r="N17" s="635" t="s">
        <v>47</v>
      </c>
      <c r="O17" s="616">
        <f ca="1">OFFSET(O17,0,-1)+1</f>
        <v>3</v>
      </c>
      <c r="P17" s="617">
        <f ca="1">OFFSET(P17,0,-1)</f>
        <v>3</v>
      </c>
      <c r="Q17" s="617">
        <f ca="1">OFFSET(Q17,0,-1)</f>
        <v>3</v>
      </c>
      <c r="R17" s="616">
        <f ca="1">OFFSET(R17,0,-1)+1</f>
        <v>4</v>
      </c>
      <c r="S17" s="1353">
        <f ca="1">OFFSET(S17,0,-1)+1</f>
        <v>5</v>
      </c>
      <c r="T17" s="1353"/>
      <c r="U17" s="616">
        <f ca="1">OFFSET(U17,0,-2)+1</f>
        <v>6</v>
      </c>
      <c r="V17" s="1180">
        <f ca="1">OFFSET(V17,0,-1)+1</f>
        <v>7</v>
      </c>
      <c r="W17" s="617">
        <f ca="1">OFFSET(W17,0,-1)</f>
        <v>7</v>
      </c>
      <c r="X17" s="617">
        <f ca="1">OFFSET(X17,0,-1)</f>
        <v>7</v>
      </c>
      <c r="Y17" s="1180">
        <f ca="1">OFFSET(Y17,0,-1)+1</f>
        <v>8</v>
      </c>
      <c r="Z17" s="1353">
        <f ca="1">OFFSET(Z17,0,-1)+1</f>
        <v>9</v>
      </c>
      <c r="AA17" s="1353"/>
      <c r="AB17" s="1180">
        <f ca="1">OFFSET(AB17,0,-2)+1</f>
        <v>10</v>
      </c>
      <c r="AC17" s="1180">
        <f ca="1">OFFSET(AC17,0,-1)+1</f>
        <v>11</v>
      </c>
      <c r="AD17" s="617">
        <f ca="1">OFFSET(AD17,0,-1)</f>
        <v>11</v>
      </c>
      <c r="AE17" s="617">
        <f ca="1">OFFSET(AE17,0,-1)</f>
        <v>11</v>
      </c>
      <c r="AF17" s="1180">
        <f ca="1">OFFSET(AF17,0,-1)+1</f>
        <v>12</v>
      </c>
      <c r="AG17" s="1353">
        <f ca="1">OFFSET(AG17,0,-1)+1</f>
        <v>13</v>
      </c>
      <c r="AH17" s="1353"/>
      <c r="AI17" s="1180">
        <f ca="1">OFFSET(AI17,0,-2)+1</f>
        <v>14</v>
      </c>
      <c r="AJ17" s="1180">
        <f ca="1">OFFSET(AJ17,0,-1)+1</f>
        <v>15</v>
      </c>
      <c r="AK17" s="617">
        <f ca="1">OFFSET(AK17,0,-1)</f>
        <v>15</v>
      </c>
      <c r="AL17" s="617">
        <f ca="1">OFFSET(AL17,0,-1)</f>
        <v>15</v>
      </c>
      <c r="AM17" s="1180">
        <f ca="1">OFFSET(AM17,0,-1)+1</f>
        <v>16</v>
      </c>
      <c r="AN17" s="1353">
        <f ca="1">OFFSET(AN17,0,-1)+1</f>
        <v>17</v>
      </c>
      <c r="AO17" s="1353"/>
      <c r="AP17" s="1180">
        <f ca="1">OFFSET(AP17,0,-2)+1</f>
        <v>18</v>
      </c>
      <c r="AQ17" s="617">
        <f ca="1">OFFSET(AQ17,0,-1)</f>
        <v>18</v>
      </c>
      <c r="AR17" s="616">
        <f ca="1">OFFSET(AR17,0,-1)+1</f>
        <v>19</v>
      </c>
    </row>
    <row r="18" spans="1:57" ht="22.5">
      <c r="A18" s="1336">
        <v>1</v>
      </c>
      <c r="B18" s="866"/>
      <c r="C18" s="866"/>
      <c r="D18" s="866"/>
      <c r="E18" s="867"/>
      <c r="F18" s="868"/>
      <c r="G18" s="866"/>
      <c r="H18" s="866"/>
      <c r="I18" s="869"/>
      <c r="J18" s="864"/>
      <c r="K18" s="873">
        <v>1</v>
      </c>
      <c r="L18" s="561">
        <f>mergeValue(A18)</f>
        <v>1</v>
      </c>
      <c r="M18" s="609" t="s">
        <v>19</v>
      </c>
      <c r="N18" s="548"/>
      <c r="O18" s="1379" t="str">
        <f>IF('Перечень тарифов'!J31="","","" &amp; 'Перечень тарифов'!J31 &amp; "")</f>
        <v>Тариф на теплоноситель, поставляемый потребителям</v>
      </c>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c r="AM18" s="1379"/>
      <c r="AN18" s="1379"/>
      <c r="AO18" s="1379"/>
      <c r="AP18" s="1379"/>
      <c r="AQ18" s="1379"/>
      <c r="AR18" s="598" t="s">
        <v>715</v>
      </c>
    </row>
    <row r="19" spans="1:57" ht="22.5">
      <c r="A19" s="1336"/>
      <c r="B19" s="1336">
        <v>1</v>
      </c>
      <c r="C19" s="866"/>
      <c r="D19" s="866"/>
      <c r="E19" s="868"/>
      <c r="F19" s="868"/>
      <c r="G19" s="866"/>
      <c r="H19" s="866"/>
      <c r="I19" s="863"/>
      <c r="J19" s="862"/>
      <c r="K19" s="873">
        <v>1</v>
      </c>
      <c r="L19" s="561" t="str">
        <f>mergeValue(A19) &amp;"."&amp; mergeValue(B19)</f>
        <v>1.1</v>
      </c>
      <c r="M19" s="515" t="s">
        <v>15</v>
      </c>
      <c r="N19" s="548"/>
      <c r="O19" s="1379" t="str">
        <f>IF('Перечень тарифов'!N31="","","" &amp; 'Перечень тарифов'!N31 &amp; "")</f>
        <v>Всеволожский муниципальный район, Заневское (41612155);
Всеволожский муниципальный район, Муринское (41612428);</v>
      </c>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c r="AP19" s="1379"/>
      <c r="AQ19" s="1379"/>
      <c r="AR19" s="598" t="s">
        <v>459</v>
      </c>
    </row>
    <row r="20" spans="1:57" hidden="1">
      <c r="A20" s="1336"/>
      <c r="B20" s="1336"/>
      <c r="C20" s="1336">
        <v>1</v>
      </c>
      <c r="D20" s="866"/>
      <c r="E20" s="868"/>
      <c r="F20" s="868"/>
      <c r="G20" s="866"/>
      <c r="H20" s="866"/>
      <c r="I20" s="870"/>
      <c r="J20" s="862"/>
      <c r="K20" s="873">
        <v>1</v>
      </c>
      <c r="L20" s="561" t="str">
        <f>mergeValue(A20) &amp;"."&amp; mergeValue(B20)&amp;"."&amp; mergeValue(C20)</f>
        <v>1.1.1</v>
      </c>
      <c r="M20" s="516"/>
      <c r="N20" s="548"/>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c r="AP20" s="1379"/>
      <c r="AQ20" s="1379"/>
      <c r="AR20" s="598"/>
    </row>
    <row r="21" spans="1:57" hidden="1">
      <c r="A21" s="1336"/>
      <c r="B21" s="1336"/>
      <c r="C21" s="1336"/>
      <c r="D21" s="1336">
        <v>1</v>
      </c>
      <c r="E21" s="868"/>
      <c r="F21" s="868"/>
      <c r="G21" s="866"/>
      <c r="H21" s="866"/>
      <c r="I21" s="1336">
        <v>1</v>
      </c>
      <c r="J21" s="862"/>
      <c r="K21" s="873">
        <v>1</v>
      </c>
      <c r="L21" s="561" t="str">
        <f>mergeValue(A21) &amp;"."&amp; mergeValue(B21)&amp;"."&amp; mergeValue(C21)&amp;"."&amp; mergeValue(D21)</f>
        <v>1.1.1.1</v>
      </c>
      <c r="M21" s="517"/>
      <c r="N21" s="548"/>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1379"/>
      <c r="AN21" s="1379"/>
      <c r="AO21" s="1379"/>
      <c r="AP21" s="1379"/>
      <c r="AQ21" s="1379"/>
      <c r="AR21" s="598"/>
    </row>
    <row r="22" spans="1:57" ht="11.25" hidden="1" customHeight="1">
      <c r="A22" s="1336"/>
      <c r="B22" s="1336"/>
      <c r="C22" s="1336"/>
      <c r="D22" s="1336"/>
      <c r="E22" s="1336">
        <v>1</v>
      </c>
      <c r="F22" s="868"/>
      <c r="G22" s="866"/>
      <c r="H22" s="866"/>
      <c r="I22" s="1336"/>
      <c r="J22" s="868"/>
      <c r="K22" s="873">
        <v>1</v>
      </c>
      <c r="L22" s="561"/>
      <c r="M22" s="523"/>
      <c r="N22" s="549"/>
      <c r="O22" s="599"/>
      <c r="P22" s="599"/>
      <c r="Q22" s="599"/>
      <c r="R22" s="599"/>
      <c r="S22" s="599"/>
      <c r="T22" s="599"/>
      <c r="U22" s="561"/>
      <c r="V22" s="1190"/>
      <c r="W22" s="1190"/>
      <c r="X22" s="1190"/>
      <c r="Y22" s="1190"/>
      <c r="Z22" s="1190"/>
      <c r="AA22" s="1190"/>
      <c r="AB22" s="1185"/>
      <c r="AC22" s="1190"/>
      <c r="AD22" s="1190"/>
      <c r="AE22" s="1190"/>
      <c r="AF22" s="1190"/>
      <c r="AG22" s="1190"/>
      <c r="AH22" s="1190"/>
      <c r="AI22" s="1185"/>
      <c r="AJ22" s="1190"/>
      <c r="AK22" s="1190"/>
      <c r="AL22" s="1190"/>
      <c r="AM22" s="1190"/>
      <c r="AN22" s="1190"/>
      <c r="AO22" s="1190"/>
      <c r="AP22" s="1185"/>
      <c r="AQ22" s="476"/>
      <c r="AR22" s="528"/>
    </row>
    <row r="23" spans="1:57" ht="33.75">
      <c r="A23" s="1336"/>
      <c r="B23" s="1336"/>
      <c r="C23" s="1336"/>
      <c r="D23" s="1336"/>
      <c r="E23" s="1336"/>
      <c r="F23" s="1336">
        <v>1</v>
      </c>
      <c r="G23" s="866"/>
      <c r="H23" s="866"/>
      <c r="I23" s="1336"/>
      <c r="J23" s="1383"/>
      <c r="K23" s="873">
        <v>1</v>
      </c>
      <c r="L23" s="561" t="str">
        <f>mergeValue(A23) &amp;"."&amp; mergeValue(B23)&amp;"."&amp; mergeValue(C23)&amp;"."&amp; mergeValue(D23)&amp;"."&amp;  mergeValue(F23)</f>
        <v>1.1.1.1.1</v>
      </c>
      <c r="M23" s="523" t="s">
        <v>9</v>
      </c>
      <c r="N23" s="549"/>
      <c r="O23" s="1338" t="s">
        <v>3</v>
      </c>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c r="AL23" s="1338"/>
      <c r="AM23" s="1338"/>
      <c r="AN23" s="1338"/>
      <c r="AO23" s="1338"/>
      <c r="AP23" s="1338"/>
      <c r="AQ23" s="1338"/>
      <c r="AR23" s="598" t="s">
        <v>717</v>
      </c>
      <c r="AT23" s="557" t="str">
        <f>strCheckUnique(AU23:AU26)</f>
        <v/>
      </c>
      <c r="AV23" s="557"/>
    </row>
    <row r="24" spans="1:57">
      <c r="A24" s="1336"/>
      <c r="B24" s="1336"/>
      <c r="C24" s="1336"/>
      <c r="D24" s="1336"/>
      <c r="E24" s="1336"/>
      <c r="F24" s="1336"/>
      <c r="G24" s="866">
        <v>1</v>
      </c>
      <c r="H24" s="866"/>
      <c r="I24" s="1336"/>
      <c r="J24" s="1383"/>
      <c r="K24" s="865"/>
      <c r="L24" s="561" t="str">
        <f>mergeValue(A24) &amp;"."&amp; mergeValue(B24)&amp;"."&amp; mergeValue(C24)&amp;"."&amp; mergeValue(D24)&amp;"."&amp;  mergeValue(F24)&amp;"."&amp;  mergeValue(G24)</f>
        <v>1.1.1.1.1.1</v>
      </c>
      <c r="M24" s="1084" t="s">
        <v>602</v>
      </c>
      <c r="N24" s="554"/>
      <c r="O24" s="648">
        <v>45.97</v>
      </c>
      <c r="P24" s="531"/>
      <c r="Q24" s="531"/>
      <c r="R24" s="1342" t="s">
        <v>1214</v>
      </c>
      <c r="S24" s="1344" t="s">
        <v>82</v>
      </c>
      <c r="T24" s="1342" t="s">
        <v>1878</v>
      </c>
      <c r="U24" s="1344" t="s">
        <v>82</v>
      </c>
      <c r="V24" s="648">
        <v>47.46</v>
      </c>
      <c r="W24" s="725"/>
      <c r="X24" s="725"/>
      <c r="Y24" s="1342" t="s">
        <v>1879</v>
      </c>
      <c r="Z24" s="1344" t="s">
        <v>82</v>
      </c>
      <c r="AA24" s="1342" t="s">
        <v>1880</v>
      </c>
      <c r="AB24" s="1344" t="s">
        <v>82</v>
      </c>
      <c r="AC24" s="648">
        <v>49.28</v>
      </c>
      <c r="AD24" s="725"/>
      <c r="AE24" s="725"/>
      <c r="AF24" s="1342" t="s">
        <v>1881</v>
      </c>
      <c r="AG24" s="1344" t="s">
        <v>82</v>
      </c>
      <c r="AH24" s="1342" t="s">
        <v>1882</v>
      </c>
      <c r="AI24" s="1344" t="s">
        <v>82</v>
      </c>
      <c r="AJ24" s="648">
        <v>51.16</v>
      </c>
      <c r="AK24" s="725"/>
      <c r="AL24" s="725"/>
      <c r="AM24" s="1342" t="s">
        <v>1883</v>
      </c>
      <c r="AN24" s="1344" t="s">
        <v>82</v>
      </c>
      <c r="AO24" s="1342" t="s">
        <v>1884</v>
      </c>
      <c r="AP24" s="1344" t="s">
        <v>83</v>
      </c>
      <c r="AQ24" s="506"/>
      <c r="AR24" s="1354" t="s">
        <v>730</v>
      </c>
      <c r="AS24" s="553" t="str">
        <f>strCheckDate(O25:AQ25)</f>
        <v/>
      </c>
      <c r="AT24" s="557"/>
      <c r="AU24" s="557" t="str">
        <f>IF(M24="","",M24 )</f>
        <v>вода</v>
      </c>
      <c r="AV24" s="557"/>
      <c r="AW24" s="557"/>
      <c r="AX24" s="557"/>
    </row>
    <row r="25" spans="1:57" ht="11.25" hidden="1" customHeight="1">
      <c r="A25" s="1336"/>
      <c r="B25" s="1336"/>
      <c r="C25" s="1336"/>
      <c r="D25" s="1336"/>
      <c r="E25" s="1336"/>
      <c r="F25" s="1336"/>
      <c r="G25" s="866"/>
      <c r="H25" s="866"/>
      <c r="I25" s="1336"/>
      <c r="J25" s="1383"/>
      <c r="K25" s="873">
        <v>1</v>
      </c>
      <c r="L25" s="568"/>
      <c r="M25" s="614"/>
      <c r="N25" s="554"/>
      <c r="O25" s="531"/>
      <c r="P25" s="531"/>
      <c r="Q25" s="552" t="str">
        <f>R24 &amp; "-" &amp; T24</f>
        <v>01.01.2020-31.12.2020</v>
      </c>
      <c r="R25" s="1342"/>
      <c r="S25" s="1344"/>
      <c r="T25" s="1342"/>
      <c r="U25" s="1344"/>
      <c r="V25" s="725"/>
      <c r="W25" s="725"/>
      <c r="X25" s="731" t="str">
        <f>Y24 &amp; "-" &amp; AA24</f>
        <v>01.01.2021-31.12.2021</v>
      </c>
      <c r="Y25" s="1342"/>
      <c r="Z25" s="1344"/>
      <c r="AA25" s="1342"/>
      <c r="AB25" s="1344"/>
      <c r="AC25" s="725"/>
      <c r="AD25" s="725"/>
      <c r="AE25" s="731" t="str">
        <f>AF24 &amp; "-" &amp; AH24</f>
        <v>01.01.2022-31.12.2022</v>
      </c>
      <c r="AF25" s="1342"/>
      <c r="AG25" s="1344"/>
      <c r="AH25" s="1342"/>
      <c r="AI25" s="1344"/>
      <c r="AJ25" s="725"/>
      <c r="AK25" s="725"/>
      <c r="AL25" s="731" t="str">
        <f>AM24 &amp; "-" &amp; AO24</f>
        <v>01.01.2023-31.12.2023</v>
      </c>
      <c r="AM25" s="1342"/>
      <c r="AN25" s="1344"/>
      <c r="AO25" s="1342"/>
      <c r="AP25" s="1344"/>
      <c r="AQ25" s="506"/>
      <c r="AR25" s="1355"/>
      <c r="AT25" s="557"/>
      <c r="AU25" s="557"/>
      <c r="AV25" s="557"/>
      <c r="AW25" s="557"/>
      <c r="AX25" s="557"/>
    </row>
    <row r="26" spans="1:57" s="491" customFormat="1" ht="15" customHeight="1">
      <c r="A26" s="1336"/>
      <c r="B26" s="1336"/>
      <c r="C26" s="1336"/>
      <c r="D26" s="1336"/>
      <c r="E26" s="1336"/>
      <c r="F26" s="1336"/>
      <c r="G26" s="866"/>
      <c r="H26" s="866"/>
      <c r="I26" s="1336"/>
      <c r="J26" s="1383"/>
      <c r="K26" s="873">
        <v>1</v>
      </c>
      <c r="L26" s="507"/>
      <c r="M26" s="525" t="s">
        <v>24</v>
      </c>
      <c r="N26" s="520"/>
      <c r="O26" s="514"/>
      <c r="P26" s="514"/>
      <c r="Q26" s="514"/>
      <c r="R26" s="541"/>
      <c r="S26" s="533"/>
      <c r="T26" s="532"/>
      <c r="U26" s="520"/>
      <c r="V26" s="719"/>
      <c r="W26" s="719"/>
      <c r="X26" s="719"/>
      <c r="Y26" s="728"/>
      <c r="Z26" s="953"/>
      <c r="AA26" s="952"/>
      <c r="AB26" s="948"/>
      <c r="AC26" s="719"/>
      <c r="AD26" s="719"/>
      <c r="AE26" s="719"/>
      <c r="AF26" s="728"/>
      <c r="AG26" s="953"/>
      <c r="AH26" s="952"/>
      <c r="AI26" s="948"/>
      <c r="AJ26" s="719"/>
      <c r="AK26" s="719"/>
      <c r="AL26" s="719"/>
      <c r="AM26" s="728"/>
      <c r="AN26" s="953"/>
      <c r="AO26" s="952"/>
      <c r="AP26" s="948"/>
      <c r="AQ26" s="529"/>
      <c r="AR26" s="1356"/>
      <c r="AS26" s="555"/>
      <c r="AT26" s="555"/>
      <c r="AU26" s="555"/>
      <c r="AV26" s="555"/>
      <c r="AW26" s="555"/>
      <c r="AX26" s="555"/>
      <c r="AY26" s="555"/>
      <c r="AZ26" s="555"/>
      <c r="BA26" s="555"/>
      <c r="BB26" s="555"/>
      <c r="BC26" s="555"/>
      <c r="BD26" s="555"/>
    </row>
    <row r="27" spans="1:57" s="491" customFormat="1" ht="15" customHeight="1">
      <c r="A27" s="1336"/>
      <c r="B27" s="1336"/>
      <c r="C27" s="1336"/>
      <c r="D27" s="1336"/>
      <c r="E27" s="1336"/>
      <c r="F27" s="868"/>
      <c r="G27" s="868"/>
      <c r="H27" s="866"/>
      <c r="I27" s="1336"/>
      <c r="J27" s="868"/>
      <c r="K27" s="872"/>
      <c r="L27" s="507"/>
      <c r="M27" s="520" t="s">
        <v>10</v>
      </c>
      <c r="N27" s="525"/>
      <c r="O27" s="525"/>
      <c r="P27" s="525"/>
      <c r="Q27" s="525"/>
      <c r="R27" s="525"/>
      <c r="S27" s="525"/>
      <c r="T27" s="525"/>
      <c r="U27" s="525"/>
      <c r="V27" s="525"/>
      <c r="W27" s="525"/>
      <c r="X27" s="525"/>
      <c r="Y27" s="525"/>
      <c r="Z27" s="525"/>
      <c r="AA27" s="525"/>
      <c r="AB27" s="525"/>
      <c r="AC27" s="525"/>
      <c r="AD27" s="525"/>
      <c r="AE27" s="525"/>
      <c r="AF27" s="525"/>
      <c r="AG27" s="525"/>
      <c r="AH27" s="525"/>
      <c r="AI27" s="525"/>
      <c r="AJ27" s="525"/>
      <c r="AK27" s="525"/>
      <c r="AL27" s="525"/>
      <c r="AM27" s="525"/>
      <c r="AN27" s="525"/>
      <c r="AO27" s="525"/>
      <c r="AP27" s="525"/>
      <c r="AQ27" s="525"/>
      <c r="AR27" s="529"/>
      <c r="AS27" s="555"/>
      <c r="AT27" s="555"/>
      <c r="AU27" s="555"/>
      <c r="AV27" s="555"/>
      <c r="AW27" s="555"/>
      <c r="AX27" s="555"/>
      <c r="AY27" s="555"/>
      <c r="AZ27" s="555"/>
      <c r="BA27" s="555"/>
      <c r="BB27" s="555"/>
      <c r="BC27" s="555"/>
      <c r="BD27" s="555"/>
      <c r="BE27" s="555"/>
    </row>
    <row r="28" spans="1:57" s="491" customFormat="1" ht="15" hidden="1" customHeight="1">
      <c r="A28" s="1336"/>
      <c r="B28" s="1336"/>
      <c r="C28" s="1336"/>
      <c r="D28" s="1336"/>
      <c r="E28" s="868"/>
      <c r="F28" s="868"/>
      <c r="G28" s="868"/>
      <c r="H28" s="866"/>
      <c r="I28" s="1336"/>
      <c r="J28" s="868"/>
      <c r="K28" s="872"/>
      <c r="L28" s="507"/>
      <c r="M28" s="520"/>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9"/>
      <c r="AS28" s="555"/>
      <c r="AT28" s="555"/>
      <c r="AU28" s="555"/>
      <c r="AV28" s="555"/>
      <c r="AW28" s="555"/>
      <c r="AX28" s="555"/>
      <c r="AY28" s="555"/>
      <c r="AZ28" s="555"/>
      <c r="BA28" s="555"/>
      <c r="BB28" s="555"/>
      <c r="BC28" s="555"/>
      <c r="BD28" s="555"/>
      <c r="BE28" s="555"/>
    </row>
    <row r="29" spans="1:57" ht="3" customHeight="1">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row>
    <row r="30" spans="1:57" ht="106.5" customHeight="1">
      <c r="L30" s="1">
        <v>1</v>
      </c>
      <c r="M30" s="1329" t="s">
        <v>731</v>
      </c>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row>
  </sheetData>
  <sheetProtection password="FA9C" sheet="1" objects="1" scenarios="1" formatColumns="0" formatRows="0"/>
  <dataConsolidate leftLabels="1"/>
  <mergeCells count="78">
    <mergeCell ref="AR24:AR26"/>
    <mergeCell ref="R15:T15"/>
    <mergeCell ref="O14:T14"/>
    <mergeCell ref="M30:AR30"/>
    <mergeCell ref="U14:U16"/>
    <mergeCell ref="AQ14:AQ16"/>
    <mergeCell ref="AR13:AR16"/>
    <mergeCell ref="L13:AQ13"/>
    <mergeCell ref="L14:L16"/>
    <mergeCell ref="M14:M16"/>
    <mergeCell ref="S17:T17"/>
    <mergeCell ref="T24:T25"/>
    <mergeCell ref="Z17:AA17"/>
    <mergeCell ref="Z24:Z25"/>
    <mergeCell ref="AA24:AA25"/>
    <mergeCell ref="AB24:AB25"/>
    <mergeCell ref="I21:I28"/>
    <mergeCell ref="L5:T5"/>
    <mergeCell ref="O7:T7"/>
    <mergeCell ref="O8:T8"/>
    <mergeCell ref="L11:M11"/>
    <mergeCell ref="O11:T11"/>
    <mergeCell ref="O9:T9"/>
    <mergeCell ref="O10:T10"/>
    <mergeCell ref="Y24:Y25"/>
    <mergeCell ref="O12:U12"/>
    <mergeCell ref="O15:O16"/>
    <mergeCell ref="P15:Q15"/>
    <mergeCell ref="S16:T16"/>
    <mergeCell ref="V11:AA11"/>
    <mergeCell ref="A18:A28"/>
    <mergeCell ref="O18:AQ18"/>
    <mergeCell ref="B19:B28"/>
    <mergeCell ref="O19:AQ19"/>
    <mergeCell ref="C20:C28"/>
    <mergeCell ref="U24:U25"/>
    <mergeCell ref="O20:AQ20"/>
    <mergeCell ref="D21:D28"/>
    <mergeCell ref="O21:AQ21"/>
    <mergeCell ref="E22:E27"/>
    <mergeCell ref="F23:F26"/>
    <mergeCell ref="J23:J26"/>
    <mergeCell ref="O23:AQ23"/>
    <mergeCell ref="R24:R25"/>
    <mergeCell ref="S24:S25"/>
    <mergeCell ref="V12:AB12"/>
    <mergeCell ref="V14:AA14"/>
    <mergeCell ref="AB14:AB16"/>
    <mergeCell ref="V15:V16"/>
    <mergeCell ref="W15:X15"/>
    <mergeCell ref="Y15:AA15"/>
    <mergeCell ref="Z16:AA1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J12:AP12"/>
    <mergeCell ref="AJ14:AO14"/>
    <mergeCell ref="AP14:AP16"/>
    <mergeCell ref="AJ15:AJ16"/>
    <mergeCell ref="AK15:AL15"/>
    <mergeCell ref="AM15:AO15"/>
    <mergeCell ref="AN16:AO16"/>
    <mergeCell ref="AN17:AO17"/>
    <mergeCell ref="AM24:AM25"/>
    <mergeCell ref="AN24:AN25"/>
    <mergeCell ref="AO24:AO25"/>
    <mergeCell ref="AP24:AP25"/>
  </mergeCells>
  <dataValidations count="10">
    <dataValidation allowBlank="1" sqref="KC27:KN28 TY27:UJ28 ADU27:AEF28 ANQ27:AOB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65559:KN65560 TY65559:UJ65560 ADU65559:AEF65560 ANQ65559:AOB65560 AXM65559:AXX65560 BHI65559:BHT65560 BRE65559:BRP65560 CBA65559:CBL65560 CKW65559:CLH65560 CUS65559:CVD65560 DEO65559:DEZ65560 DOK65559:DOV65560 DYG65559:DYR65560 EIC65559:EIN65560 ERY65559:ESJ65560 FBU65559:FCF65560 FLQ65559:FMB65560 FVM65559:FVX65560 GFI65559:GFT65560 GPE65559:GPP65560 GZA65559:GZL65560 HIW65559:HJH65560 HSS65559:HTD65560 ICO65559:ICZ65560 IMK65559:IMV65560 IWG65559:IWR65560 JGC65559:JGN65560 JPY65559:JQJ65560 JZU65559:KAF65560 KJQ65559:KKB65560 KTM65559:KTX65560 LDI65559:LDT65560 LNE65559:LNP65560 LXA65559:LXL65560 MGW65559:MHH65560 MQS65559:MRD65560 NAO65559:NAZ65560 NKK65559:NKV65560 NUG65559:NUR65560 OEC65559:OEN65560 ONY65559:OOJ65560 OXU65559:OYF65560 PHQ65559:PIB65560 PRM65559:PRX65560 QBI65559:QBT65560 QLE65559:QLP65560 QVA65559:QVL65560 REW65559:RFH65560 ROS65559:RPD65560 RYO65559:RYZ65560 SIK65559:SIV65560 SSG65559:SSR65560 TCC65559:TCN65560 TLY65559:TMJ65560 TVU65559:TWF65560 UFQ65559:UGB65560 UPM65559:UPX65560 UZI65559:UZT65560 VJE65559:VJP65560 VTA65559:VTL65560 WCW65559:WDH65560 WMS65559:WND65560 WWO65559:WWZ65560 KC131095:KN131096 TY131095:UJ131096 ADU131095:AEF131096 ANQ131095:AOB131096 AXM131095:AXX131096 BHI131095:BHT131096 BRE131095:BRP131096 CBA131095:CBL131096 CKW131095:CLH131096 CUS131095:CVD131096 DEO131095:DEZ131096 DOK131095:DOV131096 DYG131095:DYR131096 EIC131095:EIN131096 ERY131095:ESJ131096 FBU131095:FCF131096 FLQ131095:FMB131096 FVM131095:FVX131096 GFI131095:GFT131096 GPE131095:GPP131096 GZA131095:GZL131096 HIW131095:HJH131096 HSS131095:HTD131096 ICO131095:ICZ131096 IMK131095:IMV131096 IWG131095:IWR131096 JGC131095:JGN131096 JPY131095:JQJ131096 JZU131095:KAF131096 KJQ131095:KKB131096 KTM131095:KTX131096 LDI131095:LDT131096 LNE131095:LNP131096 LXA131095:LXL131096 MGW131095:MHH131096 MQS131095:MRD131096 NAO131095:NAZ131096 NKK131095:NKV131096 NUG131095:NUR131096 OEC131095:OEN131096 ONY131095:OOJ131096 OXU131095:OYF131096 PHQ131095:PIB131096 PRM131095:PRX131096 QBI131095:QBT131096 QLE131095:QLP131096 QVA131095:QVL131096 REW131095:RFH131096 ROS131095:RPD131096 RYO131095:RYZ131096 SIK131095:SIV131096 SSG131095:SSR131096 TCC131095:TCN131096 TLY131095:TMJ131096 TVU131095:TWF131096 UFQ131095:UGB131096 UPM131095:UPX131096 UZI131095:UZT131096 VJE131095:VJP131096 VTA131095:VTL131096 WCW131095:WDH131096 WMS131095:WND131096 WWO131095:WWZ131096 KC196631:KN196632 TY196631:UJ196632 ADU196631:AEF196632 ANQ196631:AOB196632 AXM196631:AXX196632 BHI196631:BHT196632 BRE196631:BRP196632 CBA196631:CBL196632 CKW196631:CLH196632 CUS196631:CVD196632 DEO196631:DEZ196632 DOK196631:DOV196632 DYG196631:DYR196632 EIC196631:EIN196632 ERY196631:ESJ196632 FBU196631:FCF196632 FLQ196631:FMB196632 FVM196631:FVX196632 GFI196631:GFT196632 GPE196631:GPP196632 GZA196631:GZL196632 HIW196631:HJH196632 HSS196631:HTD196632 ICO196631:ICZ196632 IMK196631:IMV196632 IWG196631:IWR196632 JGC196631:JGN196632 JPY196631:JQJ196632 JZU196631:KAF196632 KJQ196631:KKB196632 KTM196631:KTX196632 LDI196631:LDT196632 LNE196631:LNP196632 LXA196631:LXL196632 MGW196631:MHH196632 MQS196631:MRD196632 NAO196631:NAZ196632 NKK196631:NKV196632 NUG196631:NUR196632 OEC196631:OEN196632 ONY196631:OOJ196632 OXU196631:OYF196632 PHQ196631:PIB196632 PRM196631:PRX196632 QBI196631:QBT196632 QLE196631:QLP196632 QVA196631:QVL196632 REW196631:RFH196632 ROS196631:RPD196632 RYO196631:RYZ196632 SIK196631:SIV196632 SSG196631:SSR196632 TCC196631:TCN196632 TLY196631:TMJ196632 TVU196631:TWF196632 UFQ196631:UGB196632 UPM196631:UPX196632 UZI196631:UZT196632 VJE196631:VJP196632 VTA196631:VTL196632 WCW196631:WDH196632 WMS196631:WND196632 WWO196631:WWZ196632 KC262167:KN262168 TY262167:UJ262168 ADU262167:AEF262168 ANQ262167:AOB262168 AXM262167:AXX262168 BHI262167:BHT262168 BRE262167:BRP262168 CBA262167:CBL262168 CKW262167:CLH262168 CUS262167:CVD262168 DEO262167:DEZ262168 DOK262167:DOV262168 DYG262167:DYR262168 EIC262167:EIN262168 ERY262167:ESJ262168 FBU262167:FCF262168 FLQ262167:FMB262168 FVM262167:FVX262168 GFI262167:GFT262168 GPE262167:GPP262168 GZA262167:GZL262168 HIW262167:HJH262168 HSS262167:HTD262168 ICO262167:ICZ262168 IMK262167:IMV262168 IWG262167:IWR262168 JGC262167:JGN262168 JPY262167:JQJ262168 JZU262167:KAF262168 KJQ262167:KKB262168 KTM262167:KTX262168 LDI262167:LDT262168 LNE262167:LNP262168 LXA262167:LXL262168 MGW262167:MHH262168 MQS262167:MRD262168 NAO262167:NAZ262168 NKK262167:NKV262168 NUG262167:NUR262168 OEC262167:OEN262168 ONY262167:OOJ262168 OXU262167:OYF262168 PHQ262167:PIB262168 PRM262167:PRX262168 QBI262167:QBT262168 QLE262167:QLP262168 QVA262167:QVL262168 REW262167:RFH262168 ROS262167:RPD262168 RYO262167:RYZ262168 SIK262167:SIV262168 SSG262167:SSR262168 TCC262167:TCN262168 TLY262167:TMJ262168 TVU262167:TWF262168 UFQ262167:UGB262168 UPM262167:UPX262168 UZI262167:UZT262168 VJE262167:VJP262168 VTA262167:VTL262168 WCW262167:WDH262168 WMS262167:WND262168 WWO262167:WWZ262168 KC327703:KN327704 TY327703:UJ327704 ADU327703:AEF327704 ANQ327703:AOB327704 AXM327703:AXX327704 BHI327703:BHT327704 BRE327703:BRP327704 CBA327703:CBL327704 CKW327703:CLH327704 CUS327703:CVD327704 DEO327703:DEZ327704 DOK327703:DOV327704 DYG327703:DYR327704 EIC327703:EIN327704 ERY327703:ESJ327704 FBU327703:FCF327704 FLQ327703:FMB327704 FVM327703:FVX327704 GFI327703:GFT327704 GPE327703:GPP327704 GZA327703:GZL327704 HIW327703:HJH327704 HSS327703:HTD327704 ICO327703:ICZ327704 IMK327703:IMV327704 IWG327703:IWR327704 JGC327703:JGN327704 JPY327703:JQJ327704 JZU327703:KAF327704 KJQ327703:KKB327704 KTM327703:KTX327704 LDI327703:LDT327704 LNE327703:LNP327704 LXA327703:LXL327704 MGW327703:MHH327704 MQS327703:MRD327704 NAO327703:NAZ327704 NKK327703:NKV327704 NUG327703:NUR327704 OEC327703:OEN327704 ONY327703:OOJ327704 OXU327703:OYF327704 PHQ327703:PIB327704 PRM327703:PRX327704 QBI327703:QBT327704 QLE327703:QLP327704 QVA327703:QVL327704 REW327703:RFH327704 ROS327703:RPD327704 RYO327703:RYZ327704 SIK327703:SIV327704 SSG327703:SSR327704 TCC327703:TCN327704 TLY327703:TMJ327704 TVU327703:TWF327704 UFQ327703:UGB327704 UPM327703:UPX327704 UZI327703:UZT327704 VJE327703:VJP327704 VTA327703:VTL327704 WCW327703:WDH327704 WMS327703:WND327704 WWO327703:WWZ327704 KC393239:KN393240 TY393239:UJ393240 ADU393239:AEF393240 ANQ393239:AOB393240 AXM393239:AXX393240 BHI393239:BHT393240 BRE393239:BRP393240 CBA393239:CBL393240 CKW393239:CLH393240 CUS393239:CVD393240 DEO393239:DEZ393240 DOK393239:DOV393240 DYG393239:DYR393240 EIC393239:EIN393240 ERY393239:ESJ393240 FBU393239:FCF393240 FLQ393239:FMB393240 FVM393239:FVX393240 GFI393239:GFT393240 GPE393239:GPP393240 GZA393239:GZL393240 HIW393239:HJH393240 HSS393239:HTD393240 ICO393239:ICZ393240 IMK393239:IMV393240 IWG393239:IWR393240 JGC393239:JGN393240 JPY393239:JQJ393240 JZU393239:KAF393240 KJQ393239:KKB393240 KTM393239:KTX393240 LDI393239:LDT393240 LNE393239:LNP393240 LXA393239:LXL393240 MGW393239:MHH393240 MQS393239:MRD393240 NAO393239:NAZ393240 NKK393239:NKV393240 NUG393239:NUR393240 OEC393239:OEN393240 ONY393239:OOJ393240 OXU393239:OYF393240 PHQ393239:PIB393240 PRM393239:PRX393240 QBI393239:QBT393240 QLE393239:QLP393240 QVA393239:QVL393240 REW393239:RFH393240 ROS393239:RPD393240 RYO393239:RYZ393240 SIK393239:SIV393240 SSG393239:SSR393240 TCC393239:TCN393240 TLY393239:TMJ393240 TVU393239:TWF393240 UFQ393239:UGB393240 UPM393239:UPX393240 UZI393239:UZT393240 VJE393239:VJP393240 VTA393239:VTL393240 WCW393239:WDH393240 WMS393239:WND393240 WWO393239:WWZ393240 KC458775:KN458776 TY458775:UJ458776 ADU458775:AEF458776 ANQ458775:AOB458776 AXM458775:AXX458776 BHI458775:BHT458776 BRE458775:BRP458776 CBA458775:CBL458776 CKW458775:CLH458776 CUS458775:CVD458776 DEO458775:DEZ458776 DOK458775:DOV458776 DYG458775:DYR458776 EIC458775:EIN458776 ERY458775:ESJ458776 FBU458775:FCF458776 FLQ458775:FMB458776 FVM458775:FVX458776 GFI458775:GFT458776 GPE458775:GPP458776 GZA458775:GZL458776 HIW458775:HJH458776 HSS458775:HTD458776 ICO458775:ICZ458776 IMK458775:IMV458776 IWG458775:IWR458776 JGC458775:JGN458776 JPY458775:JQJ458776 JZU458775:KAF458776 KJQ458775:KKB458776 KTM458775:KTX458776 LDI458775:LDT458776 LNE458775:LNP458776 LXA458775:LXL458776 MGW458775:MHH458776 MQS458775:MRD458776 NAO458775:NAZ458776 NKK458775:NKV458776 NUG458775:NUR458776 OEC458775:OEN458776 ONY458775:OOJ458776 OXU458775:OYF458776 PHQ458775:PIB458776 PRM458775:PRX458776 QBI458775:QBT458776 QLE458775:QLP458776 QVA458775:QVL458776 REW458775:RFH458776 ROS458775:RPD458776 RYO458775:RYZ458776 SIK458775:SIV458776 SSG458775:SSR458776 TCC458775:TCN458776 TLY458775:TMJ458776 TVU458775:TWF458776 UFQ458775:UGB458776 UPM458775:UPX458776 UZI458775:UZT458776 VJE458775:VJP458776 VTA458775:VTL458776 WCW458775:WDH458776 WMS458775:WND458776 WWO458775:WWZ458776 KC524311:KN524312 TY524311:UJ524312 ADU524311:AEF524312 ANQ524311:AOB524312 AXM524311:AXX524312 BHI524311:BHT524312 BRE524311:BRP524312 CBA524311:CBL524312 CKW524311:CLH524312 CUS524311:CVD524312 DEO524311:DEZ524312 DOK524311:DOV524312 DYG524311:DYR524312 EIC524311:EIN524312 ERY524311:ESJ524312 FBU524311:FCF524312 FLQ524311:FMB524312 FVM524311:FVX524312 GFI524311:GFT524312 GPE524311:GPP524312 GZA524311:GZL524312 HIW524311:HJH524312 HSS524311:HTD524312 ICO524311:ICZ524312 IMK524311:IMV524312 IWG524311:IWR524312 JGC524311:JGN524312 JPY524311:JQJ524312 JZU524311:KAF524312 KJQ524311:KKB524312 KTM524311:KTX524312 LDI524311:LDT524312 LNE524311:LNP524312 LXA524311:LXL524312 MGW524311:MHH524312 MQS524311:MRD524312 NAO524311:NAZ524312 NKK524311:NKV524312 NUG524311:NUR524312 OEC524311:OEN524312 ONY524311:OOJ524312 OXU524311:OYF524312 PHQ524311:PIB524312 PRM524311:PRX524312 QBI524311:QBT524312 QLE524311:QLP524312 QVA524311:QVL524312 REW524311:RFH524312 ROS524311:RPD524312 RYO524311:RYZ524312 SIK524311:SIV524312 SSG524311:SSR524312 TCC524311:TCN524312 TLY524311:TMJ524312 TVU524311:TWF524312 UFQ524311:UGB524312 UPM524311:UPX524312 UZI524311:UZT524312 VJE524311:VJP524312 VTA524311:VTL524312 WCW524311:WDH524312 WMS524311:WND524312 WWO524311:WWZ524312 KC589847:KN589848 TY589847:UJ589848 ADU589847:AEF589848 ANQ589847:AOB589848 AXM589847:AXX589848 BHI589847:BHT589848 BRE589847:BRP589848 CBA589847:CBL589848 CKW589847:CLH589848 CUS589847:CVD589848 DEO589847:DEZ589848 DOK589847:DOV589848 DYG589847:DYR589848 EIC589847:EIN589848 ERY589847:ESJ589848 FBU589847:FCF589848 FLQ589847:FMB589848 FVM589847:FVX589848 GFI589847:GFT589848 GPE589847:GPP589848 GZA589847:GZL589848 HIW589847:HJH589848 HSS589847:HTD589848 ICO589847:ICZ589848 IMK589847:IMV589848 IWG589847:IWR589848 JGC589847:JGN589848 JPY589847:JQJ589848 JZU589847:KAF589848 KJQ589847:KKB589848 KTM589847:KTX589848 LDI589847:LDT589848 LNE589847:LNP589848 LXA589847:LXL589848 MGW589847:MHH589848 MQS589847:MRD589848 NAO589847:NAZ589848 NKK589847:NKV589848 NUG589847:NUR589848 OEC589847:OEN589848 ONY589847:OOJ589848 OXU589847:OYF589848 PHQ589847:PIB589848 PRM589847:PRX589848 QBI589847:QBT589848 QLE589847:QLP589848 QVA589847:QVL589848 REW589847:RFH589848 ROS589847:RPD589848 RYO589847:RYZ589848 SIK589847:SIV589848 SSG589847:SSR589848 TCC589847:TCN589848 TLY589847:TMJ589848 TVU589847:TWF589848 UFQ589847:UGB589848 UPM589847:UPX589848 UZI589847:UZT589848 VJE589847:VJP589848 VTA589847:VTL589848 WCW589847:WDH589848 WMS589847:WND589848 WWO589847:WWZ589848 KC655383:KN655384 TY655383:UJ655384 ADU655383:AEF655384 ANQ655383:AOB655384 AXM655383:AXX655384 BHI655383:BHT655384 BRE655383:BRP655384 CBA655383:CBL655384 CKW655383:CLH655384 CUS655383:CVD655384 DEO655383:DEZ655384 DOK655383:DOV655384 DYG655383:DYR655384 EIC655383:EIN655384 ERY655383:ESJ655384 FBU655383:FCF655384 FLQ655383:FMB655384 FVM655383:FVX655384 GFI655383:GFT655384 GPE655383:GPP655384 GZA655383:GZL655384 HIW655383:HJH655384 HSS655383:HTD655384 ICO655383:ICZ655384 IMK655383:IMV655384 IWG655383:IWR655384 JGC655383:JGN655384 JPY655383:JQJ655384 JZU655383:KAF655384 KJQ655383:KKB655384 KTM655383:KTX655384 LDI655383:LDT655384 LNE655383:LNP655384 LXA655383:LXL655384 MGW655383:MHH655384 MQS655383:MRD655384 NAO655383:NAZ655384 NKK655383:NKV655384 NUG655383:NUR655384 OEC655383:OEN655384 ONY655383:OOJ655384 OXU655383:OYF655384 PHQ655383:PIB655384 PRM655383:PRX655384 QBI655383:QBT655384 QLE655383:QLP655384 QVA655383:QVL655384 REW655383:RFH655384 ROS655383:RPD655384 RYO655383:RYZ655384 SIK655383:SIV655384 SSG655383:SSR655384 TCC655383:TCN655384 TLY655383:TMJ655384 TVU655383:TWF655384 UFQ655383:UGB655384 UPM655383:UPX655384 UZI655383:UZT655384 VJE655383:VJP655384 VTA655383:VTL655384 WCW655383:WDH655384 WMS655383:WND655384 WWO655383:WWZ655384 KC720919:KN720920 TY720919:UJ720920 ADU720919:AEF720920 ANQ720919:AOB720920 AXM720919:AXX720920 BHI720919:BHT720920 BRE720919:BRP720920 CBA720919:CBL720920 CKW720919:CLH720920 CUS720919:CVD720920 DEO720919:DEZ720920 DOK720919:DOV720920 DYG720919:DYR720920 EIC720919:EIN720920 ERY720919:ESJ720920 FBU720919:FCF720920 FLQ720919:FMB720920 FVM720919:FVX720920 GFI720919:GFT720920 GPE720919:GPP720920 GZA720919:GZL720920 HIW720919:HJH720920 HSS720919:HTD720920 ICO720919:ICZ720920 IMK720919:IMV720920 IWG720919:IWR720920 JGC720919:JGN720920 JPY720919:JQJ720920 JZU720919:KAF720920 KJQ720919:KKB720920 KTM720919:KTX720920 LDI720919:LDT720920 LNE720919:LNP720920 LXA720919:LXL720920 MGW720919:MHH720920 MQS720919:MRD720920 NAO720919:NAZ720920 NKK720919:NKV720920 NUG720919:NUR720920 OEC720919:OEN720920 ONY720919:OOJ720920 OXU720919:OYF720920 PHQ720919:PIB720920 PRM720919:PRX720920 QBI720919:QBT720920 QLE720919:QLP720920 QVA720919:QVL720920 REW720919:RFH720920 ROS720919:RPD720920 RYO720919:RYZ720920 SIK720919:SIV720920 SSG720919:SSR720920 TCC720919:TCN720920 TLY720919:TMJ720920 TVU720919:TWF720920 UFQ720919:UGB720920 UPM720919:UPX720920 UZI720919:UZT720920 VJE720919:VJP720920 VTA720919:VTL720920 WCW720919:WDH720920 WMS720919:WND720920 WWO720919:WWZ720920 KC786455:KN786456 TY786455:UJ786456 ADU786455:AEF786456 ANQ786455:AOB786456 AXM786455:AXX786456 BHI786455:BHT786456 BRE786455:BRP786456 CBA786455:CBL786456 CKW786455:CLH786456 CUS786455:CVD786456 DEO786455:DEZ786456 DOK786455:DOV786456 DYG786455:DYR786456 EIC786455:EIN786456 ERY786455:ESJ786456 FBU786455:FCF786456 FLQ786455:FMB786456 FVM786455:FVX786456 GFI786455:GFT786456 GPE786455:GPP786456 GZA786455:GZL786456 HIW786455:HJH786456 HSS786455:HTD786456 ICO786455:ICZ786456 IMK786455:IMV786456 IWG786455:IWR786456 JGC786455:JGN786456 JPY786455:JQJ786456 JZU786455:KAF786456 KJQ786455:KKB786456 KTM786455:KTX786456 LDI786455:LDT786456 LNE786455:LNP786456 LXA786455:LXL786456 MGW786455:MHH786456 MQS786455:MRD786456 NAO786455:NAZ786456 NKK786455:NKV786456 NUG786455:NUR786456 OEC786455:OEN786456 ONY786455:OOJ786456 OXU786455:OYF786456 PHQ786455:PIB786456 PRM786455:PRX786456 QBI786455:QBT786456 QLE786455:QLP786456 QVA786455:QVL786456 REW786455:RFH786456 ROS786455:RPD786456 RYO786455:RYZ786456 SIK786455:SIV786456 SSG786455:SSR786456 TCC786455:TCN786456 TLY786455:TMJ786456 TVU786455:TWF786456 UFQ786455:UGB786456 UPM786455:UPX786456 UZI786455:UZT786456 VJE786455:VJP786456 VTA786455:VTL786456 WCW786455:WDH786456 WMS786455:WND786456 WWO786455:WWZ786456 KC851991:KN851992 TY851991:UJ851992 ADU851991:AEF851992 ANQ851991:AOB851992 AXM851991:AXX851992 BHI851991:BHT851992 BRE851991:BRP851992 CBA851991:CBL851992 CKW851991:CLH851992 CUS851991:CVD851992 DEO851991:DEZ851992 DOK851991:DOV851992 DYG851991:DYR851992 EIC851991:EIN851992 ERY851991:ESJ851992 FBU851991:FCF851992 FLQ851991:FMB851992 FVM851991:FVX851992 GFI851991:GFT851992 GPE851991:GPP851992 GZA851991:GZL851992 HIW851991:HJH851992 HSS851991:HTD851992 ICO851991:ICZ851992 IMK851991:IMV851992 IWG851991:IWR851992 JGC851991:JGN851992 JPY851991:JQJ851992 JZU851991:KAF851992 KJQ851991:KKB851992 KTM851991:KTX851992 LDI851991:LDT851992 LNE851991:LNP851992 LXA851991:LXL851992 MGW851991:MHH851992 MQS851991:MRD851992 NAO851991:NAZ851992 NKK851991:NKV851992 NUG851991:NUR851992 OEC851991:OEN851992 ONY851991:OOJ851992 OXU851991:OYF851992 PHQ851991:PIB851992 PRM851991:PRX851992 QBI851991:QBT851992 QLE851991:QLP851992 QVA851991:QVL851992 REW851991:RFH851992 ROS851991:RPD851992 RYO851991:RYZ851992 SIK851991:SIV851992 SSG851991:SSR851992 TCC851991:TCN851992 TLY851991:TMJ851992 TVU851991:TWF851992 UFQ851991:UGB851992 UPM851991:UPX851992 UZI851991:UZT851992 VJE851991:VJP851992 VTA851991:VTL851992 WCW851991:WDH851992 WMS851991:WND851992 WWO851991:WWZ851992 KC917527:KN917528 TY917527:UJ917528 ADU917527:AEF917528 ANQ917527:AOB917528 AXM917527:AXX917528 BHI917527:BHT917528 BRE917527:BRP917528 CBA917527:CBL917528 CKW917527:CLH917528 CUS917527:CVD917528 DEO917527:DEZ917528 DOK917527:DOV917528 DYG917527:DYR917528 EIC917527:EIN917528 ERY917527:ESJ917528 FBU917527:FCF917528 FLQ917527:FMB917528 FVM917527:FVX917528 GFI917527:GFT917528 GPE917527:GPP917528 GZA917527:GZL917528 HIW917527:HJH917528 HSS917527:HTD917528 ICO917527:ICZ917528 IMK917527:IMV917528 IWG917527:IWR917528 JGC917527:JGN917528 JPY917527:JQJ917528 JZU917527:KAF917528 KJQ917527:KKB917528 KTM917527:KTX917528 LDI917527:LDT917528 LNE917527:LNP917528 LXA917527:LXL917528 MGW917527:MHH917528 MQS917527:MRD917528 NAO917527:NAZ917528 NKK917527:NKV917528 NUG917527:NUR917528 OEC917527:OEN917528 ONY917527:OOJ917528 OXU917527:OYF917528 PHQ917527:PIB917528 PRM917527:PRX917528 QBI917527:QBT917528 QLE917527:QLP917528 QVA917527:QVL917528 REW917527:RFH917528 ROS917527:RPD917528 RYO917527:RYZ917528 SIK917527:SIV917528 SSG917527:SSR917528 TCC917527:TCN917528 TLY917527:TMJ917528 TVU917527:TWF917528 UFQ917527:UGB917528 UPM917527:UPX917528 UZI917527:UZT917528 VJE917527:VJP917528 VTA917527:VTL917528 WCW917527:WDH917528 WMS917527:WND917528 WWO917527:WWZ917528 WWO983063:WWZ983064 KC983063:KN983064 TY983063:UJ983064 ADU983063:AEF983064 ANQ983063:AOB983064 AXM983063:AXX983064 BHI983063:BHT983064 BRE983063:BRP983064 CBA983063:CBL983064 CKW983063:CLH983064 CUS983063:CVD983064 DEO983063:DEZ983064 DOK983063:DOV983064 DYG983063:DYR983064 EIC983063:EIN983064 ERY983063:ESJ983064 FBU983063:FCF983064 FLQ983063:FMB983064 FVM983063:FVX983064 GFI983063:GFT983064 GPE983063:GPP983064 GZA983063:GZL983064 HIW983063:HJH983064 HSS983063:HTD983064 ICO983063:ICZ983064 IMK983063:IMV983064 IWG983063:IWR983064 JGC983063:JGN983064 JPY983063:JQJ983064 JZU983063:KAF983064 KJQ983063:KKB983064 KTM983063:KTX983064 LDI983063:LDT983064 LNE983063:LNP983064 LXA983063:LXL983064 MGW983063:MHH983064 MQS983063:MRD983064 NAO983063:NAZ983064 NKK983063:NKV983064 NUG983063:NUR983064 OEC983063:OEN983064 ONY983063:OOJ983064 OXU983063:OYF983064 PHQ983063:PIB983064 PRM983063:PRX983064 QBI983063:QBT983064 QLE983063:QLP983064 QVA983063:QVL983064 REW983063:RFH983064 ROS983063:RPD983064 RYO983063:RYZ983064 SIK983063:SIV983064 SSG983063:SSR983064 TCC983063:TCN983064 TLY983063:TMJ983064 TVU983063:TWF983064 UFQ983063:UGB983064 UPM983063:UPX983064 UZI983063:UZT983064 VJE983063:VJP983064 VTA983063:VTL983064 WCW983063:WDH983064 WMS983063:WND983064 AR27:AR28 L983063:AR983064 L917527:AR917528 L851991:AR851992 L786455:AR786456 L720919:AR720920 L655383:AR655384 L589847:AR589848 L524311:AR524312 L458775:AR458776 L393239:AR393240 L327703:AR327704 L262167:AR262168 L196631:AR196632 L131095:AR131096 L65559:AR65560"/>
    <dataValidation allowBlank="1" prompt="Для выбора выполните двойной щелчок левой клавиши мыши по соответствующей ячейке." sqref="KC65561:KN65564 TY65561:UJ65564 ADU65561:AEF65564 ANQ65561:AOB65564 AXM65561:AXX65564 BHI65561:BHT65564 BRE65561:BRP65564 CBA65561:CBL65564 CKW65561:CLH65564 CUS65561:CVD65564 DEO65561:DEZ65564 DOK65561:DOV65564 DYG65561:DYR65564 EIC65561:EIN65564 ERY65561:ESJ65564 FBU65561:FCF65564 FLQ65561:FMB65564 FVM65561:FVX65564 GFI65561:GFT65564 GPE65561:GPP65564 GZA65561:GZL65564 HIW65561:HJH65564 HSS65561:HTD65564 ICO65561:ICZ65564 IMK65561:IMV65564 IWG65561:IWR65564 JGC65561:JGN65564 JPY65561:JQJ65564 JZU65561:KAF65564 KJQ65561:KKB65564 KTM65561:KTX65564 LDI65561:LDT65564 LNE65561:LNP65564 LXA65561:LXL65564 MGW65561:MHH65564 MQS65561:MRD65564 NAO65561:NAZ65564 NKK65561:NKV65564 NUG65561:NUR65564 OEC65561:OEN65564 ONY65561:OOJ65564 OXU65561:OYF65564 PHQ65561:PIB65564 PRM65561:PRX65564 QBI65561:QBT65564 QLE65561:QLP65564 QVA65561:QVL65564 REW65561:RFH65564 ROS65561:RPD65564 RYO65561:RYZ65564 SIK65561:SIV65564 SSG65561:SSR65564 TCC65561:TCN65564 TLY65561:TMJ65564 TVU65561:TWF65564 UFQ65561:UGB65564 UPM65561:UPX65564 UZI65561:UZT65564 VJE65561:VJP65564 VTA65561:VTL65564 WCW65561:WDH65564 WMS65561:WND65564 WWO65561:WWZ65564 KC131097:KN131100 TY131097:UJ131100 ADU131097:AEF131100 ANQ131097:AOB131100 AXM131097:AXX131100 BHI131097:BHT131100 BRE131097:BRP131100 CBA131097:CBL131100 CKW131097:CLH131100 CUS131097:CVD131100 DEO131097:DEZ131100 DOK131097:DOV131100 DYG131097:DYR131100 EIC131097:EIN131100 ERY131097:ESJ131100 FBU131097:FCF131100 FLQ131097:FMB131100 FVM131097:FVX131100 GFI131097:GFT131100 GPE131097:GPP131100 GZA131097:GZL131100 HIW131097:HJH131100 HSS131097:HTD131100 ICO131097:ICZ131100 IMK131097:IMV131100 IWG131097:IWR131100 JGC131097:JGN131100 JPY131097:JQJ131100 JZU131097:KAF131100 KJQ131097:KKB131100 KTM131097:KTX131100 LDI131097:LDT131100 LNE131097:LNP131100 LXA131097:LXL131100 MGW131097:MHH131100 MQS131097:MRD131100 NAO131097:NAZ131100 NKK131097:NKV131100 NUG131097:NUR131100 OEC131097:OEN131100 ONY131097:OOJ131100 OXU131097:OYF131100 PHQ131097:PIB131100 PRM131097:PRX131100 QBI131097:QBT131100 QLE131097:QLP131100 QVA131097:QVL131100 REW131097:RFH131100 ROS131097:RPD131100 RYO131097:RYZ131100 SIK131097:SIV131100 SSG131097:SSR131100 TCC131097:TCN131100 TLY131097:TMJ131100 TVU131097:TWF131100 UFQ131097:UGB131100 UPM131097:UPX131100 UZI131097:UZT131100 VJE131097:VJP131100 VTA131097:VTL131100 WCW131097:WDH131100 WMS131097:WND131100 WWO131097:WWZ131100 KC196633:KN196636 TY196633:UJ196636 ADU196633:AEF196636 ANQ196633:AOB196636 AXM196633:AXX196636 BHI196633:BHT196636 BRE196633:BRP196636 CBA196633:CBL196636 CKW196633:CLH196636 CUS196633:CVD196636 DEO196633:DEZ196636 DOK196633:DOV196636 DYG196633:DYR196636 EIC196633:EIN196636 ERY196633:ESJ196636 FBU196633:FCF196636 FLQ196633:FMB196636 FVM196633:FVX196636 GFI196633:GFT196636 GPE196633:GPP196636 GZA196633:GZL196636 HIW196633:HJH196636 HSS196633:HTD196636 ICO196633:ICZ196636 IMK196633:IMV196636 IWG196633:IWR196636 JGC196633:JGN196636 JPY196633:JQJ196636 JZU196633:KAF196636 KJQ196633:KKB196636 KTM196633:KTX196636 LDI196633:LDT196636 LNE196633:LNP196636 LXA196633:LXL196636 MGW196633:MHH196636 MQS196633:MRD196636 NAO196633:NAZ196636 NKK196633:NKV196636 NUG196633:NUR196636 OEC196633:OEN196636 ONY196633:OOJ196636 OXU196633:OYF196636 PHQ196633:PIB196636 PRM196633:PRX196636 QBI196633:QBT196636 QLE196633:QLP196636 QVA196633:QVL196636 REW196633:RFH196636 ROS196633:RPD196636 RYO196633:RYZ196636 SIK196633:SIV196636 SSG196633:SSR196636 TCC196633:TCN196636 TLY196633:TMJ196636 TVU196633:TWF196636 UFQ196633:UGB196636 UPM196633:UPX196636 UZI196633:UZT196636 VJE196633:VJP196636 VTA196633:VTL196636 WCW196633:WDH196636 WMS196633:WND196636 WWO196633:WWZ196636 KC262169:KN262172 TY262169:UJ262172 ADU262169:AEF262172 ANQ262169:AOB262172 AXM262169:AXX262172 BHI262169:BHT262172 BRE262169:BRP262172 CBA262169:CBL262172 CKW262169:CLH262172 CUS262169:CVD262172 DEO262169:DEZ262172 DOK262169:DOV262172 DYG262169:DYR262172 EIC262169:EIN262172 ERY262169:ESJ262172 FBU262169:FCF262172 FLQ262169:FMB262172 FVM262169:FVX262172 GFI262169:GFT262172 GPE262169:GPP262172 GZA262169:GZL262172 HIW262169:HJH262172 HSS262169:HTD262172 ICO262169:ICZ262172 IMK262169:IMV262172 IWG262169:IWR262172 JGC262169:JGN262172 JPY262169:JQJ262172 JZU262169:KAF262172 KJQ262169:KKB262172 KTM262169:KTX262172 LDI262169:LDT262172 LNE262169:LNP262172 LXA262169:LXL262172 MGW262169:MHH262172 MQS262169:MRD262172 NAO262169:NAZ262172 NKK262169:NKV262172 NUG262169:NUR262172 OEC262169:OEN262172 ONY262169:OOJ262172 OXU262169:OYF262172 PHQ262169:PIB262172 PRM262169:PRX262172 QBI262169:QBT262172 QLE262169:QLP262172 QVA262169:QVL262172 REW262169:RFH262172 ROS262169:RPD262172 RYO262169:RYZ262172 SIK262169:SIV262172 SSG262169:SSR262172 TCC262169:TCN262172 TLY262169:TMJ262172 TVU262169:TWF262172 UFQ262169:UGB262172 UPM262169:UPX262172 UZI262169:UZT262172 VJE262169:VJP262172 VTA262169:VTL262172 WCW262169:WDH262172 WMS262169:WND262172 WWO262169:WWZ262172 KC327705:KN327708 TY327705:UJ327708 ADU327705:AEF327708 ANQ327705:AOB327708 AXM327705:AXX327708 BHI327705:BHT327708 BRE327705:BRP327708 CBA327705:CBL327708 CKW327705:CLH327708 CUS327705:CVD327708 DEO327705:DEZ327708 DOK327705:DOV327708 DYG327705:DYR327708 EIC327705:EIN327708 ERY327705:ESJ327708 FBU327705:FCF327708 FLQ327705:FMB327708 FVM327705:FVX327708 GFI327705:GFT327708 GPE327705:GPP327708 GZA327705:GZL327708 HIW327705:HJH327708 HSS327705:HTD327708 ICO327705:ICZ327708 IMK327705:IMV327708 IWG327705:IWR327708 JGC327705:JGN327708 JPY327705:JQJ327708 JZU327705:KAF327708 KJQ327705:KKB327708 KTM327705:KTX327708 LDI327705:LDT327708 LNE327705:LNP327708 LXA327705:LXL327708 MGW327705:MHH327708 MQS327705:MRD327708 NAO327705:NAZ327708 NKK327705:NKV327708 NUG327705:NUR327708 OEC327705:OEN327708 ONY327705:OOJ327708 OXU327705:OYF327708 PHQ327705:PIB327708 PRM327705:PRX327708 QBI327705:QBT327708 QLE327705:QLP327708 QVA327705:QVL327708 REW327705:RFH327708 ROS327705:RPD327708 RYO327705:RYZ327708 SIK327705:SIV327708 SSG327705:SSR327708 TCC327705:TCN327708 TLY327705:TMJ327708 TVU327705:TWF327708 UFQ327705:UGB327708 UPM327705:UPX327708 UZI327705:UZT327708 VJE327705:VJP327708 VTA327705:VTL327708 WCW327705:WDH327708 WMS327705:WND327708 WWO327705:WWZ327708 KC393241:KN393244 TY393241:UJ393244 ADU393241:AEF393244 ANQ393241:AOB393244 AXM393241:AXX393244 BHI393241:BHT393244 BRE393241:BRP393244 CBA393241:CBL393244 CKW393241:CLH393244 CUS393241:CVD393244 DEO393241:DEZ393244 DOK393241:DOV393244 DYG393241:DYR393244 EIC393241:EIN393244 ERY393241:ESJ393244 FBU393241:FCF393244 FLQ393241:FMB393244 FVM393241:FVX393244 GFI393241:GFT393244 GPE393241:GPP393244 GZA393241:GZL393244 HIW393241:HJH393244 HSS393241:HTD393244 ICO393241:ICZ393244 IMK393241:IMV393244 IWG393241:IWR393244 JGC393241:JGN393244 JPY393241:JQJ393244 JZU393241:KAF393244 KJQ393241:KKB393244 KTM393241:KTX393244 LDI393241:LDT393244 LNE393241:LNP393244 LXA393241:LXL393244 MGW393241:MHH393244 MQS393241:MRD393244 NAO393241:NAZ393244 NKK393241:NKV393244 NUG393241:NUR393244 OEC393241:OEN393244 ONY393241:OOJ393244 OXU393241:OYF393244 PHQ393241:PIB393244 PRM393241:PRX393244 QBI393241:QBT393244 QLE393241:QLP393244 QVA393241:QVL393244 REW393241:RFH393244 ROS393241:RPD393244 RYO393241:RYZ393244 SIK393241:SIV393244 SSG393241:SSR393244 TCC393241:TCN393244 TLY393241:TMJ393244 TVU393241:TWF393244 UFQ393241:UGB393244 UPM393241:UPX393244 UZI393241:UZT393244 VJE393241:VJP393244 VTA393241:VTL393244 WCW393241:WDH393244 WMS393241:WND393244 WWO393241:WWZ393244 KC458777:KN458780 TY458777:UJ458780 ADU458777:AEF458780 ANQ458777:AOB458780 AXM458777:AXX458780 BHI458777:BHT458780 BRE458777:BRP458780 CBA458777:CBL458780 CKW458777:CLH458780 CUS458777:CVD458780 DEO458777:DEZ458780 DOK458777:DOV458780 DYG458777:DYR458780 EIC458777:EIN458780 ERY458777:ESJ458780 FBU458777:FCF458780 FLQ458777:FMB458780 FVM458777:FVX458780 GFI458777:GFT458780 GPE458777:GPP458780 GZA458777:GZL458780 HIW458777:HJH458780 HSS458777:HTD458780 ICO458777:ICZ458780 IMK458777:IMV458780 IWG458777:IWR458780 JGC458777:JGN458780 JPY458777:JQJ458780 JZU458777:KAF458780 KJQ458777:KKB458780 KTM458777:KTX458780 LDI458777:LDT458780 LNE458777:LNP458780 LXA458777:LXL458780 MGW458777:MHH458780 MQS458777:MRD458780 NAO458777:NAZ458780 NKK458777:NKV458780 NUG458777:NUR458780 OEC458777:OEN458780 ONY458777:OOJ458780 OXU458777:OYF458780 PHQ458777:PIB458780 PRM458777:PRX458780 QBI458777:QBT458780 QLE458777:QLP458780 QVA458777:QVL458780 REW458777:RFH458780 ROS458777:RPD458780 RYO458777:RYZ458780 SIK458777:SIV458780 SSG458777:SSR458780 TCC458777:TCN458780 TLY458777:TMJ458780 TVU458777:TWF458780 UFQ458777:UGB458780 UPM458777:UPX458780 UZI458777:UZT458780 VJE458777:VJP458780 VTA458777:VTL458780 WCW458777:WDH458780 WMS458777:WND458780 WWO458777:WWZ458780 KC524313:KN524316 TY524313:UJ524316 ADU524313:AEF524316 ANQ524313:AOB524316 AXM524313:AXX524316 BHI524313:BHT524316 BRE524313:BRP524316 CBA524313:CBL524316 CKW524313:CLH524316 CUS524313:CVD524316 DEO524313:DEZ524316 DOK524313:DOV524316 DYG524313:DYR524316 EIC524313:EIN524316 ERY524313:ESJ524316 FBU524313:FCF524316 FLQ524313:FMB524316 FVM524313:FVX524316 GFI524313:GFT524316 GPE524313:GPP524316 GZA524313:GZL524316 HIW524313:HJH524316 HSS524313:HTD524316 ICO524313:ICZ524316 IMK524313:IMV524316 IWG524313:IWR524316 JGC524313:JGN524316 JPY524313:JQJ524316 JZU524313:KAF524316 KJQ524313:KKB524316 KTM524313:KTX524316 LDI524313:LDT524316 LNE524313:LNP524316 LXA524313:LXL524316 MGW524313:MHH524316 MQS524313:MRD524316 NAO524313:NAZ524316 NKK524313:NKV524316 NUG524313:NUR524316 OEC524313:OEN524316 ONY524313:OOJ524316 OXU524313:OYF524316 PHQ524313:PIB524316 PRM524313:PRX524316 QBI524313:QBT524316 QLE524313:QLP524316 QVA524313:QVL524316 REW524313:RFH524316 ROS524313:RPD524316 RYO524313:RYZ524316 SIK524313:SIV524316 SSG524313:SSR524316 TCC524313:TCN524316 TLY524313:TMJ524316 TVU524313:TWF524316 UFQ524313:UGB524316 UPM524313:UPX524316 UZI524313:UZT524316 VJE524313:VJP524316 VTA524313:VTL524316 WCW524313:WDH524316 WMS524313:WND524316 WWO524313:WWZ524316 KC589849:KN589852 TY589849:UJ589852 ADU589849:AEF589852 ANQ589849:AOB589852 AXM589849:AXX589852 BHI589849:BHT589852 BRE589849:BRP589852 CBA589849:CBL589852 CKW589849:CLH589852 CUS589849:CVD589852 DEO589849:DEZ589852 DOK589849:DOV589852 DYG589849:DYR589852 EIC589849:EIN589852 ERY589849:ESJ589852 FBU589849:FCF589852 FLQ589849:FMB589852 FVM589849:FVX589852 GFI589849:GFT589852 GPE589849:GPP589852 GZA589849:GZL589852 HIW589849:HJH589852 HSS589849:HTD589852 ICO589849:ICZ589852 IMK589849:IMV589852 IWG589849:IWR589852 JGC589849:JGN589852 JPY589849:JQJ589852 JZU589849:KAF589852 KJQ589849:KKB589852 KTM589849:KTX589852 LDI589849:LDT589852 LNE589849:LNP589852 LXA589849:LXL589852 MGW589849:MHH589852 MQS589849:MRD589852 NAO589849:NAZ589852 NKK589849:NKV589852 NUG589849:NUR589852 OEC589849:OEN589852 ONY589849:OOJ589852 OXU589849:OYF589852 PHQ589849:PIB589852 PRM589849:PRX589852 QBI589849:QBT589852 QLE589849:QLP589852 QVA589849:QVL589852 REW589849:RFH589852 ROS589849:RPD589852 RYO589849:RYZ589852 SIK589849:SIV589852 SSG589849:SSR589852 TCC589849:TCN589852 TLY589849:TMJ589852 TVU589849:TWF589852 UFQ589849:UGB589852 UPM589849:UPX589852 UZI589849:UZT589852 VJE589849:VJP589852 VTA589849:VTL589852 WCW589849:WDH589852 WMS589849:WND589852 WWO589849:WWZ589852 KC655385:KN655388 TY655385:UJ655388 ADU655385:AEF655388 ANQ655385:AOB655388 AXM655385:AXX655388 BHI655385:BHT655388 BRE655385:BRP655388 CBA655385:CBL655388 CKW655385:CLH655388 CUS655385:CVD655388 DEO655385:DEZ655388 DOK655385:DOV655388 DYG655385:DYR655388 EIC655385:EIN655388 ERY655385:ESJ655388 FBU655385:FCF655388 FLQ655385:FMB655388 FVM655385:FVX655388 GFI655385:GFT655388 GPE655385:GPP655388 GZA655385:GZL655388 HIW655385:HJH655388 HSS655385:HTD655388 ICO655385:ICZ655388 IMK655385:IMV655388 IWG655385:IWR655388 JGC655385:JGN655388 JPY655385:JQJ655388 JZU655385:KAF655388 KJQ655385:KKB655388 KTM655385:KTX655388 LDI655385:LDT655388 LNE655385:LNP655388 LXA655385:LXL655388 MGW655385:MHH655388 MQS655385:MRD655388 NAO655385:NAZ655388 NKK655385:NKV655388 NUG655385:NUR655388 OEC655385:OEN655388 ONY655385:OOJ655388 OXU655385:OYF655388 PHQ655385:PIB655388 PRM655385:PRX655388 QBI655385:QBT655388 QLE655385:QLP655388 QVA655385:QVL655388 REW655385:RFH655388 ROS655385:RPD655388 RYO655385:RYZ655388 SIK655385:SIV655388 SSG655385:SSR655388 TCC655385:TCN655388 TLY655385:TMJ655388 TVU655385:TWF655388 UFQ655385:UGB655388 UPM655385:UPX655388 UZI655385:UZT655388 VJE655385:VJP655388 VTA655385:VTL655388 WCW655385:WDH655388 WMS655385:WND655388 WWO655385:WWZ655388 KC720921:KN720924 TY720921:UJ720924 ADU720921:AEF720924 ANQ720921:AOB720924 AXM720921:AXX720924 BHI720921:BHT720924 BRE720921:BRP720924 CBA720921:CBL720924 CKW720921:CLH720924 CUS720921:CVD720924 DEO720921:DEZ720924 DOK720921:DOV720924 DYG720921:DYR720924 EIC720921:EIN720924 ERY720921:ESJ720924 FBU720921:FCF720924 FLQ720921:FMB720924 FVM720921:FVX720924 GFI720921:GFT720924 GPE720921:GPP720924 GZA720921:GZL720924 HIW720921:HJH720924 HSS720921:HTD720924 ICO720921:ICZ720924 IMK720921:IMV720924 IWG720921:IWR720924 JGC720921:JGN720924 JPY720921:JQJ720924 JZU720921:KAF720924 KJQ720921:KKB720924 KTM720921:KTX720924 LDI720921:LDT720924 LNE720921:LNP720924 LXA720921:LXL720924 MGW720921:MHH720924 MQS720921:MRD720924 NAO720921:NAZ720924 NKK720921:NKV720924 NUG720921:NUR720924 OEC720921:OEN720924 ONY720921:OOJ720924 OXU720921:OYF720924 PHQ720921:PIB720924 PRM720921:PRX720924 QBI720921:QBT720924 QLE720921:QLP720924 QVA720921:QVL720924 REW720921:RFH720924 ROS720921:RPD720924 RYO720921:RYZ720924 SIK720921:SIV720924 SSG720921:SSR720924 TCC720921:TCN720924 TLY720921:TMJ720924 TVU720921:TWF720924 UFQ720921:UGB720924 UPM720921:UPX720924 UZI720921:UZT720924 VJE720921:VJP720924 VTA720921:VTL720924 WCW720921:WDH720924 WMS720921:WND720924 WWO720921:WWZ720924 KC786457:KN786460 TY786457:UJ786460 ADU786457:AEF786460 ANQ786457:AOB786460 AXM786457:AXX786460 BHI786457:BHT786460 BRE786457:BRP786460 CBA786457:CBL786460 CKW786457:CLH786460 CUS786457:CVD786460 DEO786457:DEZ786460 DOK786457:DOV786460 DYG786457:DYR786460 EIC786457:EIN786460 ERY786457:ESJ786460 FBU786457:FCF786460 FLQ786457:FMB786460 FVM786457:FVX786460 GFI786457:GFT786460 GPE786457:GPP786460 GZA786457:GZL786460 HIW786457:HJH786460 HSS786457:HTD786460 ICO786457:ICZ786460 IMK786457:IMV786460 IWG786457:IWR786460 JGC786457:JGN786460 JPY786457:JQJ786460 JZU786457:KAF786460 KJQ786457:KKB786460 KTM786457:KTX786460 LDI786457:LDT786460 LNE786457:LNP786460 LXA786457:LXL786460 MGW786457:MHH786460 MQS786457:MRD786460 NAO786457:NAZ786460 NKK786457:NKV786460 NUG786457:NUR786460 OEC786457:OEN786460 ONY786457:OOJ786460 OXU786457:OYF786460 PHQ786457:PIB786460 PRM786457:PRX786460 QBI786457:QBT786460 QLE786457:QLP786460 QVA786457:QVL786460 REW786457:RFH786460 ROS786457:RPD786460 RYO786457:RYZ786460 SIK786457:SIV786460 SSG786457:SSR786460 TCC786457:TCN786460 TLY786457:TMJ786460 TVU786457:TWF786460 UFQ786457:UGB786460 UPM786457:UPX786460 UZI786457:UZT786460 VJE786457:VJP786460 VTA786457:VTL786460 WCW786457:WDH786460 WMS786457:WND786460 WWO786457:WWZ786460 KC851993:KN851996 TY851993:UJ851996 ADU851993:AEF851996 ANQ851993:AOB851996 AXM851993:AXX851996 BHI851993:BHT851996 BRE851993:BRP851996 CBA851993:CBL851996 CKW851993:CLH851996 CUS851993:CVD851996 DEO851993:DEZ851996 DOK851993:DOV851996 DYG851993:DYR851996 EIC851993:EIN851996 ERY851993:ESJ851996 FBU851993:FCF851996 FLQ851993:FMB851996 FVM851993:FVX851996 GFI851993:GFT851996 GPE851993:GPP851996 GZA851993:GZL851996 HIW851993:HJH851996 HSS851993:HTD851996 ICO851993:ICZ851996 IMK851993:IMV851996 IWG851993:IWR851996 JGC851993:JGN851996 JPY851993:JQJ851996 JZU851993:KAF851996 KJQ851993:KKB851996 KTM851993:KTX851996 LDI851993:LDT851996 LNE851993:LNP851996 LXA851993:LXL851996 MGW851993:MHH851996 MQS851993:MRD851996 NAO851993:NAZ851996 NKK851993:NKV851996 NUG851993:NUR851996 OEC851993:OEN851996 ONY851993:OOJ851996 OXU851993:OYF851996 PHQ851993:PIB851996 PRM851993:PRX851996 QBI851993:QBT851996 QLE851993:QLP851996 QVA851993:QVL851996 REW851993:RFH851996 ROS851993:RPD851996 RYO851993:RYZ851996 SIK851993:SIV851996 SSG851993:SSR851996 TCC851993:TCN851996 TLY851993:TMJ851996 TVU851993:TWF851996 UFQ851993:UGB851996 UPM851993:UPX851996 UZI851993:UZT851996 VJE851993:VJP851996 VTA851993:VTL851996 WCW851993:WDH851996 WMS851993:WND851996 WWO851993:WWZ851996 KC917529:KN917532 TY917529:UJ917532 ADU917529:AEF917532 ANQ917529:AOB917532 AXM917529:AXX917532 BHI917529:BHT917532 BRE917529:BRP917532 CBA917529:CBL917532 CKW917529:CLH917532 CUS917529:CVD917532 DEO917529:DEZ917532 DOK917529:DOV917532 DYG917529:DYR917532 EIC917529:EIN917532 ERY917529:ESJ917532 FBU917529:FCF917532 FLQ917529:FMB917532 FVM917529:FVX917532 GFI917529:GFT917532 GPE917529:GPP917532 GZA917529:GZL917532 HIW917529:HJH917532 HSS917529:HTD917532 ICO917529:ICZ917532 IMK917529:IMV917532 IWG917529:IWR917532 JGC917529:JGN917532 JPY917529:JQJ917532 JZU917529:KAF917532 KJQ917529:KKB917532 KTM917529:KTX917532 LDI917529:LDT917532 LNE917529:LNP917532 LXA917529:LXL917532 MGW917529:MHH917532 MQS917529:MRD917532 NAO917529:NAZ917532 NKK917529:NKV917532 NUG917529:NUR917532 OEC917529:OEN917532 ONY917529:OOJ917532 OXU917529:OYF917532 PHQ917529:PIB917532 PRM917529:PRX917532 QBI917529:QBT917532 QLE917529:QLP917532 QVA917529:QVL917532 REW917529:RFH917532 ROS917529:RPD917532 RYO917529:RYZ917532 SIK917529:SIV917532 SSG917529:SSR917532 TCC917529:TCN917532 TLY917529:TMJ917532 TVU917529:TWF917532 UFQ917529:UGB917532 UPM917529:UPX917532 UZI917529:UZT917532 VJE917529:VJP917532 VTA917529:VTL917532 WCW917529:WDH917532 WMS917529:WND917532 WWO917529:WWZ917532 KC983065:KN983068 TY983065:UJ983068 ADU983065:AEF983068 ANQ983065:AOB983068 AXM983065:AXX983068 BHI983065:BHT983068 BRE983065:BRP983068 CBA983065:CBL983068 CKW983065:CLH983068 CUS983065:CVD983068 DEO983065:DEZ983068 DOK983065:DOV983068 DYG983065:DYR983068 EIC983065:EIN983068 ERY983065:ESJ983068 FBU983065:FCF983068 FLQ983065:FMB983068 FVM983065:FVX983068 GFI983065:GFT983068 GPE983065:GPP983068 GZA983065:GZL983068 HIW983065:HJH983068 HSS983065:HTD983068 ICO983065:ICZ983068 IMK983065:IMV983068 IWG983065:IWR983068 JGC983065:JGN983068 JPY983065:JQJ983068 JZU983065:KAF983068 KJQ983065:KKB983068 KTM983065:KTX983068 LDI983065:LDT983068 LNE983065:LNP983068 LXA983065:LXL983068 MGW983065:MHH983068 MQS983065:MRD983068 NAO983065:NAZ983068 NKK983065:NKV983068 NUG983065:NUR983068 OEC983065:OEN983068 ONY983065:OOJ983068 OXU983065:OYF983068 PHQ983065:PIB983068 PRM983065:PRX983068 QBI983065:QBT983068 QLE983065:QLP983068 QVA983065:QVL983068 REW983065:RFH983068 ROS983065:RPD983068 RYO983065:RYZ983068 SIK983065:SIV983068 SSG983065:SSR983068 TCC983065:TCN983068 TLY983065:TMJ983068 TVU983065:TWF983068 UFQ983065:UGB983068 UPM983065:UPX983068 UZI983065:UZT983068 VJE983065:VJP983068 VTA983065:VTL983068 WCW983065:WDH983068 WMS983065:WND983068 WWO983065:WWZ983068 WWO983062:WWZ983062 KC26:KN26 TY26:UJ26 ADU26:AEF26 ANQ26:AOB26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65558:KN65558 TY65558:UJ65558 ADU65558:AEF65558 ANQ65558:AOB65558 AXM65558:AXX65558 BHI65558:BHT65558 BRE65558:BRP65558 CBA65558:CBL65558 CKW65558:CLH65558 CUS65558:CVD65558 DEO65558:DEZ65558 DOK65558:DOV65558 DYG65558:DYR65558 EIC65558:EIN65558 ERY65558:ESJ65558 FBU65558:FCF65558 FLQ65558:FMB65558 FVM65558:FVX65558 GFI65558:GFT65558 GPE65558:GPP65558 GZA65558:GZL65558 HIW65558:HJH65558 HSS65558:HTD65558 ICO65558:ICZ65558 IMK65558:IMV65558 IWG65558:IWR65558 JGC65558:JGN65558 JPY65558:JQJ65558 JZU65558:KAF65558 KJQ65558:KKB65558 KTM65558:KTX65558 LDI65558:LDT65558 LNE65558:LNP65558 LXA65558:LXL65558 MGW65558:MHH65558 MQS65558:MRD65558 NAO65558:NAZ65558 NKK65558:NKV65558 NUG65558:NUR65558 OEC65558:OEN65558 ONY65558:OOJ65558 OXU65558:OYF65558 PHQ65558:PIB65558 PRM65558:PRX65558 QBI65558:QBT65558 QLE65558:QLP65558 QVA65558:QVL65558 REW65558:RFH65558 ROS65558:RPD65558 RYO65558:RYZ65558 SIK65558:SIV65558 SSG65558:SSR65558 TCC65558:TCN65558 TLY65558:TMJ65558 TVU65558:TWF65558 UFQ65558:UGB65558 UPM65558:UPX65558 UZI65558:UZT65558 VJE65558:VJP65558 VTA65558:VTL65558 WCW65558:WDH65558 WMS65558:WND65558 WWO65558:WWZ65558 KC131094:KN131094 TY131094:UJ131094 ADU131094:AEF131094 ANQ131094:AOB131094 AXM131094:AXX131094 BHI131094:BHT131094 BRE131094:BRP131094 CBA131094:CBL131094 CKW131094:CLH131094 CUS131094:CVD131094 DEO131094:DEZ131094 DOK131094:DOV131094 DYG131094:DYR131094 EIC131094:EIN131094 ERY131094:ESJ131094 FBU131094:FCF131094 FLQ131094:FMB131094 FVM131094:FVX131094 GFI131094:GFT131094 GPE131094:GPP131094 GZA131094:GZL131094 HIW131094:HJH131094 HSS131094:HTD131094 ICO131094:ICZ131094 IMK131094:IMV131094 IWG131094:IWR131094 JGC131094:JGN131094 JPY131094:JQJ131094 JZU131094:KAF131094 KJQ131094:KKB131094 KTM131094:KTX131094 LDI131094:LDT131094 LNE131094:LNP131094 LXA131094:LXL131094 MGW131094:MHH131094 MQS131094:MRD131094 NAO131094:NAZ131094 NKK131094:NKV131094 NUG131094:NUR131094 OEC131094:OEN131094 ONY131094:OOJ131094 OXU131094:OYF131094 PHQ131094:PIB131094 PRM131094:PRX131094 QBI131094:QBT131094 QLE131094:QLP131094 QVA131094:QVL131094 REW131094:RFH131094 ROS131094:RPD131094 RYO131094:RYZ131094 SIK131094:SIV131094 SSG131094:SSR131094 TCC131094:TCN131094 TLY131094:TMJ131094 TVU131094:TWF131094 UFQ131094:UGB131094 UPM131094:UPX131094 UZI131094:UZT131094 VJE131094:VJP131094 VTA131094:VTL131094 WCW131094:WDH131094 WMS131094:WND131094 WWO131094:WWZ131094 KC196630:KN196630 TY196630:UJ196630 ADU196630:AEF196630 ANQ196630:AOB196630 AXM196630:AXX196630 BHI196630:BHT196630 BRE196630:BRP196630 CBA196630:CBL196630 CKW196630:CLH196630 CUS196630:CVD196630 DEO196630:DEZ196630 DOK196630:DOV196630 DYG196630:DYR196630 EIC196630:EIN196630 ERY196630:ESJ196630 FBU196630:FCF196630 FLQ196630:FMB196630 FVM196630:FVX196630 GFI196630:GFT196630 GPE196630:GPP196630 GZA196630:GZL196630 HIW196630:HJH196630 HSS196630:HTD196630 ICO196630:ICZ196630 IMK196630:IMV196630 IWG196630:IWR196630 JGC196630:JGN196630 JPY196630:JQJ196630 JZU196630:KAF196630 KJQ196630:KKB196630 KTM196630:KTX196630 LDI196630:LDT196630 LNE196630:LNP196630 LXA196630:LXL196630 MGW196630:MHH196630 MQS196630:MRD196630 NAO196630:NAZ196630 NKK196630:NKV196630 NUG196630:NUR196630 OEC196630:OEN196630 ONY196630:OOJ196630 OXU196630:OYF196630 PHQ196630:PIB196630 PRM196630:PRX196630 QBI196630:QBT196630 QLE196630:QLP196630 QVA196630:QVL196630 REW196630:RFH196630 ROS196630:RPD196630 RYO196630:RYZ196630 SIK196630:SIV196630 SSG196630:SSR196630 TCC196630:TCN196630 TLY196630:TMJ196630 TVU196630:TWF196630 UFQ196630:UGB196630 UPM196630:UPX196630 UZI196630:UZT196630 VJE196630:VJP196630 VTA196630:VTL196630 WCW196630:WDH196630 WMS196630:WND196630 WWO196630:WWZ196630 KC262166:KN262166 TY262166:UJ262166 ADU262166:AEF262166 ANQ262166:AOB262166 AXM262166:AXX262166 BHI262166:BHT262166 BRE262166:BRP262166 CBA262166:CBL262166 CKW262166:CLH262166 CUS262166:CVD262166 DEO262166:DEZ262166 DOK262166:DOV262166 DYG262166:DYR262166 EIC262166:EIN262166 ERY262166:ESJ262166 FBU262166:FCF262166 FLQ262166:FMB262166 FVM262166:FVX262166 GFI262166:GFT262166 GPE262166:GPP262166 GZA262166:GZL262166 HIW262166:HJH262166 HSS262166:HTD262166 ICO262166:ICZ262166 IMK262166:IMV262166 IWG262166:IWR262166 JGC262166:JGN262166 JPY262166:JQJ262166 JZU262166:KAF262166 KJQ262166:KKB262166 KTM262166:KTX262166 LDI262166:LDT262166 LNE262166:LNP262166 LXA262166:LXL262166 MGW262166:MHH262166 MQS262166:MRD262166 NAO262166:NAZ262166 NKK262166:NKV262166 NUG262166:NUR262166 OEC262166:OEN262166 ONY262166:OOJ262166 OXU262166:OYF262166 PHQ262166:PIB262166 PRM262166:PRX262166 QBI262166:QBT262166 QLE262166:QLP262166 QVA262166:QVL262166 REW262166:RFH262166 ROS262166:RPD262166 RYO262166:RYZ262166 SIK262166:SIV262166 SSG262166:SSR262166 TCC262166:TCN262166 TLY262166:TMJ262166 TVU262166:TWF262166 UFQ262166:UGB262166 UPM262166:UPX262166 UZI262166:UZT262166 VJE262166:VJP262166 VTA262166:VTL262166 WCW262166:WDH262166 WMS262166:WND262166 WWO262166:WWZ262166 KC327702:KN327702 TY327702:UJ327702 ADU327702:AEF327702 ANQ327702:AOB327702 AXM327702:AXX327702 BHI327702:BHT327702 BRE327702:BRP327702 CBA327702:CBL327702 CKW327702:CLH327702 CUS327702:CVD327702 DEO327702:DEZ327702 DOK327702:DOV327702 DYG327702:DYR327702 EIC327702:EIN327702 ERY327702:ESJ327702 FBU327702:FCF327702 FLQ327702:FMB327702 FVM327702:FVX327702 GFI327702:GFT327702 GPE327702:GPP327702 GZA327702:GZL327702 HIW327702:HJH327702 HSS327702:HTD327702 ICO327702:ICZ327702 IMK327702:IMV327702 IWG327702:IWR327702 JGC327702:JGN327702 JPY327702:JQJ327702 JZU327702:KAF327702 KJQ327702:KKB327702 KTM327702:KTX327702 LDI327702:LDT327702 LNE327702:LNP327702 LXA327702:LXL327702 MGW327702:MHH327702 MQS327702:MRD327702 NAO327702:NAZ327702 NKK327702:NKV327702 NUG327702:NUR327702 OEC327702:OEN327702 ONY327702:OOJ327702 OXU327702:OYF327702 PHQ327702:PIB327702 PRM327702:PRX327702 QBI327702:QBT327702 QLE327702:QLP327702 QVA327702:QVL327702 REW327702:RFH327702 ROS327702:RPD327702 RYO327702:RYZ327702 SIK327702:SIV327702 SSG327702:SSR327702 TCC327702:TCN327702 TLY327702:TMJ327702 TVU327702:TWF327702 UFQ327702:UGB327702 UPM327702:UPX327702 UZI327702:UZT327702 VJE327702:VJP327702 VTA327702:VTL327702 WCW327702:WDH327702 WMS327702:WND327702 WWO327702:WWZ327702 KC393238:KN393238 TY393238:UJ393238 ADU393238:AEF393238 ANQ393238:AOB393238 AXM393238:AXX393238 BHI393238:BHT393238 BRE393238:BRP393238 CBA393238:CBL393238 CKW393238:CLH393238 CUS393238:CVD393238 DEO393238:DEZ393238 DOK393238:DOV393238 DYG393238:DYR393238 EIC393238:EIN393238 ERY393238:ESJ393238 FBU393238:FCF393238 FLQ393238:FMB393238 FVM393238:FVX393238 GFI393238:GFT393238 GPE393238:GPP393238 GZA393238:GZL393238 HIW393238:HJH393238 HSS393238:HTD393238 ICO393238:ICZ393238 IMK393238:IMV393238 IWG393238:IWR393238 JGC393238:JGN393238 JPY393238:JQJ393238 JZU393238:KAF393238 KJQ393238:KKB393238 KTM393238:KTX393238 LDI393238:LDT393238 LNE393238:LNP393238 LXA393238:LXL393238 MGW393238:MHH393238 MQS393238:MRD393238 NAO393238:NAZ393238 NKK393238:NKV393238 NUG393238:NUR393238 OEC393238:OEN393238 ONY393238:OOJ393238 OXU393238:OYF393238 PHQ393238:PIB393238 PRM393238:PRX393238 QBI393238:QBT393238 QLE393238:QLP393238 QVA393238:QVL393238 REW393238:RFH393238 ROS393238:RPD393238 RYO393238:RYZ393238 SIK393238:SIV393238 SSG393238:SSR393238 TCC393238:TCN393238 TLY393238:TMJ393238 TVU393238:TWF393238 UFQ393238:UGB393238 UPM393238:UPX393238 UZI393238:UZT393238 VJE393238:VJP393238 VTA393238:VTL393238 WCW393238:WDH393238 WMS393238:WND393238 WWO393238:WWZ393238 KC458774:KN458774 TY458774:UJ458774 ADU458774:AEF458774 ANQ458774:AOB458774 AXM458774:AXX458774 BHI458774:BHT458774 BRE458774:BRP458774 CBA458774:CBL458774 CKW458774:CLH458774 CUS458774:CVD458774 DEO458774:DEZ458774 DOK458774:DOV458774 DYG458774:DYR458774 EIC458774:EIN458774 ERY458774:ESJ458774 FBU458774:FCF458774 FLQ458774:FMB458774 FVM458774:FVX458774 GFI458774:GFT458774 GPE458774:GPP458774 GZA458774:GZL458774 HIW458774:HJH458774 HSS458774:HTD458774 ICO458774:ICZ458774 IMK458774:IMV458774 IWG458774:IWR458774 JGC458774:JGN458774 JPY458774:JQJ458774 JZU458774:KAF458774 KJQ458774:KKB458774 KTM458774:KTX458774 LDI458774:LDT458774 LNE458774:LNP458774 LXA458774:LXL458774 MGW458774:MHH458774 MQS458774:MRD458774 NAO458774:NAZ458774 NKK458774:NKV458774 NUG458774:NUR458774 OEC458774:OEN458774 ONY458774:OOJ458774 OXU458774:OYF458774 PHQ458774:PIB458774 PRM458774:PRX458774 QBI458774:QBT458774 QLE458774:QLP458774 QVA458774:QVL458774 REW458774:RFH458774 ROS458774:RPD458774 RYO458774:RYZ458774 SIK458774:SIV458774 SSG458774:SSR458774 TCC458774:TCN458774 TLY458774:TMJ458774 TVU458774:TWF458774 UFQ458774:UGB458774 UPM458774:UPX458774 UZI458774:UZT458774 VJE458774:VJP458774 VTA458774:VTL458774 WCW458774:WDH458774 WMS458774:WND458774 WWO458774:WWZ458774 KC524310:KN524310 TY524310:UJ524310 ADU524310:AEF524310 ANQ524310:AOB524310 AXM524310:AXX524310 BHI524310:BHT524310 BRE524310:BRP524310 CBA524310:CBL524310 CKW524310:CLH524310 CUS524310:CVD524310 DEO524310:DEZ524310 DOK524310:DOV524310 DYG524310:DYR524310 EIC524310:EIN524310 ERY524310:ESJ524310 FBU524310:FCF524310 FLQ524310:FMB524310 FVM524310:FVX524310 GFI524310:GFT524310 GPE524310:GPP524310 GZA524310:GZL524310 HIW524310:HJH524310 HSS524310:HTD524310 ICO524310:ICZ524310 IMK524310:IMV524310 IWG524310:IWR524310 JGC524310:JGN524310 JPY524310:JQJ524310 JZU524310:KAF524310 KJQ524310:KKB524310 KTM524310:KTX524310 LDI524310:LDT524310 LNE524310:LNP524310 LXA524310:LXL524310 MGW524310:MHH524310 MQS524310:MRD524310 NAO524310:NAZ524310 NKK524310:NKV524310 NUG524310:NUR524310 OEC524310:OEN524310 ONY524310:OOJ524310 OXU524310:OYF524310 PHQ524310:PIB524310 PRM524310:PRX524310 QBI524310:QBT524310 QLE524310:QLP524310 QVA524310:QVL524310 REW524310:RFH524310 ROS524310:RPD524310 RYO524310:RYZ524310 SIK524310:SIV524310 SSG524310:SSR524310 TCC524310:TCN524310 TLY524310:TMJ524310 TVU524310:TWF524310 UFQ524310:UGB524310 UPM524310:UPX524310 UZI524310:UZT524310 VJE524310:VJP524310 VTA524310:VTL524310 WCW524310:WDH524310 WMS524310:WND524310 WWO524310:WWZ524310 KC589846:KN589846 TY589846:UJ589846 ADU589846:AEF589846 ANQ589846:AOB589846 AXM589846:AXX589846 BHI589846:BHT589846 BRE589846:BRP589846 CBA589846:CBL589846 CKW589846:CLH589846 CUS589846:CVD589846 DEO589846:DEZ589846 DOK589846:DOV589846 DYG589846:DYR589846 EIC589846:EIN589846 ERY589846:ESJ589846 FBU589846:FCF589846 FLQ589846:FMB589846 FVM589846:FVX589846 GFI589846:GFT589846 GPE589846:GPP589846 GZA589846:GZL589846 HIW589846:HJH589846 HSS589846:HTD589846 ICO589846:ICZ589846 IMK589846:IMV589846 IWG589846:IWR589846 JGC589846:JGN589846 JPY589846:JQJ589846 JZU589846:KAF589846 KJQ589846:KKB589846 KTM589846:KTX589846 LDI589846:LDT589846 LNE589846:LNP589846 LXA589846:LXL589846 MGW589846:MHH589846 MQS589846:MRD589846 NAO589846:NAZ589846 NKK589846:NKV589846 NUG589846:NUR589846 OEC589846:OEN589846 ONY589846:OOJ589846 OXU589846:OYF589846 PHQ589846:PIB589846 PRM589846:PRX589846 QBI589846:QBT589846 QLE589846:QLP589846 QVA589846:QVL589846 REW589846:RFH589846 ROS589846:RPD589846 RYO589846:RYZ589846 SIK589846:SIV589846 SSG589846:SSR589846 TCC589846:TCN589846 TLY589846:TMJ589846 TVU589846:TWF589846 UFQ589846:UGB589846 UPM589846:UPX589846 UZI589846:UZT589846 VJE589846:VJP589846 VTA589846:VTL589846 WCW589846:WDH589846 WMS589846:WND589846 WWO589846:WWZ589846 KC655382:KN655382 TY655382:UJ655382 ADU655382:AEF655382 ANQ655382:AOB655382 AXM655382:AXX655382 BHI655382:BHT655382 BRE655382:BRP655382 CBA655382:CBL655382 CKW655382:CLH655382 CUS655382:CVD655382 DEO655382:DEZ655382 DOK655382:DOV655382 DYG655382:DYR655382 EIC655382:EIN655382 ERY655382:ESJ655382 FBU655382:FCF655382 FLQ655382:FMB655382 FVM655382:FVX655382 GFI655382:GFT655382 GPE655382:GPP655382 GZA655382:GZL655382 HIW655382:HJH655382 HSS655382:HTD655382 ICO655382:ICZ655382 IMK655382:IMV655382 IWG655382:IWR655382 JGC655382:JGN655382 JPY655382:JQJ655382 JZU655382:KAF655382 KJQ655382:KKB655382 KTM655382:KTX655382 LDI655382:LDT655382 LNE655382:LNP655382 LXA655382:LXL655382 MGW655382:MHH655382 MQS655382:MRD655382 NAO655382:NAZ655382 NKK655382:NKV655382 NUG655382:NUR655382 OEC655382:OEN655382 ONY655382:OOJ655382 OXU655382:OYF655382 PHQ655382:PIB655382 PRM655382:PRX655382 QBI655382:QBT655382 QLE655382:QLP655382 QVA655382:QVL655382 REW655382:RFH655382 ROS655382:RPD655382 RYO655382:RYZ655382 SIK655382:SIV655382 SSG655382:SSR655382 TCC655382:TCN655382 TLY655382:TMJ655382 TVU655382:TWF655382 UFQ655382:UGB655382 UPM655382:UPX655382 UZI655382:UZT655382 VJE655382:VJP655382 VTA655382:VTL655382 WCW655382:WDH655382 WMS655382:WND655382 WWO655382:WWZ655382 KC720918:KN720918 TY720918:UJ720918 ADU720918:AEF720918 ANQ720918:AOB720918 AXM720918:AXX720918 BHI720918:BHT720918 BRE720918:BRP720918 CBA720918:CBL720918 CKW720918:CLH720918 CUS720918:CVD720918 DEO720918:DEZ720918 DOK720918:DOV720918 DYG720918:DYR720918 EIC720918:EIN720918 ERY720918:ESJ720918 FBU720918:FCF720918 FLQ720918:FMB720918 FVM720918:FVX720918 GFI720918:GFT720918 GPE720918:GPP720918 GZA720918:GZL720918 HIW720918:HJH720918 HSS720918:HTD720918 ICO720918:ICZ720918 IMK720918:IMV720918 IWG720918:IWR720918 JGC720918:JGN720918 JPY720918:JQJ720918 JZU720918:KAF720918 KJQ720918:KKB720918 KTM720918:KTX720918 LDI720918:LDT720918 LNE720918:LNP720918 LXA720918:LXL720918 MGW720918:MHH720918 MQS720918:MRD720918 NAO720918:NAZ720918 NKK720918:NKV720918 NUG720918:NUR720918 OEC720918:OEN720918 ONY720918:OOJ720918 OXU720918:OYF720918 PHQ720918:PIB720918 PRM720918:PRX720918 QBI720918:QBT720918 QLE720918:QLP720918 QVA720918:QVL720918 REW720918:RFH720918 ROS720918:RPD720918 RYO720918:RYZ720918 SIK720918:SIV720918 SSG720918:SSR720918 TCC720918:TCN720918 TLY720918:TMJ720918 TVU720918:TWF720918 UFQ720918:UGB720918 UPM720918:UPX720918 UZI720918:UZT720918 VJE720918:VJP720918 VTA720918:VTL720918 WCW720918:WDH720918 WMS720918:WND720918 WWO720918:WWZ720918 KC786454:KN786454 TY786454:UJ786454 ADU786454:AEF786454 ANQ786454:AOB786454 AXM786454:AXX786454 BHI786454:BHT786454 BRE786454:BRP786454 CBA786454:CBL786454 CKW786454:CLH786454 CUS786454:CVD786454 DEO786454:DEZ786454 DOK786454:DOV786454 DYG786454:DYR786454 EIC786454:EIN786454 ERY786454:ESJ786454 FBU786454:FCF786454 FLQ786454:FMB786454 FVM786454:FVX786454 GFI786454:GFT786454 GPE786454:GPP786454 GZA786454:GZL786454 HIW786454:HJH786454 HSS786454:HTD786454 ICO786454:ICZ786454 IMK786454:IMV786454 IWG786454:IWR786454 JGC786454:JGN786454 JPY786454:JQJ786454 JZU786454:KAF786454 KJQ786454:KKB786454 KTM786454:KTX786454 LDI786454:LDT786454 LNE786454:LNP786454 LXA786454:LXL786454 MGW786454:MHH786454 MQS786454:MRD786454 NAO786454:NAZ786454 NKK786454:NKV786454 NUG786454:NUR786454 OEC786454:OEN786454 ONY786454:OOJ786454 OXU786454:OYF786454 PHQ786454:PIB786454 PRM786454:PRX786454 QBI786454:QBT786454 QLE786454:QLP786454 QVA786454:QVL786454 REW786454:RFH786454 ROS786454:RPD786454 RYO786454:RYZ786454 SIK786454:SIV786454 SSG786454:SSR786454 TCC786454:TCN786454 TLY786454:TMJ786454 TVU786454:TWF786454 UFQ786454:UGB786454 UPM786454:UPX786454 UZI786454:UZT786454 VJE786454:VJP786454 VTA786454:VTL786454 WCW786454:WDH786454 WMS786454:WND786454 WWO786454:WWZ786454 KC851990:KN851990 TY851990:UJ851990 ADU851990:AEF851990 ANQ851990:AOB851990 AXM851990:AXX851990 BHI851990:BHT851990 BRE851990:BRP851990 CBA851990:CBL851990 CKW851990:CLH851990 CUS851990:CVD851990 DEO851990:DEZ851990 DOK851990:DOV851990 DYG851990:DYR851990 EIC851990:EIN851990 ERY851990:ESJ851990 FBU851990:FCF851990 FLQ851990:FMB851990 FVM851990:FVX851990 GFI851990:GFT851990 GPE851990:GPP851990 GZA851990:GZL851990 HIW851990:HJH851990 HSS851990:HTD851990 ICO851990:ICZ851990 IMK851990:IMV851990 IWG851990:IWR851990 JGC851990:JGN851990 JPY851990:JQJ851990 JZU851990:KAF851990 KJQ851990:KKB851990 KTM851990:KTX851990 LDI851990:LDT851990 LNE851990:LNP851990 LXA851990:LXL851990 MGW851990:MHH851990 MQS851990:MRD851990 NAO851990:NAZ851990 NKK851990:NKV851990 NUG851990:NUR851990 OEC851990:OEN851990 ONY851990:OOJ851990 OXU851990:OYF851990 PHQ851990:PIB851990 PRM851990:PRX851990 QBI851990:QBT851990 QLE851990:QLP851990 QVA851990:QVL851990 REW851990:RFH851990 ROS851990:RPD851990 RYO851990:RYZ851990 SIK851990:SIV851990 SSG851990:SSR851990 TCC851990:TCN851990 TLY851990:TMJ851990 TVU851990:TWF851990 UFQ851990:UGB851990 UPM851990:UPX851990 UZI851990:UZT851990 VJE851990:VJP851990 VTA851990:VTL851990 WCW851990:WDH851990 WMS851990:WND851990 WWO851990:WWZ851990 KC917526:KN917526 TY917526:UJ917526 ADU917526:AEF917526 ANQ917526:AOB917526 AXM917526:AXX917526 BHI917526:BHT917526 BRE917526:BRP917526 CBA917526:CBL917526 CKW917526:CLH917526 CUS917526:CVD917526 DEO917526:DEZ917526 DOK917526:DOV917526 DYG917526:DYR917526 EIC917526:EIN917526 ERY917526:ESJ917526 FBU917526:FCF917526 FLQ917526:FMB917526 FVM917526:FVX917526 GFI917526:GFT917526 GPE917526:GPP917526 GZA917526:GZL917526 HIW917526:HJH917526 HSS917526:HTD917526 ICO917526:ICZ917526 IMK917526:IMV917526 IWG917526:IWR917526 JGC917526:JGN917526 JPY917526:JQJ917526 JZU917526:KAF917526 KJQ917526:KKB917526 KTM917526:KTX917526 LDI917526:LDT917526 LNE917526:LNP917526 LXA917526:LXL917526 MGW917526:MHH917526 MQS917526:MRD917526 NAO917526:NAZ917526 NKK917526:NKV917526 NUG917526:NUR917526 OEC917526:OEN917526 ONY917526:OOJ917526 OXU917526:OYF917526 PHQ917526:PIB917526 PRM917526:PRX917526 QBI917526:QBT917526 QLE917526:QLP917526 QVA917526:QVL917526 REW917526:RFH917526 ROS917526:RPD917526 RYO917526:RYZ917526 SIK917526:SIV917526 SSG917526:SSR917526 TCC917526:TCN917526 TLY917526:TMJ917526 TVU917526:TWF917526 UFQ917526:UGB917526 UPM917526:UPX917526 UZI917526:UZT917526 VJE917526:VJP917526 VTA917526:VTL917526 WCW917526:WDH917526 WMS917526:WND917526 WWO917526:WWZ917526 KC983062:KN983062 TY983062:UJ983062 ADU983062:AEF983062 ANQ983062:AOB983062 AXM983062:AXX983062 BHI983062:BHT983062 BRE983062:BRP983062 CBA983062:CBL983062 CKW983062:CLH983062 CUS983062:CVD983062 DEO983062:DEZ983062 DOK983062:DOV983062 DYG983062:DYR983062 EIC983062:EIN983062 ERY983062:ESJ983062 FBU983062:FCF983062 FLQ983062:FMB983062 FVM983062:FVX983062 GFI983062:GFT983062 GPE983062:GPP983062 GZA983062:GZL983062 HIW983062:HJH983062 HSS983062:HTD983062 ICO983062:ICZ983062 IMK983062:IMV983062 IWG983062:IWR983062 JGC983062:JGN983062 JPY983062:JQJ983062 JZU983062:KAF983062 KJQ983062:KKB983062 KTM983062:KTX983062 LDI983062:LDT983062 LNE983062:LNP983062 LXA983062:LXL983062 MGW983062:MHH983062 MQS983062:MRD983062 NAO983062:NAZ983062 NKK983062:NKV983062 NUG983062:NUR983062 OEC983062:OEN983062 ONY983062:OOJ983062 OXU983062:OYF983062 PHQ983062:PIB983062 PRM983062:PRX983062 QBI983062:QBT983062 QLE983062:QLP983062 QVA983062:QVL983062 REW983062:RFH983062 ROS983062:RPD983062 RYO983062:RYZ983062 SIK983062:SIV983062 SSG983062:SSR983062 TCC983062:TCN983062 TLY983062:TMJ983062 TVU983062:TWF983062 UFQ983062:UGB983062 UPM983062:UPX983062 UZI983062:UZT983062 VJE983062:VJP983062 VTA983062:VTL983062 WCW983062:WDH983062 WMS983062:WND983062 L65561:AR65564 L983062:AR983062 L917526:AR917526 L851990:AR851990 L786454:AR786454 L720918:AR720918 L655382:AR655382 L589846:AR589846 L524310:AR524310 L458774:AR458774 L393238:AR393238 L327702:AR327702 L262166:AR262166 L196630:AR196630 L131094:AR131094 L65558:AR65558 L983065:AR983068 L917529:AR917532 L851993:AR851996 L786457:AR786460 L720921:AR720924 L655385:AR655388 L589849:AR589852 L524313:AR524316 L458777:AR458780 L393241:AR393244 L327705:AR327708 L262169:AR262172 L196633:AR196636 L131097:AR131100"/>
    <dataValidation type="list" allowBlank="1" showInputMessage="1" errorTitle="Ошибка" error="Выберите значение из списка" prompt="Выберите значение из списка" sqref="WWR983059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O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O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O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O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O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O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O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O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O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O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O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O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O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O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formula1>kind_of_cons</formula1>
    </dataValidation>
    <dataValidation type="textLength" operator="lessThanOrEqual" allowBlank="1" showInputMessage="1" showErrorMessage="1" errorTitle="Ошибка" error="Допускается ввод не более 900 символов!" sqref="WWZ983054:WWZ983060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KN18:KN24 WND983054:WND983060 AR65550:AR65556 KN65550:KN65556 UJ65550:UJ65556 AEF65550:AEF65556 AOB65550:AOB65556 AXX65550:AXX65556 BHT65550:BHT65556 BRP65550:BRP65556 CBL65550:CBL65556 CLH65550:CLH65556 CVD65550:CVD65556 DEZ65550:DEZ65556 DOV65550:DOV65556 DYR65550:DYR65556 EIN65550:EIN65556 ESJ65550:ESJ65556 FCF65550:FCF65556 FMB65550:FMB65556 FVX65550:FVX65556 GFT65550:GFT65556 GPP65550:GPP65556 GZL65550:GZL65556 HJH65550:HJH65556 HTD65550:HTD65556 ICZ65550:ICZ65556 IMV65550:IMV65556 IWR65550:IWR65556 JGN65550:JGN65556 JQJ65550:JQJ65556 KAF65550:KAF65556 KKB65550:KKB65556 KTX65550:KTX65556 LDT65550:LDT65556 LNP65550:LNP65556 LXL65550:LXL65556 MHH65550:MHH65556 MRD65550:MRD65556 NAZ65550:NAZ65556 NKV65550:NKV65556 NUR65550:NUR65556 OEN65550:OEN65556 OOJ65550:OOJ65556 OYF65550:OYF65556 PIB65550:PIB65556 PRX65550:PRX65556 QBT65550:QBT65556 QLP65550:QLP65556 QVL65550:QVL65556 RFH65550:RFH65556 RPD65550:RPD65556 RYZ65550:RYZ65556 SIV65550:SIV65556 SSR65550:SSR65556 TCN65550:TCN65556 TMJ65550:TMJ65556 TWF65550:TWF65556 UGB65550:UGB65556 UPX65550:UPX65556 UZT65550:UZT65556 VJP65550:VJP65556 VTL65550:VTL65556 WDH65550:WDH65556 WND65550:WND65556 WWZ65550:WWZ65556 AR131086:AR131092 KN131086:KN131092 UJ131086:UJ131092 AEF131086:AEF131092 AOB131086:AOB131092 AXX131086:AXX131092 BHT131086:BHT131092 BRP131086:BRP131092 CBL131086:CBL131092 CLH131086:CLH131092 CVD131086:CVD131092 DEZ131086:DEZ131092 DOV131086:DOV131092 DYR131086:DYR131092 EIN131086:EIN131092 ESJ131086:ESJ131092 FCF131086:FCF131092 FMB131086:FMB131092 FVX131086:FVX131092 GFT131086:GFT131092 GPP131086:GPP131092 GZL131086:GZL131092 HJH131086:HJH131092 HTD131086:HTD131092 ICZ131086:ICZ131092 IMV131086:IMV131092 IWR131086:IWR131092 JGN131086:JGN131092 JQJ131086:JQJ131092 KAF131086:KAF131092 KKB131086:KKB131092 KTX131086:KTX131092 LDT131086:LDT131092 LNP131086:LNP131092 LXL131086:LXL131092 MHH131086:MHH131092 MRD131086:MRD131092 NAZ131086:NAZ131092 NKV131086:NKV131092 NUR131086:NUR131092 OEN131086:OEN131092 OOJ131086:OOJ131092 OYF131086:OYF131092 PIB131086:PIB131092 PRX131086:PRX131092 QBT131086:QBT131092 QLP131086:QLP131092 QVL131086:QVL131092 RFH131086:RFH131092 RPD131086:RPD131092 RYZ131086:RYZ131092 SIV131086:SIV131092 SSR131086:SSR131092 TCN131086:TCN131092 TMJ131086:TMJ131092 TWF131086:TWF131092 UGB131086:UGB131092 UPX131086:UPX131092 UZT131086:UZT131092 VJP131086:VJP131092 VTL131086:VTL131092 WDH131086:WDH131092 WND131086:WND131092 WWZ131086:WWZ131092 AR196622:AR196628 KN196622:KN196628 UJ196622:UJ196628 AEF196622:AEF196628 AOB196622:AOB196628 AXX196622:AXX196628 BHT196622:BHT196628 BRP196622:BRP196628 CBL196622:CBL196628 CLH196622:CLH196628 CVD196622:CVD196628 DEZ196622:DEZ196628 DOV196622:DOV196628 DYR196622:DYR196628 EIN196622:EIN196628 ESJ196622:ESJ196628 FCF196622:FCF196628 FMB196622:FMB196628 FVX196622:FVX196628 GFT196622:GFT196628 GPP196622:GPP196628 GZL196622:GZL196628 HJH196622:HJH196628 HTD196622:HTD196628 ICZ196622:ICZ196628 IMV196622:IMV196628 IWR196622:IWR196628 JGN196622:JGN196628 JQJ196622:JQJ196628 KAF196622:KAF196628 KKB196622:KKB196628 KTX196622:KTX196628 LDT196622:LDT196628 LNP196622:LNP196628 LXL196622:LXL196628 MHH196622:MHH196628 MRD196622:MRD196628 NAZ196622:NAZ196628 NKV196622:NKV196628 NUR196622:NUR196628 OEN196622:OEN196628 OOJ196622:OOJ196628 OYF196622:OYF196628 PIB196622:PIB196628 PRX196622:PRX196628 QBT196622:QBT196628 QLP196622:QLP196628 QVL196622:QVL196628 RFH196622:RFH196628 RPD196622:RPD196628 RYZ196622:RYZ196628 SIV196622:SIV196628 SSR196622:SSR196628 TCN196622:TCN196628 TMJ196622:TMJ196628 TWF196622:TWF196628 UGB196622:UGB196628 UPX196622:UPX196628 UZT196622:UZT196628 VJP196622:VJP196628 VTL196622:VTL196628 WDH196622:WDH196628 WND196622:WND196628 WWZ196622:WWZ196628 AR262158:AR262164 KN262158:KN262164 UJ262158:UJ262164 AEF262158:AEF262164 AOB262158:AOB262164 AXX262158:AXX262164 BHT262158:BHT262164 BRP262158:BRP262164 CBL262158:CBL262164 CLH262158:CLH262164 CVD262158:CVD262164 DEZ262158:DEZ262164 DOV262158:DOV262164 DYR262158:DYR262164 EIN262158:EIN262164 ESJ262158:ESJ262164 FCF262158:FCF262164 FMB262158:FMB262164 FVX262158:FVX262164 GFT262158:GFT262164 GPP262158:GPP262164 GZL262158:GZL262164 HJH262158:HJH262164 HTD262158:HTD262164 ICZ262158:ICZ262164 IMV262158:IMV262164 IWR262158:IWR262164 JGN262158:JGN262164 JQJ262158:JQJ262164 KAF262158:KAF262164 KKB262158:KKB262164 KTX262158:KTX262164 LDT262158:LDT262164 LNP262158:LNP262164 LXL262158:LXL262164 MHH262158:MHH262164 MRD262158:MRD262164 NAZ262158:NAZ262164 NKV262158:NKV262164 NUR262158:NUR262164 OEN262158:OEN262164 OOJ262158:OOJ262164 OYF262158:OYF262164 PIB262158:PIB262164 PRX262158:PRX262164 QBT262158:QBT262164 QLP262158:QLP262164 QVL262158:QVL262164 RFH262158:RFH262164 RPD262158:RPD262164 RYZ262158:RYZ262164 SIV262158:SIV262164 SSR262158:SSR262164 TCN262158:TCN262164 TMJ262158:TMJ262164 TWF262158:TWF262164 UGB262158:UGB262164 UPX262158:UPX262164 UZT262158:UZT262164 VJP262158:VJP262164 VTL262158:VTL262164 WDH262158:WDH262164 WND262158:WND262164 WWZ262158:WWZ262164 AR327694:AR327700 KN327694:KN327700 UJ327694:UJ327700 AEF327694:AEF327700 AOB327694:AOB327700 AXX327694:AXX327700 BHT327694:BHT327700 BRP327694:BRP327700 CBL327694:CBL327700 CLH327694:CLH327700 CVD327694:CVD327700 DEZ327694:DEZ327700 DOV327694:DOV327700 DYR327694:DYR327700 EIN327694:EIN327700 ESJ327694:ESJ327700 FCF327694:FCF327700 FMB327694:FMB327700 FVX327694:FVX327700 GFT327694:GFT327700 GPP327694:GPP327700 GZL327694:GZL327700 HJH327694:HJH327700 HTD327694:HTD327700 ICZ327694:ICZ327700 IMV327694:IMV327700 IWR327694:IWR327700 JGN327694:JGN327700 JQJ327694:JQJ327700 KAF327694:KAF327700 KKB327694:KKB327700 KTX327694:KTX327700 LDT327694:LDT327700 LNP327694:LNP327700 LXL327694:LXL327700 MHH327694:MHH327700 MRD327694:MRD327700 NAZ327694:NAZ327700 NKV327694:NKV327700 NUR327694:NUR327700 OEN327694:OEN327700 OOJ327694:OOJ327700 OYF327694:OYF327700 PIB327694:PIB327700 PRX327694:PRX327700 QBT327694:QBT327700 QLP327694:QLP327700 QVL327694:QVL327700 RFH327694:RFH327700 RPD327694:RPD327700 RYZ327694:RYZ327700 SIV327694:SIV327700 SSR327694:SSR327700 TCN327694:TCN327700 TMJ327694:TMJ327700 TWF327694:TWF327700 UGB327694:UGB327700 UPX327694:UPX327700 UZT327694:UZT327700 VJP327694:VJP327700 VTL327694:VTL327700 WDH327694:WDH327700 WND327694:WND327700 WWZ327694:WWZ327700 AR393230:AR393236 KN393230:KN393236 UJ393230:UJ393236 AEF393230:AEF393236 AOB393230:AOB393236 AXX393230:AXX393236 BHT393230:BHT393236 BRP393230:BRP393236 CBL393230:CBL393236 CLH393230:CLH393236 CVD393230:CVD393236 DEZ393230:DEZ393236 DOV393230:DOV393236 DYR393230:DYR393236 EIN393230:EIN393236 ESJ393230:ESJ393236 FCF393230:FCF393236 FMB393230:FMB393236 FVX393230:FVX393236 GFT393230:GFT393236 GPP393230:GPP393236 GZL393230:GZL393236 HJH393230:HJH393236 HTD393230:HTD393236 ICZ393230:ICZ393236 IMV393230:IMV393236 IWR393230:IWR393236 JGN393230:JGN393236 JQJ393230:JQJ393236 KAF393230:KAF393236 KKB393230:KKB393236 KTX393230:KTX393236 LDT393230:LDT393236 LNP393230:LNP393236 LXL393230:LXL393236 MHH393230:MHH393236 MRD393230:MRD393236 NAZ393230:NAZ393236 NKV393230:NKV393236 NUR393230:NUR393236 OEN393230:OEN393236 OOJ393230:OOJ393236 OYF393230:OYF393236 PIB393230:PIB393236 PRX393230:PRX393236 QBT393230:QBT393236 QLP393230:QLP393236 QVL393230:QVL393236 RFH393230:RFH393236 RPD393230:RPD393236 RYZ393230:RYZ393236 SIV393230:SIV393236 SSR393230:SSR393236 TCN393230:TCN393236 TMJ393230:TMJ393236 TWF393230:TWF393236 UGB393230:UGB393236 UPX393230:UPX393236 UZT393230:UZT393236 VJP393230:VJP393236 VTL393230:VTL393236 WDH393230:WDH393236 WND393230:WND393236 WWZ393230:WWZ393236 AR458766:AR458772 KN458766:KN458772 UJ458766:UJ458772 AEF458766:AEF458772 AOB458766:AOB458772 AXX458766:AXX458772 BHT458766:BHT458772 BRP458766:BRP458772 CBL458766:CBL458772 CLH458766:CLH458772 CVD458766:CVD458772 DEZ458766:DEZ458772 DOV458766:DOV458772 DYR458766:DYR458772 EIN458766:EIN458772 ESJ458766:ESJ458772 FCF458766:FCF458772 FMB458766:FMB458772 FVX458766:FVX458772 GFT458766:GFT458772 GPP458766:GPP458772 GZL458766:GZL458772 HJH458766:HJH458772 HTD458766:HTD458772 ICZ458766:ICZ458772 IMV458766:IMV458772 IWR458766:IWR458772 JGN458766:JGN458772 JQJ458766:JQJ458772 KAF458766:KAF458772 KKB458766:KKB458772 KTX458766:KTX458772 LDT458766:LDT458772 LNP458766:LNP458772 LXL458766:LXL458772 MHH458766:MHH458772 MRD458766:MRD458772 NAZ458766:NAZ458772 NKV458766:NKV458772 NUR458766:NUR458772 OEN458766:OEN458772 OOJ458766:OOJ458772 OYF458766:OYF458772 PIB458766:PIB458772 PRX458766:PRX458772 QBT458766:QBT458772 QLP458766:QLP458772 QVL458766:QVL458772 RFH458766:RFH458772 RPD458766:RPD458772 RYZ458766:RYZ458772 SIV458766:SIV458772 SSR458766:SSR458772 TCN458766:TCN458772 TMJ458766:TMJ458772 TWF458766:TWF458772 UGB458766:UGB458772 UPX458766:UPX458772 UZT458766:UZT458772 VJP458766:VJP458772 VTL458766:VTL458772 WDH458766:WDH458772 WND458766:WND458772 WWZ458766:WWZ458772 AR524302:AR524308 KN524302:KN524308 UJ524302:UJ524308 AEF524302:AEF524308 AOB524302:AOB524308 AXX524302:AXX524308 BHT524302:BHT524308 BRP524302:BRP524308 CBL524302:CBL524308 CLH524302:CLH524308 CVD524302:CVD524308 DEZ524302:DEZ524308 DOV524302:DOV524308 DYR524302:DYR524308 EIN524302:EIN524308 ESJ524302:ESJ524308 FCF524302:FCF524308 FMB524302:FMB524308 FVX524302:FVX524308 GFT524302:GFT524308 GPP524302:GPP524308 GZL524302:GZL524308 HJH524302:HJH524308 HTD524302:HTD524308 ICZ524302:ICZ524308 IMV524302:IMV524308 IWR524302:IWR524308 JGN524302:JGN524308 JQJ524302:JQJ524308 KAF524302:KAF524308 KKB524302:KKB524308 KTX524302:KTX524308 LDT524302:LDT524308 LNP524302:LNP524308 LXL524302:LXL524308 MHH524302:MHH524308 MRD524302:MRD524308 NAZ524302:NAZ524308 NKV524302:NKV524308 NUR524302:NUR524308 OEN524302:OEN524308 OOJ524302:OOJ524308 OYF524302:OYF524308 PIB524302:PIB524308 PRX524302:PRX524308 QBT524302:QBT524308 QLP524302:QLP524308 QVL524302:QVL524308 RFH524302:RFH524308 RPD524302:RPD524308 RYZ524302:RYZ524308 SIV524302:SIV524308 SSR524302:SSR524308 TCN524302:TCN524308 TMJ524302:TMJ524308 TWF524302:TWF524308 UGB524302:UGB524308 UPX524302:UPX524308 UZT524302:UZT524308 VJP524302:VJP524308 VTL524302:VTL524308 WDH524302:WDH524308 WND524302:WND524308 WWZ524302:WWZ524308 AR589838:AR589844 KN589838:KN589844 UJ589838:UJ589844 AEF589838:AEF589844 AOB589838:AOB589844 AXX589838:AXX589844 BHT589838:BHT589844 BRP589838:BRP589844 CBL589838:CBL589844 CLH589838:CLH589844 CVD589838:CVD589844 DEZ589838:DEZ589844 DOV589838:DOV589844 DYR589838:DYR589844 EIN589838:EIN589844 ESJ589838:ESJ589844 FCF589838:FCF589844 FMB589838:FMB589844 FVX589838:FVX589844 GFT589838:GFT589844 GPP589838:GPP589844 GZL589838:GZL589844 HJH589838:HJH589844 HTD589838:HTD589844 ICZ589838:ICZ589844 IMV589838:IMV589844 IWR589838:IWR589844 JGN589838:JGN589844 JQJ589838:JQJ589844 KAF589838:KAF589844 KKB589838:KKB589844 KTX589838:KTX589844 LDT589838:LDT589844 LNP589838:LNP589844 LXL589838:LXL589844 MHH589838:MHH589844 MRD589838:MRD589844 NAZ589838:NAZ589844 NKV589838:NKV589844 NUR589838:NUR589844 OEN589838:OEN589844 OOJ589838:OOJ589844 OYF589838:OYF589844 PIB589838:PIB589844 PRX589838:PRX589844 QBT589838:QBT589844 QLP589838:QLP589844 QVL589838:QVL589844 RFH589838:RFH589844 RPD589838:RPD589844 RYZ589838:RYZ589844 SIV589838:SIV589844 SSR589838:SSR589844 TCN589838:TCN589844 TMJ589838:TMJ589844 TWF589838:TWF589844 UGB589838:UGB589844 UPX589838:UPX589844 UZT589838:UZT589844 VJP589838:VJP589844 VTL589838:VTL589844 WDH589838:WDH589844 WND589838:WND589844 WWZ589838:WWZ589844 AR655374:AR655380 KN655374:KN655380 UJ655374:UJ655380 AEF655374:AEF655380 AOB655374:AOB655380 AXX655374:AXX655380 BHT655374:BHT655380 BRP655374:BRP655380 CBL655374:CBL655380 CLH655374:CLH655380 CVD655374:CVD655380 DEZ655374:DEZ655380 DOV655374:DOV655380 DYR655374:DYR655380 EIN655374:EIN655380 ESJ655374:ESJ655380 FCF655374:FCF655380 FMB655374:FMB655380 FVX655374:FVX655380 GFT655374:GFT655380 GPP655374:GPP655380 GZL655374:GZL655380 HJH655374:HJH655380 HTD655374:HTD655380 ICZ655374:ICZ655380 IMV655374:IMV655380 IWR655374:IWR655380 JGN655374:JGN655380 JQJ655374:JQJ655380 KAF655374:KAF655380 KKB655374:KKB655380 KTX655374:KTX655380 LDT655374:LDT655380 LNP655374:LNP655380 LXL655374:LXL655380 MHH655374:MHH655380 MRD655374:MRD655380 NAZ655374:NAZ655380 NKV655374:NKV655380 NUR655374:NUR655380 OEN655374:OEN655380 OOJ655374:OOJ655380 OYF655374:OYF655380 PIB655374:PIB655380 PRX655374:PRX655380 QBT655374:QBT655380 QLP655374:QLP655380 QVL655374:QVL655380 RFH655374:RFH655380 RPD655374:RPD655380 RYZ655374:RYZ655380 SIV655374:SIV655380 SSR655374:SSR655380 TCN655374:TCN655380 TMJ655374:TMJ655380 TWF655374:TWF655380 UGB655374:UGB655380 UPX655374:UPX655380 UZT655374:UZT655380 VJP655374:VJP655380 VTL655374:VTL655380 WDH655374:WDH655380 WND655374:WND655380 WWZ655374:WWZ655380 AR720910:AR720916 KN720910:KN720916 UJ720910:UJ720916 AEF720910:AEF720916 AOB720910:AOB720916 AXX720910:AXX720916 BHT720910:BHT720916 BRP720910:BRP720916 CBL720910:CBL720916 CLH720910:CLH720916 CVD720910:CVD720916 DEZ720910:DEZ720916 DOV720910:DOV720916 DYR720910:DYR720916 EIN720910:EIN720916 ESJ720910:ESJ720916 FCF720910:FCF720916 FMB720910:FMB720916 FVX720910:FVX720916 GFT720910:GFT720916 GPP720910:GPP720916 GZL720910:GZL720916 HJH720910:HJH720916 HTD720910:HTD720916 ICZ720910:ICZ720916 IMV720910:IMV720916 IWR720910:IWR720916 JGN720910:JGN720916 JQJ720910:JQJ720916 KAF720910:KAF720916 KKB720910:KKB720916 KTX720910:KTX720916 LDT720910:LDT720916 LNP720910:LNP720916 LXL720910:LXL720916 MHH720910:MHH720916 MRD720910:MRD720916 NAZ720910:NAZ720916 NKV720910:NKV720916 NUR720910:NUR720916 OEN720910:OEN720916 OOJ720910:OOJ720916 OYF720910:OYF720916 PIB720910:PIB720916 PRX720910:PRX720916 QBT720910:QBT720916 QLP720910:QLP720916 QVL720910:QVL720916 RFH720910:RFH720916 RPD720910:RPD720916 RYZ720910:RYZ720916 SIV720910:SIV720916 SSR720910:SSR720916 TCN720910:TCN720916 TMJ720910:TMJ720916 TWF720910:TWF720916 UGB720910:UGB720916 UPX720910:UPX720916 UZT720910:UZT720916 VJP720910:VJP720916 VTL720910:VTL720916 WDH720910:WDH720916 WND720910:WND720916 WWZ720910:WWZ720916 AR786446:AR786452 KN786446:KN786452 UJ786446:UJ786452 AEF786446:AEF786452 AOB786446:AOB786452 AXX786446:AXX786452 BHT786446:BHT786452 BRP786446:BRP786452 CBL786446:CBL786452 CLH786446:CLH786452 CVD786446:CVD786452 DEZ786446:DEZ786452 DOV786446:DOV786452 DYR786446:DYR786452 EIN786446:EIN786452 ESJ786446:ESJ786452 FCF786446:FCF786452 FMB786446:FMB786452 FVX786446:FVX786452 GFT786446:GFT786452 GPP786446:GPP786452 GZL786446:GZL786452 HJH786446:HJH786452 HTD786446:HTD786452 ICZ786446:ICZ786452 IMV786446:IMV786452 IWR786446:IWR786452 JGN786446:JGN786452 JQJ786446:JQJ786452 KAF786446:KAF786452 KKB786446:KKB786452 KTX786446:KTX786452 LDT786446:LDT786452 LNP786446:LNP786452 LXL786446:LXL786452 MHH786446:MHH786452 MRD786446:MRD786452 NAZ786446:NAZ786452 NKV786446:NKV786452 NUR786446:NUR786452 OEN786446:OEN786452 OOJ786446:OOJ786452 OYF786446:OYF786452 PIB786446:PIB786452 PRX786446:PRX786452 QBT786446:QBT786452 QLP786446:QLP786452 QVL786446:QVL786452 RFH786446:RFH786452 RPD786446:RPD786452 RYZ786446:RYZ786452 SIV786446:SIV786452 SSR786446:SSR786452 TCN786446:TCN786452 TMJ786446:TMJ786452 TWF786446:TWF786452 UGB786446:UGB786452 UPX786446:UPX786452 UZT786446:UZT786452 VJP786446:VJP786452 VTL786446:VTL786452 WDH786446:WDH786452 WND786446:WND786452 WWZ786446:WWZ786452 AR851982:AR851988 KN851982:KN851988 UJ851982:UJ851988 AEF851982:AEF851988 AOB851982:AOB851988 AXX851982:AXX851988 BHT851982:BHT851988 BRP851982:BRP851988 CBL851982:CBL851988 CLH851982:CLH851988 CVD851982:CVD851988 DEZ851982:DEZ851988 DOV851982:DOV851988 DYR851982:DYR851988 EIN851982:EIN851988 ESJ851982:ESJ851988 FCF851982:FCF851988 FMB851982:FMB851988 FVX851982:FVX851988 GFT851982:GFT851988 GPP851982:GPP851988 GZL851982:GZL851988 HJH851982:HJH851988 HTD851982:HTD851988 ICZ851982:ICZ851988 IMV851982:IMV851988 IWR851982:IWR851988 JGN851982:JGN851988 JQJ851982:JQJ851988 KAF851982:KAF851988 KKB851982:KKB851988 KTX851982:KTX851988 LDT851982:LDT851988 LNP851982:LNP851988 LXL851982:LXL851988 MHH851982:MHH851988 MRD851982:MRD851988 NAZ851982:NAZ851988 NKV851982:NKV851988 NUR851982:NUR851988 OEN851982:OEN851988 OOJ851982:OOJ851988 OYF851982:OYF851988 PIB851982:PIB851988 PRX851982:PRX851988 QBT851982:QBT851988 QLP851982:QLP851988 QVL851982:QVL851988 RFH851982:RFH851988 RPD851982:RPD851988 RYZ851982:RYZ851988 SIV851982:SIV851988 SSR851982:SSR851988 TCN851982:TCN851988 TMJ851982:TMJ851988 TWF851982:TWF851988 UGB851982:UGB851988 UPX851982:UPX851988 UZT851982:UZT851988 VJP851982:VJP851988 VTL851982:VTL851988 WDH851982:WDH851988 WND851982:WND851988 WWZ851982:WWZ851988 AR917518:AR917524 KN917518:KN917524 UJ917518:UJ917524 AEF917518:AEF917524 AOB917518:AOB917524 AXX917518:AXX917524 BHT917518:BHT917524 BRP917518:BRP917524 CBL917518:CBL917524 CLH917518:CLH917524 CVD917518:CVD917524 DEZ917518:DEZ917524 DOV917518:DOV917524 DYR917518:DYR917524 EIN917518:EIN917524 ESJ917518:ESJ917524 FCF917518:FCF917524 FMB917518:FMB917524 FVX917518:FVX917524 GFT917518:GFT917524 GPP917518:GPP917524 GZL917518:GZL917524 HJH917518:HJH917524 HTD917518:HTD917524 ICZ917518:ICZ917524 IMV917518:IMV917524 IWR917518:IWR917524 JGN917518:JGN917524 JQJ917518:JQJ917524 KAF917518:KAF917524 KKB917518:KKB917524 KTX917518:KTX917524 LDT917518:LDT917524 LNP917518:LNP917524 LXL917518:LXL917524 MHH917518:MHH917524 MRD917518:MRD917524 NAZ917518:NAZ917524 NKV917518:NKV917524 NUR917518:NUR917524 OEN917518:OEN917524 OOJ917518:OOJ917524 OYF917518:OYF917524 PIB917518:PIB917524 PRX917518:PRX917524 QBT917518:QBT917524 QLP917518:QLP917524 QVL917518:QVL917524 RFH917518:RFH917524 RPD917518:RPD917524 RYZ917518:RYZ917524 SIV917518:SIV917524 SSR917518:SSR917524 TCN917518:TCN917524 TMJ917518:TMJ917524 TWF917518:TWF917524 UGB917518:UGB917524 UPX917518:UPX917524 UZT917518:UZT917524 VJP917518:VJP917524 VTL917518:VTL917524 WDH917518:WDH917524 WND917518:WND917524 WWZ917518:WWZ917524 AR983054:AR983060 KN983054:KN983060 UJ983054:UJ983060 AEF983054:AEF983060 AOB983054:AOB983060 AXX983054:AXX983060 BHT983054:BHT983060 BRP983054:BRP983060 CBL983054:CBL983060 CLH983054:CLH983060 CVD983054:CVD983060 DEZ983054:DEZ983060 DOV983054:DOV983060 DYR983054:DYR983060 EIN983054:EIN983060 ESJ983054:ESJ983060 FCF983054:FCF983060 FMB983054:FMB983060 FVX983054:FVX983060 GFT983054:GFT983060 GPP983054:GPP983060 GZL983054:GZL983060 HJH983054:HJH983060 HTD983054:HTD983060 ICZ983054:ICZ983060 IMV983054:IMV983060 IWR983054:IWR983060 JGN983054:JGN983060 JQJ983054:JQJ983060 KAF983054:KAF983060 KKB983054:KKB983060 KTX983054:KTX983060 LDT983054:LDT983060 LNP983054:LNP983060 LXL983054:LXL983060 MHH983054:MHH983060 MRD983054:MRD983060 NAZ983054:NAZ983060 NKV983054:NKV983060 NUR983054:NUR983060 OEN983054:OEN983060 OOJ983054:OOJ983060 OYF983054:OYF983060 PIB983054:PIB983060 PRX983054:PRX983060 QBT983054:QBT983060 QLP983054:QLP983060 QVL983054:QVL983060 RFH983054:RFH983060 RPD983054:RPD983060 RYZ983054:RYZ983060 SIV983054:SIV983060 SSR983054:SSR983060 TCN983054:TCN983060 TMJ983054:TMJ983060 TWF983054:TWF983060 UGB983054:UGB983060 UPX983054:UPX983060 UZT983054:UZT983060 VJP983054:VJP983060 VTL983054:VTL983060 WDH983054:WDH983060 UJ18:UJ24">
      <formula1>900</formula1>
    </dataValidation>
    <dataValidation type="list" allowBlank="1" showInputMessage="1" showErrorMessage="1" errorTitle="Ошибка" error="Выберите значение из списка" sqref="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M24 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KD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K65556:KK65557 UG65556:UG65557 AEC65556:AEC65557 ANY65556:ANY65557 AXU65556:AXU65557 BHQ65556:BHQ65557 BRM65556:BRM65557 CBI65556:CBI65557 CLE65556:CLE65557 CVA65556:CVA65557 DEW65556:DEW65557 DOS65556:DOS65557 DYO65556:DYO65557 EIK65556:EIK65557 ESG65556:ESG65557 FCC65556:FCC65557 FLY65556:FLY65557 FVU65556:FVU65557 GFQ65556:GFQ65557 GPM65556:GPM65557 GZI65556:GZI65557 HJE65556:HJE65557 HTA65556:HTA65557 ICW65556:ICW65557 IMS65556:IMS65557 IWO65556:IWO65557 JGK65556:JGK65557 JQG65556:JQG65557 KAC65556:KAC65557 KJY65556:KJY65557 KTU65556:KTU65557 LDQ65556:LDQ65557 LNM65556:LNM65557 LXI65556:LXI65557 MHE65556:MHE65557 MRA65556:MRA65557 NAW65556:NAW65557 NKS65556:NKS65557 NUO65556:NUO65557 OEK65556:OEK65557 OOG65556:OOG65557 OYC65556:OYC65557 PHY65556:PHY65557 PRU65556:PRU65557 QBQ65556:QBQ65557 QLM65556:QLM65557 QVI65556:QVI65557 RFE65556:RFE65557 RPA65556:RPA65557 RYW65556:RYW65557 SIS65556:SIS65557 SSO65556:SSO65557 TCK65556:TCK65557 TMG65556:TMG65557 TWC65556:TWC65557 UFY65556:UFY65557 UPU65556:UPU65557 UZQ65556:UZQ65557 VJM65556:VJM65557 VTI65556:VTI65557 WDE65556:WDE65557 WNA65556:WNA65557 WWW65556:WWW65557 T131092:T131093 KK131092:KK131093 UG131092:UG131093 AEC131092:AEC131093 ANY131092:ANY131093 AXU131092:AXU131093 BHQ131092:BHQ131093 BRM131092:BRM131093 CBI131092:CBI131093 CLE131092:CLE131093 CVA131092:CVA131093 DEW131092:DEW131093 DOS131092:DOS131093 DYO131092:DYO131093 EIK131092:EIK131093 ESG131092:ESG131093 FCC131092:FCC131093 FLY131092:FLY131093 FVU131092:FVU131093 GFQ131092:GFQ131093 GPM131092:GPM131093 GZI131092:GZI131093 HJE131092:HJE131093 HTA131092:HTA131093 ICW131092:ICW131093 IMS131092:IMS131093 IWO131092:IWO131093 JGK131092:JGK131093 JQG131092:JQG131093 KAC131092:KAC131093 KJY131092:KJY131093 KTU131092:KTU131093 LDQ131092:LDQ131093 LNM131092:LNM131093 LXI131092:LXI131093 MHE131092:MHE131093 MRA131092:MRA131093 NAW131092:NAW131093 NKS131092:NKS131093 NUO131092:NUO131093 OEK131092:OEK131093 OOG131092:OOG131093 OYC131092:OYC131093 PHY131092:PHY131093 PRU131092:PRU131093 QBQ131092:QBQ131093 QLM131092:QLM131093 QVI131092:QVI131093 RFE131092:RFE131093 RPA131092:RPA131093 RYW131092:RYW131093 SIS131092:SIS131093 SSO131092:SSO131093 TCK131092:TCK131093 TMG131092:TMG131093 TWC131092:TWC131093 UFY131092:UFY131093 UPU131092:UPU131093 UZQ131092:UZQ131093 VJM131092:VJM131093 VTI131092:VTI131093 WDE131092:WDE131093 WNA131092:WNA131093 WWW131092:WWW131093 T196628:T196629 KK196628:KK196629 UG196628:UG196629 AEC196628:AEC196629 ANY196628:ANY196629 AXU196628:AXU196629 BHQ196628:BHQ196629 BRM196628:BRM196629 CBI196628:CBI196629 CLE196628:CLE196629 CVA196628:CVA196629 DEW196628:DEW196629 DOS196628:DOS196629 DYO196628:DYO196629 EIK196628:EIK196629 ESG196628:ESG196629 FCC196628:FCC196629 FLY196628:FLY196629 FVU196628:FVU196629 GFQ196628:GFQ196629 GPM196628:GPM196629 GZI196628:GZI196629 HJE196628:HJE196629 HTA196628:HTA196629 ICW196628:ICW196629 IMS196628:IMS196629 IWO196628:IWO196629 JGK196628:JGK196629 JQG196628:JQG196629 KAC196628:KAC196629 KJY196628:KJY196629 KTU196628:KTU196629 LDQ196628:LDQ196629 LNM196628:LNM196629 LXI196628:LXI196629 MHE196628:MHE196629 MRA196628:MRA196629 NAW196628:NAW196629 NKS196628:NKS196629 NUO196628:NUO196629 OEK196628:OEK196629 OOG196628:OOG196629 OYC196628:OYC196629 PHY196628:PHY196629 PRU196628:PRU196629 QBQ196628:QBQ196629 QLM196628:QLM196629 QVI196628:QVI196629 RFE196628:RFE196629 RPA196628:RPA196629 RYW196628:RYW196629 SIS196628:SIS196629 SSO196628:SSO196629 TCK196628:TCK196629 TMG196628:TMG196629 TWC196628:TWC196629 UFY196628:UFY196629 UPU196628:UPU196629 UZQ196628:UZQ196629 VJM196628:VJM196629 VTI196628:VTI196629 WDE196628:WDE196629 WNA196628:WNA196629 WWW196628:WWW196629 T262164:T262165 KK262164:KK262165 UG262164:UG262165 AEC262164:AEC262165 ANY262164:ANY262165 AXU262164:AXU262165 BHQ262164:BHQ262165 BRM262164:BRM262165 CBI262164:CBI262165 CLE262164:CLE262165 CVA262164:CVA262165 DEW262164:DEW262165 DOS262164:DOS262165 DYO262164:DYO262165 EIK262164:EIK262165 ESG262164:ESG262165 FCC262164:FCC262165 FLY262164:FLY262165 FVU262164:FVU262165 GFQ262164:GFQ262165 GPM262164:GPM262165 GZI262164:GZI262165 HJE262164:HJE262165 HTA262164:HTA262165 ICW262164:ICW262165 IMS262164:IMS262165 IWO262164:IWO262165 JGK262164:JGK262165 JQG262164:JQG262165 KAC262164:KAC262165 KJY262164:KJY262165 KTU262164:KTU262165 LDQ262164:LDQ262165 LNM262164:LNM262165 LXI262164:LXI262165 MHE262164:MHE262165 MRA262164:MRA262165 NAW262164:NAW262165 NKS262164:NKS262165 NUO262164:NUO262165 OEK262164:OEK262165 OOG262164:OOG262165 OYC262164:OYC262165 PHY262164:PHY262165 PRU262164:PRU262165 QBQ262164:QBQ262165 QLM262164:QLM262165 QVI262164:QVI262165 RFE262164:RFE262165 RPA262164:RPA262165 RYW262164:RYW262165 SIS262164:SIS262165 SSO262164:SSO262165 TCK262164:TCK262165 TMG262164:TMG262165 TWC262164:TWC262165 UFY262164:UFY262165 UPU262164:UPU262165 UZQ262164:UZQ262165 VJM262164:VJM262165 VTI262164:VTI262165 WDE262164:WDE262165 WNA262164:WNA262165 WWW262164:WWW262165 T327700:T327701 KK327700:KK327701 UG327700:UG327701 AEC327700:AEC327701 ANY327700:ANY327701 AXU327700:AXU327701 BHQ327700:BHQ327701 BRM327700:BRM327701 CBI327700:CBI327701 CLE327700:CLE327701 CVA327700:CVA327701 DEW327700:DEW327701 DOS327700:DOS327701 DYO327700:DYO327701 EIK327700:EIK327701 ESG327700:ESG327701 FCC327700:FCC327701 FLY327700:FLY327701 FVU327700:FVU327701 GFQ327700:GFQ327701 GPM327700:GPM327701 GZI327700:GZI327701 HJE327700:HJE327701 HTA327700:HTA327701 ICW327700:ICW327701 IMS327700:IMS327701 IWO327700:IWO327701 JGK327700:JGK327701 JQG327700:JQG327701 KAC327700:KAC327701 KJY327700:KJY327701 KTU327700:KTU327701 LDQ327700:LDQ327701 LNM327700:LNM327701 LXI327700:LXI327701 MHE327700:MHE327701 MRA327700:MRA327701 NAW327700:NAW327701 NKS327700:NKS327701 NUO327700:NUO327701 OEK327700:OEK327701 OOG327700:OOG327701 OYC327700:OYC327701 PHY327700:PHY327701 PRU327700:PRU327701 QBQ327700:QBQ327701 QLM327700:QLM327701 QVI327700:QVI327701 RFE327700:RFE327701 RPA327700:RPA327701 RYW327700:RYW327701 SIS327700:SIS327701 SSO327700:SSO327701 TCK327700:TCK327701 TMG327700:TMG327701 TWC327700:TWC327701 UFY327700:UFY327701 UPU327700:UPU327701 UZQ327700:UZQ327701 VJM327700:VJM327701 VTI327700:VTI327701 WDE327700:WDE327701 WNA327700:WNA327701 WWW327700:WWW327701 T393236:T393237 KK393236:KK393237 UG393236:UG393237 AEC393236:AEC393237 ANY393236:ANY393237 AXU393236:AXU393237 BHQ393236:BHQ393237 BRM393236:BRM393237 CBI393236:CBI393237 CLE393236:CLE393237 CVA393236:CVA393237 DEW393236:DEW393237 DOS393236:DOS393237 DYO393236:DYO393237 EIK393236:EIK393237 ESG393236:ESG393237 FCC393236:FCC393237 FLY393236:FLY393237 FVU393236:FVU393237 GFQ393236:GFQ393237 GPM393236:GPM393237 GZI393236:GZI393237 HJE393236:HJE393237 HTA393236:HTA393237 ICW393236:ICW393237 IMS393236:IMS393237 IWO393236:IWO393237 JGK393236:JGK393237 JQG393236:JQG393237 KAC393236:KAC393237 KJY393236:KJY393237 KTU393236:KTU393237 LDQ393236:LDQ393237 LNM393236:LNM393237 LXI393236:LXI393237 MHE393236:MHE393237 MRA393236:MRA393237 NAW393236:NAW393237 NKS393236:NKS393237 NUO393236:NUO393237 OEK393236:OEK393237 OOG393236:OOG393237 OYC393236:OYC393237 PHY393236:PHY393237 PRU393236:PRU393237 QBQ393236:QBQ393237 QLM393236:QLM393237 QVI393236:QVI393237 RFE393236:RFE393237 RPA393236:RPA393237 RYW393236:RYW393237 SIS393236:SIS393237 SSO393236:SSO393237 TCK393236:TCK393237 TMG393236:TMG393237 TWC393236:TWC393237 UFY393236:UFY393237 UPU393236:UPU393237 UZQ393236:UZQ393237 VJM393236:VJM393237 VTI393236:VTI393237 WDE393236:WDE393237 WNA393236:WNA393237 WWW393236:WWW393237 T458772:T458773 KK458772:KK458773 UG458772:UG458773 AEC458772:AEC458773 ANY458772:ANY458773 AXU458772:AXU458773 BHQ458772:BHQ458773 BRM458772:BRM458773 CBI458772:CBI458773 CLE458772:CLE458773 CVA458772:CVA458773 DEW458772:DEW458773 DOS458772:DOS458773 DYO458772:DYO458773 EIK458772:EIK458773 ESG458772:ESG458773 FCC458772:FCC458773 FLY458772:FLY458773 FVU458772:FVU458773 GFQ458772:GFQ458773 GPM458772:GPM458773 GZI458772:GZI458773 HJE458772:HJE458773 HTA458772:HTA458773 ICW458772:ICW458773 IMS458772:IMS458773 IWO458772:IWO458773 JGK458772:JGK458773 JQG458772:JQG458773 KAC458772:KAC458773 KJY458772:KJY458773 KTU458772:KTU458773 LDQ458772:LDQ458773 LNM458772:LNM458773 LXI458772:LXI458773 MHE458772:MHE458773 MRA458772:MRA458773 NAW458772:NAW458773 NKS458772:NKS458773 NUO458772:NUO458773 OEK458772:OEK458773 OOG458772:OOG458773 OYC458772:OYC458773 PHY458772:PHY458773 PRU458772:PRU458773 QBQ458772:QBQ458773 QLM458772:QLM458773 QVI458772:QVI458773 RFE458772:RFE458773 RPA458772:RPA458773 RYW458772:RYW458773 SIS458772:SIS458773 SSO458772:SSO458773 TCK458772:TCK458773 TMG458772:TMG458773 TWC458772:TWC458773 UFY458772:UFY458773 UPU458772:UPU458773 UZQ458772:UZQ458773 VJM458772:VJM458773 VTI458772:VTI458773 WDE458772:WDE458773 WNA458772:WNA458773 WWW458772:WWW458773 T524308:T524309 KK524308:KK524309 UG524308:UG524309 AEC524308:AEC524309 ANY524308:ANY524309 AXU524308:AXU524309 BHQ524308:BHQ524309 BRM524308:BRM524309 CBI524308:CBI524309 CLE524308:CLE524309 CVA524308:CVA524309 DEW524308:DEW524309 DOS524308:DOS524309 DYO524308:DYO524309 EIK524308:EIK524309 ESG524308:ESG524309 FCC524308:FCC524309 FLY524308:FLY524309 FVU524308:FVU524309 GFQ524308:GFQ524309 GPM524308:GPM524309 GZI524308:GZI524309 HJE524308:HJE524309 HTA524308:HTA524309 ICW524308:ICW524309 IMS524308:IMS524309 IWO524308:IWO524309 JGK524308:JGK524309 JQG524308:JQG524309 KAC524308:KAC524309 KJY524308:KJY524309 KTU524308:KTU524309 LDQ524308:LDQ524309 LNM524308:LNM524309 LXI524308:LXI524309 MHE524308:MHE524309 MRA524308:MRA524309 NAW524308:NAW524309 NKS524308:NKS524309 NUO524308:NUO524309 OEK524308:OEK524309 OOG524308:OOG524309 OYC524308:OYC524309 PHY524308:PHY524309 PRU524308:PRU524309 QBQ524308:QBQ524309 QLM524308:QLM524309 QVI524308:QVI524309 RFE524308:RFE524309 RPA524308:RPA524309 RYW524308:RYW524309 SIS524308:SIS524309 SSO524308:SSO524309 TCK524308:TCK524309 TMG524308:TMG524309 TWC524308:TWC524309 UFY524308:UFY524309 UPU524308:UPU524309 UZQ524308:UZQ524309 VJM524308:VJM524309 VTI524308:VTI524309 WDE524308:WDE524309 WNA524308:WNA524309 WWW524308:WWW524309 T589844:T589845 KK589844:KK589845 UG589844:UG589845 AEC589844:AEC589845 ANY589844:ANY589845 AXU589844:AXU589845 BHQ589844:BHQ589845 BRM589844:BRM589845 CBI589844:CBI589845 CLE589844:CLE589845 CVA589844:CVA589845 DEW589844:DEW589845 DOS589844:DOS589845 DYO589844:DYO589845 EIK589844:EIK589845 ESG589844:ESG589845 FCC589844:FCC589845 FLY589844:FLY589845 FVU589844:FVU589845 GFQ589844:GFQ589845 GPM589844:GPM589845 GZI589844:GZI589845 HJE589844:HJE589845 HTA589844:HTA589845 ICW589844:ICW589845 IMS589844:IMS589845 IWO589844:IWO589845 JGK589844:JGK589845 JQG589844:JQG589845 KAC589844:KAC589845 KJY589844:KJY589845 KTU589844:KTU589845 LDQ589844:LDQ589845 LNM589844:LNM589845 LXI589844:LXI589845 MHE589844:MHE589845 MRA589844:MRA589845 NAW589844:NAW589845 NKS589844:NKS589845 NUO589844:NUO589845 OEK589844:OEK589845 OOG589844:OOG589845 OYC589844:OYC589845 PHY589844:PHY589845 PRU589844:PRU589845 QBQ589844:QBQ589845 QLM589844:QLM589845 QVI589844:QVI589845 RFE589844:RFE589845 RPA589844:RPA589845 RYW589844:RYW589845 SIS589844:SIS589845 SSO589844:SSO589845 TCK589844:TCK589845 TMG589844:TMG589845 TWC589844:TWC589845 UFY589844:UFY589845 UPU589844:UPU589845 UZQ589844:UZQ589845 VJM589844:VJM589845 VTI589844:VTI589845 WDE589844:WDE589845 WNA589844:WNA589845 WWW589844:WWW589845 T655380:T655381 KK655380:KK655381 UG655380:UG655381 AEC655380:AEC655381 ANY655380:ANY655381 AXU655380:AXU655381 BHQ655380:BHQ655381 BRM655380:BRM655381 CBI655380:CBI655381 CLE655380:CLE655381 CVA655380:CVA655381 DEW655380:DEW655381 DOS655380:DOS655381 DYO655380:DYO655381 EIK655380:EIK655381 ESG655380:ESG655381 FCC655380:FCC655381 FLY655380:FLY655381 FVU655380:FVU655381 GFQ655380:GFQ655381 GPM655380:GPM655381 GZI655380:GZI655381 HJE655380:HJE655381 HTA655380:HTA655381 ICW655380:ICW655381 IMS655380:IMS655381 IWO655380:IWO655381 JGK655380:JGK655381 JQG655380:JQG655381 KAC655380:KAC655381 KJY655380:KJY655381 KTU655380:KTU655381 LDQ655380:LDQ655381 LNM655380:LNM655381 LXI655380:LXI655381 MHE655380:MHE655381 MRA655380:MRA655381 NAW655380:NAW655381 NKS655380:NKS655381 NUO655380:NUO655381 OEK655380:OEK655381 OOG655380:OOG655381 OYC655380:OYC655381 PHY655380:PHY655381 PRU655380:PRU655381 QBQ655380:QBQ655381 QLM655380:QLM655381 QVI655380:QVI655381 RFE655380:RFE655381 RPA655380:RPA655381 RYW655380:RYW655381 SIS655380:SIS655381 SSO655380:SSO655381 TCK655380:TCK655381 TMG655380:TMG655381 TWC655380:TWC655381 UFY655380:UFY655381 UPU655380:UPU655381 UZQ655380:UZQ655381 VJM655380:VJM655381 VTI655380:VTI655381 WDE655380:WDE655381 WNA655380:WNA655381 WWW655380:WWW655381 T720916:T720917 KK720916:KK720917 UG720916:UG720917 AEC720916:AEC720917 ANY720916:ANY720917 AXU720916:AXU720917 BHQ720916:BHQ720917 BRM720916:BRM720917 CBI720916:CBI720917 CLE720916:CLE720917 CVA720916:CVA720917 DEW720916:DEW720917 DOS720916:DOS720917 DYO720916:DYO720917 EIK720916:EIK720917 ESG720916:ESG720917 FCC720916:FCC720917 FLY720916:FLY720917 FVU720916:FVU720917 GFQ720916:GFQ720917 GPM720916:GPM720917 GZI720916:GZI720917 HJE720916:HJE720917 HTA720916:HTA720917 ICW720916:ICW720917 IMS720916:IMS720917 IWO720916:IWO720917 JGK720916:JGK720917 JQG720916:JQG720917 KAC720916:KAC720917 KJY720916:KJY720917 KTU720916:KTU720917 LDQ720916:LDQ720917 LNM720916:LNM720917 LXI720916:LXI720917 MHE720916:MHE720917 MRA720916:MRA720917 NAW720916:NAW720917 NKS720916:NKS720917 NUO720916:NUO720917 OEK720916:OEK720917 OOG720916:OOG720917 OYC720916:OYC720917 PHY720916:PHY720917 PRU720916:PRU720917 QBQ720916:QBQ720917 QLM720916:QLM720917 QVI720916:QVI720917 RFE720916:RFE720917 RPA720916:RPA720917 RYW720916:RYW720917 SIS720916:SIS720917 SSO720916:SSO720917 TCK720916:TCK720917 TMG720916:TMG720917 TWC720916:TWC720917 UFY720916:UFY720917 UPU720916:UPU720917 UZQ720916:UZQ720917 VJM720916:VJM720917 VTI720916:VTI720917 WDE720916:WDE720917 WNA720916:WNA720917 WWW720916:WWW720917 T786452:T786453 KK786452:KK786453 UG786452:UG786453 AEC786452:AEC786453 ANY786452:ANY786453 AXU786452:AXU786453 BHQ786452:BHQ786453 BRM786452:BRM786453 CBI786452:CBI786453 CLE786452:CLE786453 CVA786452:CVA786453 DEW786452:DEW786453 DOS786452:DOS786453 DYO786452:DYO786453 EIK786452:EIK786453 ESG786452:ESG786453 FCC786452:FCC786453 FLY786452:FLY786453 FVU786452:FVU786453 GFQ786452:GFQ786453 GPM786452:GPM786453 GZI786452:GZI786453 HJE786452:HJE786453 HTA786452:HTA786453 ICW786452:ICW786453 IMS786452:IMS786453 IWO786452:IWO786453 JGK786452:JGK786453 JQG786452:JQG786453 KAC786452:KAC786453 KJY786452:KJY786453 KTU786452:KTU786453 LDQ786452:LDQ786453 LNM786452:LNM786453 LXI786452:LXI786453 MHE786452:MHE786453 MRA786452:MRA786453 NAW786452:NAW786453 NKS786452:NKS786453 NUO786452:NUO786453 OEK786452:OEK786453 OOG786452:OOG786453 OYC786452:OYC786453 PHY786452:PHY786453 PRU786452:PRU786453 QBQ786452:QBQ786453 QLM786452:QLM786453 QVI786452:QVI786453 RFE786452:RFE786453 RPA786452:RPA786453 RYW786452:RYW786453 SIS786452:SIS786453 SSO786452:SSO786453 TCK786452:TCK786453 TMG786452:TMG786453 TWC786452:TWC786453 UFY786452:UFY786453 UPU786452:UPU786453 UZQ786452:UZQ786453 VJM786452:VJM786453 VTI786452:VTI786453 WDE786452:WDE786453 WNA786452:WNA786453 WWW786452:WWW786453 T851988:T851989 KK851988:KK851989 UG851988:UG851989 AEC851988:AEC851989 ANY851988:ANY851989 AXU851988:AXU851989 BHQ851988:BHQ851989 BRM851988:BRM851989 CBI851988:CBI851989 CLE851988:CLE851989 CVA851988:CVA851989 DEW851988:DEW851989 DOS851988:DOS851989 DYO851988:DYO851989 EIK851988:EIK851989 ESG851988:ESG851989 FCC851988:FCC851989 FLY851988:FLY851989 FVU851988:FVU851989 GFQ851988:GFQ851989 GPM851988:GPM851989 GZI851988:GZI851989 HJE851988:HJE851989 HTA851988:HTA851989 ICW851988:ICW851989 IMS851988:IMS851989 IWO851988:IWO851989 JGK851988:JGK851989 JQG851988:JQG851989 KAC851988:KAC851989 KJY851988:KJY851989 KTU851988:KTU851989 LDQ851988:LDQ851989 LNM851988:LNM851989 LXI851988:LXI851989 MHE851988:MHE851989 MRA851988:MRA851989 NAW851988:NAW851989 NKS851988:NKS851989 NUO851988:NUO851989 OEK851988:OEK851989 OOG851988:OOG851989 OYC851988:OYC851989 PHY851988:PHY851989 PRU851988:PRU851989 QBQ851988:QBQ851989 QLM851988:QLM851989 QVI851988:QVI851989 RFE851988:RFE851989 RPA851988:RPA851989 RYW851988:RYW851989 SIS851988:SIS851989 SSO851988:SSO851989 TCK851988:TCK851989 TMG851988:TMG851989 TWC851988:TWC851989 UFY851988:UFY851989 UPU851988:UPU851989 UZQ851988:UZQ851989 VJM851988:VJM851989 VTI851988:VTI851989 WDE851988:WDE851989 WNA851988:WNA851989 WWW851988:WWW851989 T917524:T917525 KK917524:KK917525 UG917524:UG917525 AEC917524:AEC917525 ANY917524:ANY917525 AXU917524:AXU917525 BHQ917524:BHQ917525 BRM917524:BRM917525 CBI917524:CBI917525 CLE917524:CLE917525 CVA917524:CVA917525 DEW917524:DEW917525 DOS917524:DOS917525 DYO917524:DYO917525 EIK917524:EIK917525 ESG917524:ESG917525 FCC917524:FCC917525 FLY917524:FLY917525 FVU917524:FVU917525 GFQ917524:GFQ917525 GPM917524:GPM917525 GZI917524:GZI917525 HJE917524:HJE917525 HTA917524:HTA917525 ICW917524:ICW917525 IMS917524:IMS917525 IWO917524:IWO917525 JGK917524:JGK917525 JQG917524:JQG917525 KAC917524:KAC917525 KJY917524:KJY917525 KTU917524:KTU917525 LDQ917524:LDQ917525 LNM917524:LNM917525 LXI917524:LXI917525 MHE917524:MHE917525 MRA917524:MRA917525 NAW917524:NAW917525 NKS917524:NKS917525 NUO917524:NUO917525 OEK917524:OEK917525 OOG917524:OOG917525 OYC917524:OYC917525 PHY917524:PHY917525 PRU917524:PRU917525 QBQ917524:QBQ917525 QLM917524:QLM917525 QVI917524:QVI917525 RFE917524:RFE917525 RPA917524:RPA917525 RYW917524:RYW917525 SIS917524:SIS917525 SSO917524:SSO917525 TCK917524:TCK917525 TMG917524:TMG917525 TWC917524:TWC917525 UFY917524:UFY917525 UPU917524:UPU917525 UZQ917524:UZQ917525 VJM917524:VJM917525 VTI917524:VTI917525 WDE917524:WDE917525 WNA917524:WNA917525 WWW917524:WWW917525 T983060:T983061 KK983060:KK983061 UG983060:UG983061 AEC983060:AEC983061 ANY983060:ANY983061 AXU983060:AXU983061 BHQ983060:BHQ983061 BRM983060:BRM983061 CBI983060:CBI983061 CLE983060:CLE983061 CVA983060:CVA983061 DEW983060:DEW983061 DOS983060:DOS983061 DYO983060:DYO983061 EIK983060:EIK983061 ESG983060:ESG983061 FCC983060:FCC983061 FLY983060:FLY983061 FVU983060:FVU983061 GFQ983060:GFQ983061 GPM983060:GPM983061 GZI983060:GZI983061 HJE983060:HJE983061 HTA983060:HTA983061 ICW983060:ICW983061 IMS983060:IMS983061 IWO983060:IWO983061 JGK983060:JGK983061 JQG983060:JQG983061 KAC983060:KAC983061 KJY983060:KJY983061 KTU983060:KTU983061 LDQ983060:LDQ983061 LNM983060:LNM983061 LXI983060:LXI983061 MHE983060:MHE983061 MRA983060:MRA983061 NAW983060:NAW983061 NKS983060:NKS983061 NUO983060:NUO983061 OEK983060:OEK983061 OOG983060:OOG983061 OYC983060:OYC983061 PHY983060:PHY983061 PRU983060:PRU983061 QBQ983060:QBQ983061 QLM983060:QLM983061 QVI983060:QVI983061 RFE983060:RFE983061 RPA983060:RPA983061 RYW983060:RYW983061 SIS983060:SIS983061 SSO983060:SSO983061 TCK983060:TCK983061 TMG983060:TMG983061 TWC983060:TWC983061 UFY983060:UFY983061 UPU983060:UPU983061 UZQ983060:UZQ983061 VJM983060:VJM983061 VTI983060:VTI983061 WDE983060:WDE983061 WNA983060:WNA983061 WWW983060:WWW983061 WWU983060:WWU983061 R65556:R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R131092:R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R196628:R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R262164:R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R327700:R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R393236:R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R458772:R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R524308:R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R589844:R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R655380:R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R720916:R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R786452:R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R851988:R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R917524:R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R983060:R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dataValidation allowBlank="1" showInputMessage="1" showErrorMessage="1" prompt="Для выбора выполните двойной щелчок левой клавиши мыши по соответствующей ячейке." sqref="S65556:S65557 KJ65556:KJ65557 UF65556:UF65557 AEB65556:AEB65557 ANX65556:ANX65557 AXT65556:AXT65557 BHP65556:BHP65557 BRL65556:BRL65557 CBH65556:CBH65557 CLD65556:CLD65557 CUZ65556:CUZ65557 DEV65556:DEV65557 DOR65556:DOR65557 DYN65556:DYN65557 EIJ65556:EIJ65557 ESF65556:ESF65557 FCB65556:FCB65557 FLX65556:FLX65557 FVT65556:FVT65557 GFP65556:GFP65557 GPL65556:GPL65557 GZH65556:GZH65557 HJD65556:HJD65557 HSZ65556:HSZ65557 ICV65556:ICV65557 IMR65556:IMR65557 IWN65556:IWN65557 JGJ65556:JGJ65557 JQF65556:JQF65557 KAB65556:KAB65557 KJX65556:KJX65557 KTT65556:KTT65557 LDP65556:LDP65557 LNL65556:LNL65557 LXH65556:LXH65557 MHD65556:MHD65557 MQZ65556:MQZ65557 NAV65556:NAV65557 NKR65556:NKR65557 NUN65556:NUN65557 OEJ65556:OEJ65557 OOF65556:OOF65557 OYB65556:OYB65557 PHX65556:PHX65557 PRT65556:PRT65557 QBP65556:QBP65557 QLL65556:QLL65557 QVH65556:QVH65557 RFD65556:RFD65557 ROZ65556:ROZ65557 RYV65556:RYV65557 SIR65556:SIR65557 SSN65556:SSN65557 TCJ65556:TCJ65557 TMF65556:TMF65557 TWB65556:TWB65557 UFX65556:UFX65557 UPT65556:UPT65557 UZP65556:UZP65557 VJL65556:VJL65557 VTH65556:VTH65557 WDD65556:WDD65557 WMZ65556:WMZ65557 WWV65556:WWV65557 S131092:S131093 KJ131092:KJ131093 UF131092:UF131093 AEB131092:AEB131093 ANX131092:ANX131093 AXT131092:AXT131093 BHP131092:BHP131093 BRL131092:BRL131093 CBH131092:CBH131093 CLD131092:CLD131093 CUZ131092:CUZ131093 DEV131092:DEV131093 DOR131092:DOR131093 DYN131092:DYN131093 EIJ131092:EIJ131093 ESF131092:ESF131093 FCB131092:FCB131093 FLX131092:FLX131093 FVT131092:FVT131093 GFP131092:GFP131093 GPL131092:GPL131093 GZH131092:GZH131093 HJD131092:HJD131093 HSZ131092:HSZ131093 ICV131092:ICV131093 IMR131092:IMR131093 IWN131092:IWN131093 JGJ131092:JGJ131093 JQF131092:JQF131093 KAB131092:KAB131093 KJX131092:KJX131093 KTT131092:KTT131093 LDP131092:LDP131093 LNL131092:LNL131093 LXH131092:LXH131093 MHD131092:MHD131093 MQZ131092:MQZ131093 NAV131092:NAV131093 NKR131092:NKR131093 NUN131092:NUN131093 OEJ131092:OEJ131093 OOF131092:OOF131093 OYB131092:OYB131093 PHX131092:PHX131093 PRT131092:PRT131093 QBP131092:QBP131093 QLL131092:QLL131093 QVH131092:QVH131093 RFD131092:RFD131093 ROZ131092:ROZ131093 RYV131092:RYV131093 SIR131092:SIR131093 SSN131092:SSN131093 TCJ131092:TCJ131093 TMF131092:TMF131093 TWB131092:TWB131093 UFX131092:UFX131093 UPT131092:UPT131093 UZP131092:UZP131093 VJL131092:VJL131093 VTH131092:VTH131093 WDD131092:WDD131093 WMZ131092:WMZ131093 WWV131092:WWV131093 S196628:S196629 KJ196628:KJ196629 UF196628:UF196629 AEB196628:AEB196629 ANX196628:ANX196629 AXT196628:AXT196629 BHP196628:BHP196629 BRL196628:BRL196629 CBH196628:CBH196629 CLD196628:CLD196629 CUZ196628:CUZ196629 DEV196628:DEV196629 DOR196628:DOR196629 DYN196628:DYN196629 EIJ196628:EIJ196629 ESF196628:ESF196629 FCB196628:FCB196629 FLX196628:FLX196629 FVT196628:FVT196629 GFP196628:GFP196629 GPL196628:GPL196629 GZH196628:GZH196629 HJD196628:HJD196629 HSZ196628:HSZ196629 ICV196628:ICV196629 IMR196628:IMR196629 IWN196628:IWN196629 JGJ196628:JGJ196629 JQF196628:JQF196629 KAB196628:KAB196629 KJX196628:KJX196629 KTT196628:KTT196629 LDP196628:LDP196629 LNL196628:LNL196629 LXH196628:LXH196629 MHD196628:MHD196629 MQZ196628:MQZ196629 NAV196628:NAV196629 NKR196628:NKR196629 NUN196628:NUN196629 OEJ196628:OEJ196629 OOF196628:OOF196629 OYB196628:OYB196629 PHX196628:PHX196629 PRT196628:PRT196629 QBP196628:QBP196629 QLL196628:QLL196629 QVH196628:QVH196629 RFD196628:RFD196629 ROZ196628:ROZ196629 RYV196628:RYV196629 SIR196628:SIR196629 SSN196628:SSN196629 TCJ196628:TCJ196629 TMF196628:TMF196629 TWB196628:TWB196629 UFX196628:UFX196629 UPT196628:UPT196629 UZP196628:UZP196629 VJL196628:VJL196629 VTH196628:VTH196629 WDD196628:WDD196629 WMZ196628:WMZ196629 WWV196628:WWV196629 S262164:S262165 KJ262164:KJ262165 UF262164:UF262165 AEB262164:AEB262165 ANX262164:ANX262165 AXT262164:AXT262165 BHP262164:BHP262165 BRL262164:BRL262165 CBH262164:CBH262165 CLD262164:CLD262165 CUZ262164:CUZ262165 DEV262164:DEV262165 DOR262164:DOR262165 DYN262164:DYN262165 EIJ262164:EIJ262165 ESF262164:ESF262165 FCB262164:FCB262165 FLX262164:FLX262165 FVT262164:FVT262165 GFP262164:GFP262165 GPL262164:GPL262165 GZH262164:GZH262165 HJD262164:HJD262165 HSZ262164:HSZ262165 ICV262164:ICV262165 IMR262164:IMR262165 IWN262164:IWN262165 JGJ262164:JGJ262165 JQF262164:JQF262165 KAB262164:KAB262165 KJX262164:KJX262165 KTT262164:KTT262165 LDP262164:LDP262165 LNL262164:LNL262165 LXH262164:LXH262165 MHD262164:MHD262165 MQZ262164:MQZ262165 NAV262164:NAV262165 NKR262164:NKR262165 NUN262164:NUN262165 OEJ262164:OEJ262165 OOF262164:OOF262165 OYB262164:OYB262165 PHX262164:PHX262165 PRT262164:PRT262165 QBP262164:QBP262165 QLL262164:QLL262165 QVH262164:QVH262165 RFD262164:RFD262165 ROZ262164:ROZ262165 RYV262164:RYV262165 SIR262164:SIR262165 SSN262164:SSN262165 TCJ262164:TCJ262165 TMF262164:TMF262165 TWB262164:TWB262165 UFX262164:UFX262165 UPT262164:UPT262165 UZP262164:UZP262165 VJL262164:VJL262165 VTH262164:VTH262165 WDD262164:WDD262165 WMZ262164:WMZ262165 WWV262164:WWV262165 S327700:S327701 KJ327700:KJ327701 UF327700:UF327701 AEB327700:AEB327701 ANX327700:ANX327701 AXT327700:AXT327701 BHP327700:BHP327701 BRL327700:BRL327701 CBH327700:CBH327701 CLD327700:CLD327701 CUZ327700:CUZ327701 DEV327700:DEV327701 DOR327700:DOR327701 DYN327700:DYN327701 EIJ327700:EIJ327701 ESF327700:ESF327701 FCB327700:FCB327701 FLX327700:FLX327701 FVT327700:FVT327701 GFP327700:GFP327701 GPL327700:GPL327701 GZH327700:GZH327701 HJD327700:HJD327701 HSZ327700:HSZ327701 ICV327700:ICV327701 IMR327700:IMR327701 IWN327700:IWN327701 JGJ327700:JGJ327701 JQF327700:JQF327701 KAB327700:KAB327701 KJX327700:KJX327701 KTT327700:KTT327701 LDP327700:LDP327701 LNL327700:LNL327701 LXH327700:LXH327701 MHD327700:MHD327701 MQZ327700:MQZ327701 NAV327700:NAV327701 NKR327700:NKR327701 NUN327700:NUN327701 OEJ327700:OEJ327701 OOF327700:OOF327701 OYB327700:OYB327701 PHX327700:PHX327701 PRT327700:PRT327701 QBP327700:QBP327701 QLL327700:QLL327701 QVH327700:QVH327701 RFD327700:RFD327701 ROZ327700:ROZ327701 RYV327700:RYV327701 SIR327700:SIR327701 SSN327700:SSN327701 TCJ327700:TCJ327701 TMF327700:TMF327701 TWB327700:TWB327701 UFX327700:UFX327701 UPT327700:UPT327701 UZP327700:UZP327701 VJL327700:VJL327701 VTH327700:VTH327701 WDD327700:WDD327701 WMZ327700:WMZ327701 WWV327700:WWV327701 S393236:S393237 KJ393236:KJ393237 UF393236:UF393237 AEB393236:AEB393237 ANX393236:ANX393237 AXT393236:AXT393237 BHP393236:BHP393237 BRL393236:BRL393237 CBH393236:CBH393237 CLD393236:CLD393237 CUZ393236:CUZ393237 DEV393236:DEV393237 DOR393236:DOR393237 DYN393236:DYN393237 EIJ393236:EIJ393237 ESF393236:ESF393237 FCB393236:FCB393237 FLX393236:FLX393237 FVT393236:FVT393237 GFP393236:GFP393237 GPL393236:GPL393237 GZH393236:GZH393237 HJD393236:HJD393237 HSZ393236:HSZ393237 ICV393236:ICV393237 IMR393236:IMR393237 IWN393236:IWN393237 JGJ393236:JGJ393237 JQF393236:JQF393237 KAB393236:KAB393237 KJX393236:KJX393237 KTT393236:KTT393237 LDP393236:LDP393237 LNL393236:LNL393237 LXH393236:LXH393237 MHD393236:MHD393237 MQZ393236:MQZ393237 NAV393236:NAV393237 NKR393236:NKR393237 NUN393236:NUN393237 OEJ393236:OEJ393237 OOF393236:OOF393237 OYB393236:OYB393237 PHX393236:PHX393237 PRT393236:PRT393237 QBP393236:QBP393237 QLL393236:QLL393237 QVH393236:QVH393237 RFD393236:RFD393237 ROZ393236:ROZ393237 RYV393236:RYV393237 SIR393236:SIR393237 SSN393236:SSN393237 TCJ393236:TCJ393237 TMF393236:TMF393237 TWB393236:TWB393237 UFX393236:UFX393237 UPT393236:UPT393237 UZP393236:UZP393237 VJL393236:VJL393237 VTH393236:VTH393237 WDD393236:WDD393237 WMZ393236:WMZ393237 WWV393236:WWV393237 S458772:S458773 KJ458772:KJ458773 UF458772:UF458773 AEB458772:AEB458773 ANX458772:ANX458773 AXT458772:AXT458773 BHP458772:BHP458773 BRL458772:BRL458773 CBH458772:CBH458773 CLD458772:CLD458773 CUZ458772:CUZ458773 DEV458772:DEV458773 DOR458772:DOR458773 DYN458772:DYN458773 EIJ458772:EIJ458773 ESF458772:ESF458773 FCB458772:FCB458773 FLX458772:FLX458773 FVT458772:FVT458773 GFP458772:GFP458773 GPL458772:GPL458773 GZH458772:GZH458773 HJD458772:HJD458773 HSZ458772:HSZ458773 ICV458772:ICV458773 IMR458772:IMR458773 IWN458772:IWN458773 JGJ458772:JGJ458773 JQF458772:JQF458773 KAB458772:KAB458773 KJX458772:KJX458773 KTT458772:KTT458773 LDP458772:LDP458773 LNL458772:LNL458773 LXH458772:LXH458773 MHD458772:MHD458773 MQZ458772:MQZ458773 NAV458772:NAV458773 NKR458772:NKR458773 NUN458772:NUN458773 OEJ458772:OEJ458773 OOF458772:OOF458773 OYB458772:OYB458773 PHX458772:PHX458773 PRT458772:PRT458773 QBP458772:QBP458773 QLL458772:QLL458773 QVH458772:QVH458773 RFD458772:RFD458773 ROZ458772:ROZ458773 RYV458772:RYV458773 SIR458772:SIR458773 SSN458772:SSN458773 TCJ458772:TCJ458773 TMF458772:TMF458773 TWB458772:TWB458773 UFX458772:UFX458773 UPT458772:UPT458773 UZP458772:UZP458773 VJL458772:VJL458773 VTH458772:VTH458773 WDD458772:WDD458773 WMZ458772:WMZ458773 WWV458772:WWV458773 S524308:S524309 KJ524308:KJ524309 UF524308:UF524309 AEB524308:AEB524309 ANX524308:ANX524309 AXT524308:AXT524309 BHP524308:BHP524309 BRL524308:BRL524309 CBH524308:CBH524309 CLD524308:CLD524309 CUZ524308:CUZ524309 DEV524308:DEV524309 DOR524308:DOR524309 DYN524308:DYN524309 EIJ524308:EIJ524309 ESF524308:ESF524309 FCB524308:FCB524309 FLX524308:FLX524309 FVT524308:FVT524309 GFP524308:GFP524309 GPL524308:GPL524309 GZH524308:GZH524309 HJD524308:HJD524309 HSZ524308:HSZ524309 ICV524308:ICV524309 IMR524308:IMR524309 IWN524308:IWN524309 JGJ524308:JGJ524309 JQF524308:JQF524309 KAB524308:KAB524309 KJX524308:KJX524309 KTT524308:KTT524309 LDP524308:LDP524309 LNL524308:LNL524309 LXH524308:LXH524309 MHD524308:MHD524309 MQZ524308:MQZ524309 NAV524308:NAV524309 NKR524308:NKR524309 NUN524308:NUN524309 OEJ524308:OEJ524309 OOF524308:OOF524309 OYB524308:OYB524309 PHX524308:PHX524309 PRT524308:PRT524309 QBP524308:QBP524309 QLL524308:QLL524309 QVH524308:QVH524309 RFD524308:RFD524309 ROZ524308:ROZ524309 RYV524308:RYV524309 SIR524308:SIR524309 SSN524308:SSN524309 TCJ524308:TCJ524309 TMF524308:TMF524309 TWB524308:TWB524309 UFX524308:UFX524309 UPT524308:UPT524309 UZP524308:UZP524309 VJL524308:VJL524309 VTH524308:VTH524309 WDD524308:WDD524309 WMZ524308:WMZ524309 WWV524308:WWV524309 S589844:S589845 KJ589844:KJ589845 UF589844:UF589845 AEB589844:AEB589845 ANX589844:ANX589845 AXT589844:AXT589845 BHP589844:BHP589845 BRL589844:BRL589845 CBH589844:CBH589845 CLD589844:CLD589845 CUZ589844:CUZ589845 DEV589844:DEV589845 DOR589844:DOR589845 DYN589844:DYN589845 EIJ589844:EIJ589845 ESF589844:ESF589845 FCB589844:FCB589845 FLX589844:FLX589845 FVT589844:FVT589845 GFP589844:GFP589845 GPL589844:GPL589845 GZH589844:GZH589845 HJD589844:HJD589845 HSZ589844:HSZ589845 ICV589844:ICV589845 IMR589844:IMR589845 IWN589844:IWN589845 JGJ589844:JGJ589845 JQF589844:JQF589845 KAB589844:KAB589845 KJX589844:KJX589845 KTT589844:KTT589845 LDP589844:LDP589845 LNL589844:LNL589845 LXH589844:LXH589845 MHD589844:MHD589845 MQZ589844:MQZ589845 NAV589844:NAV589845 NKR589844:NKR589845 NUN589844:NUN589845 OEJ589844:OEJ589845 OOF589844:OOF589845 OYB589844:OYB589845 PHX589844:PHX589845 PRT589844:PRT589845 QBP589844:QBP589845 QLL589844:QLL589845 QVH589844:QVH589845 RFD589844:RFD589845 ROZ589844:ROZ589845 RYV589844:RYV589845 SIR589844:SIR589845 SSN589844:SSN589845 TCJ589844:TCJ589845 TMF589844:TMF589845 TWB589844:TWB589845 UFX589844:UFX589845 UPT589844:UPT589845 UZP589844:UZP589845 VJL589844:VJL589845 VTH589844:VTH589845 WDD589844:WDD589845 WMZ589844:WMZ589845 WWV589844:WWV589845 S655380:S655381 KJ655380:KJ655381 UF655380:UF655381 AEB655380:AEB655381 ANX655380:ANX655381 AXT655380:AXT655381 BHP655380:BHP655381 BRL655380:BRL655381 CBH655380:CBH655381 CLD655380:CLD655381 CUZ655380:CUZ655381 DEV655380:DEV655381 DOR655380:DOR655381 DYN655380:DYN655381 EIJ655380:EIJ655381 ESF655380:ESF655381 FCB655380:FCB655381 FLX655380:FLX655381 FVT655380:FVT655381 GFP655380:GFP655381 GPL655380:GPL655381 GZH655380:GZH655381 HJD655380:HJD655381 HSZ655380:HSZ655381 ICV655380:ICV655381 IMR655380:IMR655381 IWN655380:IWN655381 JGJ655380:JGJ655381 JQF655380:JQF655381 KAB655380:KAB655381 KJX655380:KJX655381 KTT655380:KTT655381 LDP655380:LDP655381 LNL655380:LNL655381 LXH655380:LXH655381 MHD655380:MHD655381 MQZ655380:MQZ655381 NAV655380:NAV655381 NKR655380:NKR655381 NUN655380:NUN655381 OEJ655380:OEJ655381 OOF655380:OOF655381 OYB655380:OYB655381 PHX655380:PHX655381 PRT655380:PRT655381 QBP655380:QBP655381 QLL655380:QLL655381 QVH655380:QVH655381 RFD655380:RFD655381 ROZ655380:ROZ655381 RYV655380:RYV655381 SIR655380:SIR655381 SSN655380:SSN655381 TCJ655380:TCJ655381 TMF655380:TMF655381 TWB655380:TWB655381 UFX655380:UFX655381 UPT655380:UPT655381 UZP655380:UZP655381 VJL655380:VJL655381 VTH655380:VTH655381 WDD655380:WDD655381 WMZ655380:WMZ655381 WWV655380:WWV655381 S720916:S720917 KJ720916:KJ720917 UF720916:UF720917 AEB720916:AEB720917 ANX720916:ANX720917 AXT720916:AXT720917 BHP720916:BHP720917 BRL720916:BRL720917 CBH720916:CBH720917 CLD720916:CLD720917 CUZ720916:CUZ720917 DEV720916:DEV720917 DOR720916:DOR720917 DYN720916:DYN720917 EIJ720916:EIJ720917 ESF720916:ESF720917 FCB720916:FCB720917 FLX720916:FLX720917 FVT720916:FVT720917 GFP720916:GFP720917 GPL720916:GPL720917 GZH720916:GZH720917 HJD720916:HJD720917 HSZ720916:HSZ720917 ICV720916:ICV720917 IMR720916:IMR720917 IWN720916:IWN720917 JGJ720916:JGJ720917 JQF720916:JQF720917 KAB720916:KAB720917 KJX720916:KJX720917 KTT720916:KTT720917 LDP720916:LDP720917 LNL720916:LNL720917 LXH720916:LXH720917 MHD720916:MHD720917 MQZ720916:MQZ720917 NAV720916:NAV720917 NKR720916:NKR720917 NUN720916:NUN720917 OEJ720916:OEJ720917 OOF720916:OOF720917 OYB720916:OYB720917 PHX720916:PHX720917 PRT720916:PRT720917 QBP720916:QBP720917 QLL720916:QLL720917 QVH720916:QVH720917 RFD720916:RFD720917 ROZ720916:ROZ720917 RYV720916:RYV720917 SIR720916:SIR720917 SSN720916:SSN720917 TCJ720916:TCJ720917 TMF720916:TMF720917 TWB720916:TWB720917 UFX720916:UFX720917 UPT720916:UPT720917 UZP720916:UZP720917 VJL720916:VJL720917 VTH720916:VTH720917 WDD720916:WDD720917 WMZ720916:WMZ720917 WWV720916:WWV720917 S786452:S786453 KJ786452:KJ786453 UF786452:UF786453 AEB786452:AEB786453 ANX786452:ANX786453 AXT786452:AXT786453 BHP786452:BHP786453 BRL786452:BRL786453 CBH786452:CBH786453 CLD786452:CLD786453 CUZ786452:CUZ786453 DEV786452:DEV786453 DOR786452:DOR786453 DYN786452:DYN786453 EIJ786452:EIJ786453 ESF786452:ESF786453 FCB786452:FCB786453 FLX786452:FLX786453 FVT786452:FVT786453 GFP786452:GFP786453 GPL786452:GPL786453 GZH786452:GZH786453 HJD786452:HJD786453 HSZ786452:HSZ786453 ICV786452:ICV786453 IMR786452:IMR786453 IWN786452:IWN786453 JGJ786452:JGJ786453 JQF786452:JQF786453 KAB786452:KAB786453 KJX786452:KJX786453 KTT786452:KTT786453 LDP786452:LDP786453 LNL786452:LNL786453 LXH786452:LXH786453 MHD786452:MHD786453 MQZ786452:MQZ786453 NAV786452:NAV786453 NKR786452:NKR786453 NUN786452:NUN786453 OEJ786452:OEJ786453 OOF786452:OOF786453 OYB786452:OYB786453 PHX786452:PHX786453 PRT786452:PRT786453 QBP786452:QBP786453 QLL786452:QLL786453 QVH786452:QVH786453 RFD786452:RFD786453 ROZ786452:ROZ786453 RYV786452:RYV786453 SIR786452:SIR786453 SSN786452:SSN786453 TCJ786452:TCJ786453 TMF786452:TMF786453 TWB786452:TWB786453 UFX786452:UFX786453 UPT786452:UPT786453 UZP786452:UZP786453 VJL786452:VJL786453 VTH786452:VTH786453 WDD786452:WDD786453 WMZ786452:WMZ786453 WWV786452:WWV786453 S851988:S851989 KJ851988:KJ851989 UF851988:UF851989 AEB851988:AEB851989 ANX851988:ANX851989 AXT851988:AXT851989 BHP851988:BHP851989 BRL851988:BRL851989 CBH851988:CBH851989 CLD851988:CLD851989 CUZ851988:CUZ851989 DEV851988:DEV851989 DOR851988:DOR851989 DYN851988:DYN851989 EIJ851988:EIJ851989 ESF851988:ESF851989 FCB851988:FCB851989 FLX851988:FLX851989 FVT851988:FVT851989 GFP851988:GFP851989 GPL851988:GPL851989 GZH851988:GZH851989 HJD851988:HJD851989 HSZ851988:HSZ851989 ICV851988:ICV851989 IMR851988:IMR851989 IWN851988:IWN851989 JGJ851988:JGJ851989 JQF851988:JQF851989 KAB851988:KAB851989 KJX851988:KJX851989 KTT851988:KTT851989 LDP851988:LDP851989 LNL851988:LNL851989 LXH851988:LXH851989 MHD851988:MHD851989 MQZ851988:MQZ851989 NAV851988:NAV851989 NKR851988:NKR851989 NUN851988:NUN851989 OEJ851988:OEJ851989 OOF851988:OOF851989 OYB851988:OYB851989 PHX851988:PHX851989 PRT851988:PRT851989 QBP851988:QBP851989 QLL851988:QLL851989 QVH851988:QVH851989 RFD851988:RFD851989 ROZ851988:ROZ851989 RYV851988:RYV851989 SIR851988:SIR851989 SSN851988:SSN851989 TCJ851988:TCJ851989 TMF851988:TMF851989 TWB851988:TWB851989 UFX851988:UFX851989 UPT851988:UPT851989 UZP851988:UZP851989 VJL851988:VJL851989 VTH851988:VTH851989 WDD851988:WDD851989 WMZ851988:WMZ851989 WWV851988:WWV851989 S917524:S917525 KJ917524:KJ917525 UF917524:UF917525 AEB917524:AEB917525 ANX917524:ANX917525 AXT917524:AXT917525 BHP917524:BHP917525 BRL917524:BRL917525 CBH917524:CBH917525 CLD917524:CLD917525 CUZ917524:CUZ917525 DEV917524:DEV917525 DOR917524:DOR917525 DYN917524:DYN917525 EIJ917524:EIJ917525 ESF917524:ESF917525 FCB917524:FCB917525 FLX917524:FLX917525 FVT917524:FVT917525 GFP917524:GFP917525 GPL917524:GPL917525 GZH917524:GZH917525 HJD917524:HJD917525 HSZ917524:HSZ917525 ICV917524:ICV917525 IMR917524:IMR917525 IWN917524:IWN917525 JGJ917524:JGJ917525 JQF917524:JQF917525 KAB917524:KAB917525 KJX917524:KJX917525 KTT917524:KTT917525 LDP917524:LDP917525 LNL917524:LNL917525 LXH917524:LXH917525 MHD917524:MHD917525 MQZ917524:MQZ917525 NAV917524:NAV917525 NKR917524:NKR917525 NUN917524:NUN917525 OEJ917524:OEJ917525 OOF917524:OOF917525 OYB917524:OYB917525 PHX917524:PHX917525 PRT917524:PRT917525 QBP917524:QBP917525 QLL917524:QLL917525 QVH917524:QVH917525 RFD917524:RFD917525 ROZ917524:ROZ917525 RYV917524:RYV917525 SIR917524:SIR917525 SSN917524:SSN917525 TCJ917524:TCJ917525 TMF917524:TMF917525 TWB917524:TWB917525 UFX917524:UFX917525 UPT917524:UPT917525 UZP917524:UZP917525 VJL917524:VJL917525 VTH917524:VTH917525 WDD917524:WDD917525 WMZ917524:WMZ917525 WWV917524:WWV917525 S983060:S983061 KJ983060:KJ983061 UF983060:UF983061 AEB983060:AEB983061 ANX983060:ANX983061 AXT983060:AXT983061 BHP983060:BHP983061 BRL983060:BRL983061 CBH983060:CBH983061 CLD983060:CLD983061 CUZ983060:CUZ983061 DEV983060:DEV983061 DOR983060:DOR983061 DYN983060:DYN983061 EIJ983060:EIJ983061 ESF983060:ESF983061 FCB983060:FCB983061 FLX983060:FLX983061 FVT983060:FVT983061 GFP983060:GFP983061 GPL983060:GPL983061 GZH983060:GZH983061 HJD983060:HJD983061 HSZ983060:HSZ983061 ICV983060:ICV983061 IMR983060:IMR983061 IWN983060:IWN983061 JGJ983060:JGJ983061 JQF983060:JQF983061 KAB983060:KAB983061 KJX983060:KJX983061 KTT983060:KTT983061 LDP983060:LDP983061 LNL983060:LNL983061 LXH983060:LXH983061 MHD983060:MHD983061 MQZ983060:MQZ983061 NAV983060:NAV983061 NKR983060:NKR983061 NUN983060:NUN983061 OEJ983060:OEJ983061 OOF983060:OOF983061 OYB983060:OYB983061 PHX983060:PHX983061 PRT983060:PRT983061 QBP983060:QBP983061 QLL983060:QLL983061 QVH983060:QVH983061 RFD983060:RFD983061 ROZ983060:ROZ983061 RYV983060:RYV983061 SIR983060:SIR983061 SSN983060:SSN983061 TCJ983060:TCJ983061 TMF983060:TMF983061 TWB983060:TWB983061 UFX983060:UFX983061 UPT983060:UPT983061 UZP983060:UZP983061 VJL983060:VJL983061 VTH983060:VTH983061 WDD983060:WDD983061 WMZ983060:WMZ983061 WWV983060:WWV983061 U393236:U393237 U458772:U458773 KL65556:KL65557 UH65556:UH65557 AED65556:AED65557 ANZ65556:ANZ65557 AXV65556:AXV65557 BHR65556:BHR65557 BRN65556:BRN65557 CBJ65556:CBJ65557 CLF65556:CLF65557 CVB65556:CVB65557 DEX65556:DEX65557 DOT65556:DOT65557 DYP65556:DYP65557 EIL65556:EIL65557 ESH65556:ESH65557 FCD65556:FCD65557 FLZ65556:FLZ65557 FVV65556:FVV65557 GFR65556:GFR65557 GPN65556:GPN65557 GZJ65556:GZJ65557 HJF65556:HJF65557 HTB65556:HTB65557 ICX65556:ICX65557 IMT65556:IMT65557 IWP65556:IWP65557 JGL65556:JGL65557 JQH65556:JQH65557 KAD65556:KAD65557 KJZ65556:KJZ65557 KTV65556:KTV65557 LDR65556:LDR65557 LNN65556:LNN65557 LXJ65556:LXJ65557 MHF65556:MHF65557 MRB65556:MRB65557 NAX65556:NAX65557 NKT65556:NKT65557 NUP65556:NUP65557 OEL65556:OEL65557 OOH65556:OOH65557 OYD65556:OYD65557 PHZ65556:PHZ65557 PRV65556:PRV65557 QBR65556:QBR65557 QLN65556:QLN65557 QVJ65556:QVJ65557 RFF65556:RFF65557 RPB65556:RPB65557 RYX65556:RYX65557 SIT65556:SIT65557 SSP65556:SSP65557 TCL65556:TCL65557 TMH65556:TMH65557 TWD65556:TWD65557 UFZ65556:UFZ65557 UPV65556:UPV65557 UZR65556:UZR65557 VJN65556:VJN65557 VTJ65556:VTJ65557 WDF65556:WDF65557 WNB65556:WNB65557 WWX65556:WWX65557 U524308:U524309 KL131092:KL131093 UH131092:UH131093 AED131092:AED131093 ANZ131092:ANZ131093 AXV131092:AXV131093 BHR131092:BHR131093 BRN131092:BRN131093 CBJ131092:CBJ131093 CLF131092:CLF131093 CVB131092:CVB131093 DEX131092:DEX131093 DOT131092:DOT131093 DYP131092:DYP131093 EIL131092:EIL131093 ESH131092:ESH131093 FCD131092:FCD131093 FLZ131092:FLZ131093 FVV131092:FVV131093 GFR131092:GFR131093 GPN131092:GPN131093 GZJ131092:GZJ131093 HJF131092:HJF131093 HTB131092:HTB131093 ICX131092:ICX131093 IMT131092:IMT131093 IWP131092:IWP131093 JGL131092:JGL131093 JQH131092:JQH131093 KAD131092:KAD131093 KJZ131092:KJZ131093 KTV131092:KTV131093 LDR131092:LDR131093 LNN131092:LNN131093 LXJ131092:LXJ131093 MHF131092:MHF131093 MRB131092:MRB131093 NAX131092:NAX131093 NKT131092:NKT131093 NUP131092:NUP131093 OEL131092:OEL131093 OOH131092:OOH131093 OYD131092:OYD131093 PHZ131092:PHZ131093 PRV131092:PRV131093 QBR131092:QBR131093 QLN131092:QLN131093 QVJ131092:QVJ131093 RFF131092:RFF131093 RPB131092:RPB131093 RYX131092:RYX131093 SIT131092:SIT131093 SSP131092:SSP131093 TCL131092:TCL131093 TMH131092:TMH131093 TWD131092:TWD131093 UFZ131092:UFZ131093 UPV131092:UPV131093 UZR131092:UZR131093 VJN131092:VJN131093 VTJ131092:VTJ131093 WDF131092:WDF131093 WNB131092:WNB131093 WWX131092:WWX131093 U589844:U589845 KL196628:KL196629 UH196628:UH196629 AED196628:AED196629 ANZ196628:ANZ196629 AXV196628:AXV196629 BHR196628:BHR196629 BRN196628:BRN196629 CBJ196628:CBJ196629 CLF196628:CLF196629 CVB196628:CVB196629 DEX196628:DEX196629 DOT196628:DOT196629 DYP196628:DYP196629 EIL196628:EIL196629 ESH196628:ESH196629 FCD196628:FCD196629 FLZ196628:FLZ196629 FVV196628:FVV196629 GFR196628:GFR196629 GPN196628:GPN196629 GZJ196628:GZJ196629 HJF196628:HJF196629 HTB196628:HTB196629 ICX196628:ICX196629 IMT196628:IMT196629 IWP196628:IWP196629 JGL196628:JGL196629 JQH196628:JQH196629 KAD196628:KAD196629 KJZ196628:KJZ196629 KTV196628:KTV196629 LDR196628:LDR196629 LNN196628:LNN196629 LXJ196628:LXJ196629 MHF196628:MHF196629 MRB196628:MRB196629 NAX196628:NAX196629 NKT196628:NKT196629 NUP196628:NUP196629 OEL196628:OEL196629 OOH196628:OOH196629 OYD196628:OYD196629 PHZ196628:PHZ196629 PRV196628:PRV196629 QBR196628:QBR196629 QLN196628:QLN196629 QVJ196628:QVJ196629 RFF196628:RFF196629 RPB196628:RPB196629 RYX196628:RYX196629 SIT196628:SIT196629 SSP196628:SSP196629 TCL196628:TCL196629 TMH196628:TMH196629 TWD196628:TWD196629 UFZ196628:UFZ196629 UPV196628:UPV196629 UZR196628:UZR196629 VJN196628:VJN196629 VTJ196628:VTJ196629 WDF196628:WDF196629 WNB196628:WNB196629 WWX196628:WWX196629 U655380:U655381 KL262164:KL262165 UH262164:UH262165 AED262164:AED262165 ANZ262164:ANZ262165 AXV262164:AXV262165 BHR262164:BHR262165 BRN262164:BRN262165 CBJ262164:CBJ262165 CLF262164:CLF262165 CVB262164:CVB262165 DEX262164:DEX262165 DOT262164:DOT262165 DYP262164:DYP262165 EIL262164:EIL262165 ESH262164:ESH262165 FCD262164:FCD262165 FLZ262164:FLZ262165 FVV262164:FVV262165 GFR262164:GFR262165 GPN262164:GPN262165 GZJ262164:GZJ262165 HJF262164:HJF262165 HTB262164:HTB262165 ICX262164:ICX262165 IMT262164:IMT262165 IWP262164:IWP262165 JGL262164:JGL262165 JQH262164:JQH262165 KAD262164:KAD262165 KJZ262164:KJZ262165 KTV262164:KTV262165 LDR262164:LDR262165 LNN262164:LNN262165 LXJ262164:LXJ262165 MHF262164:MHF262165 MRB262164:MRB262165 NAX262164:NAX262165 NKT262164:NKT262165 NUP262164:NUP262165 OEL262164:OEL262165 OOH262164:OOH262165 OYD262164:OYD262165 PHZ262164:PHZ262165 PRV262164:PRV262165 QBR262164:QBR262165 QLN262164:QLN262165 QVJ262164:QVJ262165 RFF262164:RFF262165 RPB262164:RPB262165 RYX262164:RYX262165 SIT262164:SIT262165 SSP262164:SSP262165 TCL262164:TCL262165 TMH262164:TMH262165 TWD262164:TWD262165 UFZ262164:UFZ262165 UPV262164:UPV262165 UZR262164:UZR262165 VJN262164:VJN262165 VTJ262164:VTJ262165 WDF262164:WDF262165 WNB262164:WNB262165 WWX262164:WWX262165 U720916:U720917 KL327700:KL327701 UH327700:UH327701 AED327700:AED327701 ANZ327700:ANZ327701 AXV327700:AXV327701 BHR327700:BHR327701 BRN327700:BRN327701 CBJ327700:CBJ327701 CLF327700:CLF327701 CVB327700:CVB327701 DEX327700:DEX327701 DOT327700:DOT327701 DYP327700:DYP327701 EIL327700:EIL327701 ESH327700:ESH327701 FCD327700:FCD327701 FLZ327700:FLZ327701 FVV327700:FVV327701 GFR327700:GFR327701 GPN327700:GPN327701 GZJ327700:GZJ327701 HJF327700:HJF327701 HTB327700:HTB327701 ICX327700:ICX327701 IMT327700:IMT327701 IWP327700:IWP327701 JGL327700:JGL327701 JQH327700:JQH327701 KAD327700:KAD327701 KJZ327700:KJZ327701 KTV327700:KTV327701 LDR327700:LDR327701 LNN327700:LNN327701 LXJ327700:LXJ327701 MHF327700:MHF327701 MRB327700:MRB327701 NAX327700:NAX327701 NKT327700:NKT327701 NUP327700:NUP327701 OEL327700:OEL327701 OOH327700:OOH327701 OYD327700:OYD327701 PHZ327700:PHZ327701 PRV327700:PRV327701 QBR327700:QBR327701 QLN327700:QLN327701 QVJ327700:QVJ327701 RFF327700:RFF327701 RPB327700:RPB327701 RYX327700:RYX327701 SIT327700:SIT327701 SSP327700:SSP327701 TCL327700:TCL327701 TMH327700:TMH327701 TWD327700:TWD327701 UFZ327700:UFZ327701 UPV327700:UPV327701 UZR327700:UZR327701 VJN327700:VJN327701 VTJ327700:VTJ327701 WDF327700:WDF327701 WNB327700:WNB327701 WWX327700:WWX327701 U786452:U786453 KL393236:KL393237 UH393236:UH393237 AED393236:AED393237 ANZ393236:ANZ393237 AXV393236:AXV393237 BHR393236:BHR393237 BRN393236:BRN393237 CBJ393236:CBJ393237 CLF393236:CLF393237 CVB393236:CVB393237 DEX393236:DEX393237 DOT393236:DOT393237 DYP393236:DYP393237 EIL393236:EIL393237 ESH393236:ESH393237 FCD393236:FCD393237 FLZ393236:FLZ393237 FVV393236:FVV393237 GFR393236:GFR393237 GPN393236:GPN393237 GZJ393236:GZJ393237 HJF393236:HJF393237 HTB393236:HTB393237 ICX393236:ICX393237 IMT393236:IMT393237 IWP393236:IWP393237 JGL393236:JGL393237 JQH393236:JQH393237 KAD393236:KAD393237 KJZ393236:KJZ393237 KTV393236:KTV393237 LDR393236:LDR393237 LNN393236:LNN393237 LXJ393236:LXJ393237 MHF393236:MHF393237 MRB393236:MRB393237 NAX393236:NAX393237 NKT393236:NKT393237 NUP393236:NUP393237 OEL393236:OEL393237 OOH393236:OOH393237 OYD393236:OYD393237 PHZ393236:PHZ393237 PRV393236:PRV393237 QBR393236:QBR393237 QLN393236:QLN393237 QVJ393236:QVJ393237 RFF393236:RFF393237 RPB393236:RPB393237 RYX393236:RYX393237 SIT393236:SIT393237 SSP393236:SSP393237 TCL393236:TCL393237 TMH393236:TMH393237 TWD393236:TWD393237 UFZ393236:UFZ393237 UPV393236:UPV393237 UZR393236:UZR393237 VJN393236:VJN393237 VTJ393236:VTJ393237 WDF393236:WDF393237 WNB393236:WNB393237 WWX393236:WWX393237 U851988:U851989 KL458772:KL458773 UH458772:UH458773 AED458772:AED458773 ANZ458772:ANZ458773 AXV458772:AXV458773 BHR458772:BHR458773 BRN458772:BRN458773 CBJ458772:CBJ458773 CLF458772:CLF458773 CVB458772:CVB458773 DEX458772:DEX458773 DOT458772:DOT458773 DYP458772:DYP458773 EIL458772:EIL458773 ESH458772:ESH458773 FCD458772:FCD458773 FLZ458772:FLZ458773 FVV458772:FVV458773 GFR458772:GFR458773 GPN458772:GPN458773 GZJ458772:GZJ458773 HJF458772:HJF458773 HTB458772:HTB458773 ICX458772:ICX458773 IMT458772:IMT458773 IWP458772:IWP458773 JGL458772:JGL458773 JQH458772:JQH458773 KAD458772:KAD458773 KJZ458772:KJZ458773 KTV458772:KTV458773 LDR458772:LDR458773 LNN458772:LNN458773 LXJ458772:LXJ458773 MHF458772:MHF458773 MRB458772:MRB458773 NAX458772:NAX458773 NKT458772:NKT458773 NUP458772:NUP458773 OEL458772:OEL458773 OOH458772:OOH458773 OYD458772:OYD458773 PHZ458772:PHZ458773 PRV458772:PRV458773 QBR458772:QBR458773 QLN458772:QLN458773 QVJ458772:QVJ458773 RFF458772:RFF458773 RPB458772:RPB458773 RYX458772:RYX458773 SIT458772:SIT458773 SSP458772:SSP458773 TCL458772:TCL458773 TMH458772:TMH458773 TWD458772:TWD458773 UFZ458772:UFZ458773 UPV458772:UPV458773 UZR458772:UZR458773 VJN458772:VJN458773 VTJ458772:VTJ458773 WDF458772:WDF458773 WNB458772:WNB458773 WWX458772:WWX458773 U917524:U917525 KL524308:KL524309 UH524308:UH524309 AED524308:AED524309 ANZ524308:ANZ524309 AXV524308:AXV524309 BHR524308:BHR524309 BRN524308:BRN524309 CBJ524308:CBJ524309 CLF524308:CLF524309 CVB524308:CVB524309 DEX524308:DEX524309 DOT524308:DOT524309 DYP524308:DYP524309 EIL524308:EIL524309 ESH524308:ESH524309 FCD524308:FCD524309 FLZ524308:FLZ524309 FVV524308:FVV524309 GFR524308:GFR524309 GPN524308:GPN524309 GZJ524308:GZJ524309 HJF524308:HJF524309 HTB524308:HTB524309 ICX524308:ICX524309 IMT524308:IMT524309 IWP524308:IWP524309 JGL524308:JGL524309 JQH524308:JQH524309 KAD524308:KAD524309 KJZ524308:KJZ524309 KTV524308:KTV524309 LDR524308:LDR524309 LNN524308:LNN524309 LXJ524308:LXJ524309 MHF524308:MHF524309 MRB524308:MRB524309 NAX524308:NAX524309 NKT524308:NKT524309 NUP524308:NUP524309 OEL524308:OEL524309 OOH524308:OOH524309 OYD524308:OYD524309 PHZ524308:PHZ524309 PRV524308:PRV524309 QBR524308:QBR524309 QLN524308:QLN524309 QVJ524308:QVJ524309 RFF524308:RFF524309 RPB524308:RPB524309 RYX524308:RYX524309 SIT524308:SIT524309 SSP524308:SSP524309 TCL524308:TCL524309 TMH524308:TMH524309 TWD524308:TWD524309 UFZ524308:UFZ524309 UPV524308:UPV524309 UZR524308:UZR524309 VJN524308:VJN524309 VTJ524308:VTJ524309 WDF524308:WDF524309 WNB524308:WNB524309 WWX524308:WWX524309 U983060:U983061 KL589844:KL589845 UH589844:UH589845 AED589844:AED589845 ANZ589844:ANZ589845 AXV589844:AXV589845 BHR589844:BHR589845 BRN589844:BRN589845 CBJ589844:CBJ589845 CLF589844:CLF589845 CVB589844:CVB589845 DEX589844:DEX589845 DOT589844:DOT589845 DYP589844:DYP589845 EIL589844:EIL589845 ESH589844:ESH589845 FCD589844:FCD589845 FLZ589844:FLZ589845 FVV589844:FVV589845 GFR589844:GFR589845 GPN589844:GPN589845 GZJ589844:GZJ589845 HJF589844:HJF589845 HTB589844:HTB589845 ICX589844:ICX589845 IMT589844:IMT589845 IWP589844:IWP589845 JGL589844:JGL589845 JQH589844:JQH589845 KAD589844:KAD589845 KJZ589844:KJZ589845 KTV589844:KTV589845 LDR589844:LDR589845 LNN589844:LNN589845 LXJ589844:LXJ589845 MHF589844:MHF589845 MRB589844:MRB589845 NAX589844:NAX589845 NKT589844:NKT589845 NUP589844:NUP589845 OEL589844:OEL589845 OOH589844:OOH589845 OYD589844:OYD589845 PHZ589844:PHZ589845 PRV589844:PRV589845 QBR589844:QBR589845 QLN589844:QLN589845 QVJ589844:QVJ589845 RFF589844:RFF589845 RPB589844:RPB589845 RYX589844:RYX589845 SIT589844:SIT589845 SSP589844:SSP589845 TCL589844:TCL589845 TMH589844:TMH589845 TWD589844:TWD589845 UFZ589844:UFZ589845 UPV589844:UPV589845 UZR589844:UZR589845 VJN589844:VJN589845 VTJ589844:VTJ589845 WDF589844:WDF589845 WNB589844:WNB589845 WWX589844:WWX589845 U65556:U65557 KL655380:KL655381 UH655380:UH655381 AED655380:AED655381 ANZ655380:ANZ655381 AXV655380:AXV655381 BHR655380:BHR655381 BRN655380:BRN655381 CBJ655380:CBJ655381 CLF655380:CLF655381 CVB655380:CVB655381 DEX655380:DEX655381 DOT655380:DOT655381 DYP655380:DYP655381 EIL655380:EIL655381 ESH655380:ESH655381 FCD655380:FCD655381 FLZ655380:FLZ655381 FVV655380:FVV655381 GFR655380:GFR655381 GPN655380:GPN655381 GZJ655380:GZJ655381 HJF655380:HJF655381 HTB655380:HTB655381 ICX655380:ICX655381 IMT655380:IMT655381 IWP655380:IWP655381 JGL655380:JGL655381 JQH655380:JQH655381 KAD655380:KAD655381 KJZ655380:KJZ655381 KTV655380:KTV655381 LDR655380:LDR655381 LNN655380:LNN655381 LXJ655380:LXJ655381 MHF655380:MHF655381 MRB655380:MRB655381 NAX655380:NAX655381 NKT655380:NKT655381 NUP655380:NUP655381 OEL655380:OEL655381 OOH655380:OOH655381 OYD655380:OYD655381 PHZ655380:PHZ655381 PRV655380:PRV655381 QBR655380:QBR655381 QLN655380:QLN655381 QVJ655380:QVJ655381 RFF655380:RFF655381 RPB655380:RPB655381 RYX655380:RYX655381 SIT655380:SIT655381 SSP655380:SSP655381 TCL655380:TCL655381 TMH655380:TMH655381 TWD655380:TWD655381 UFZ655380:UFZ655381 UPV655380:UPV655381 UZR655380:UZR655381 VJN655380:VJN655381 VTJ655380:VTJ655381 WDF655380:WDF655381 WNB655380:WNB655381 WWX655380:WWX655381 U131092:U131093 KL720916:KL720917 UH720916:UH720917 AED720916:AED720917 ANZ720916:ANZ720917 AXV720916:AXV720917 BHR720916:BHR720917 BRN720916:BRN720917 CBJ720916:CBJ720917 CLF720916:CLF720917 CVB720916:CVB720917 DEX720916:DEX720917 DOT720916:DOT720917 DYP720916:DYP720917 EIL720916:EIL720917 ESH720916:ESH720917 FCD720916:FCD720917 FLZ720916:FLZ720917 FVV720916:FVV720917 GFR720916:GFR720917 GPN720916:GPN720917 GZJ720916:GZJ720917 HJF720916:HJF720917 HTB720916:HTB720917 ICX720916:ICX720917 IMT720916:IMT720917 IWP720916:IWP720917 JGL720916:JGL720917 JQH720916:JQH720917 KAD720916:KAD720917 KJZ720916:KJZ720917 KTV720916:KTV720917 LDR720916:LDR720917 LNN720916:LNN720917 LXJ720916:LXJ720917 MHF720916:MHF720917 MRB720916:MRB720917 NAX720916:NAX720917 NKT720916:NKT720917 NUP720916:NUP720917 OEL720916:OEL720917 OOH720916:OOH720917 OYD720916:OYD720917 PHZ720916:PHZ720917 PRV720916:PRV720917 QBR720916:QBR720917 QLN720916:QLN720917 QVJ720916:QVJ720917 RFF720916:RFF720917 RPB720916:RPB720917 RYX720916:RYX720917 SIT720916:SIT720917 SSP720916:SSP720917 TCL720916:TCL720917 TMH720916:TMH720917 TWD720916:TWD720917 UFZ720916:UFZ720917 UPV720916:UPV720917 UZR720916:UZR720917 VJN720916:VJN720917 VTJ720916:VTJ720917 WDF720916:WDF720917 WNB720916:WNB720917 WWX720916:WWX720917 U196628:U196629 KL786452:KL786453 UH786452:UH786453 AED786452:AED786453 ANZ786452:ANZ786453 AXV786452:AXV786453 BHR786452:BHR786453 BRN786452:BRN786453 CBJ786452:CBJ786453 CLF786452:CLF786453 CVB786452:CVB786453 DEX786452:DEX786453 DOT786452:DOT786453 DYP786452:DYP786453 EIL786452:EIL786453 ESH786452:ESH786453 FCD786452:FCD786453 FLZ786452:FLZ786453 FVV786452:FVV786453 GFR786452:GFR786453 GPN786452:GPN786453 GZJ786452:GZJ786453 HJF786452:HJF786453 HTB786452:HTB786453 ICX786452:ICX786453 IMT786452:IMT786453 IWP786452:IWP786453 JGL786452:JGL786453 JQH786452:JQH786453 KAD786452:KAD786453 KJZ786452:KJZ786453 KTV786452:KTV786453 LDR786452:LDR786453 LNN786452:LNN786453 LXJ786452:LXJ786453 MHF786452:MHF786453 MRB786452:MRB786453 NAX786452:NAX786453 NKT786452:NKT786453 NUP786452:NUP786453 OEL786452:OEL786453 OOH786452:OOH786453 OYD786452:OYD786453 PHZ786452:PHZ786453 PRV786452:PRV786453 QBR786452:QBR786453 QLN786452:QLN786453 QVJ786452:QVJ786453 RFF786452:RFF786453 RPB786452:RPB786453 RYX786452:RYX786453 SIT786452:SIT786453 SSP786452:SSP786453 TCL786452:TCL786453 TMH786452:TMH786453 TWD786452:TWD786453 UFZ786452:UFZ786453 UPV786452:UPV786453 UZR786452:UZR786453 VJN786452:VJN786453 VTJ786452:VTJ786453 WDF786452:WDF786453 WNB786452:WNB786453 WWX786452:WWX786453 U262164:U262165 KL851988:KL851989 UH851988:UH851989 AED851988:AED851989 ANZ851988:ANZ851989 AXV851988:AXV851989 BHR851988:BHR851989 BRN851988:BRN851989 CBJ851988:CBJ851989 CLF851988:CLF851989 CVB851988:CVB851989 DEX851988:DEX851989 DOT851988:DOT851989 DYP851988:DYP851989 EIL851988:EIL851989 ESH851988:ESH851989 FCD851988:FCD851989 FLZ851988:FLZ851989 FVV851988:FVV851989 GFR851988:GFR851989 GPN851988:GPN851989 GZJ851988:GZJ851989 HJF851988:HJF851989 HTB851988:HTB851989 ICX851988:ICX851989 IMT851988:IMT851989 IWP851988:IWP851989 JGL851988:JGL851989 JQH851988:JQH851989 KAD851988:KAD851989 KJZ851988:KJZ851989 KTV851988:KTV851989 LDR851988:LDR851989 LNN851988:LNN851989 LXJ851988:LXJ851989 MHF851988:MHF851989 MRB851988:MRB851989 NAX851988:NAX851989 NKT851988:NKT851989 NUP851988:NUP851989 OEL851988:OEL851989 OOH851988:OOH851989 OYD851988:OYD851989 PHZ851988:PHZ851989 PRV851988:PRV851989 QBR851988:QBR851989 QLN851988:QLN851989 QVJ851988:QVJ851989 RFF851988:RFF851989 RPB851988:RPB851989 RYX851988:RYX851989 SIT851988:SIT851989 SSP851988:SSP851989 TCL851988:TCL851989 TMH851988:TMH851989 TWD851988:TWD851989 UFZ851988:UFZ851989 UPV851988:UPV851989 UZR851988:UZR851989 VJN851988:VJN851989 VTJ851988:VTJ851989 WDF851988:WDF851989 WNB851988:WNB851989 WWX851988:WWX851989 KL917524:KL917525 UH917524:UH917525 AED917524:AED917525 ANZ917524:ANZ917525 AXV917524:AXV917525 BHR917524:BHR917525 BRN917524:BRN917525 CBJ917524:CBJ917525 CLF917524:CLF917525 CVB917524:CVB917525 DEX917524:DEX917525 DOT917524:DOT917525 DYP917524:DYP917525 EIL917524:EIL917525 ESH917524:ESH917525 FCD917524:FCD917525 FLZ917524:FLZ917525 FVV917524:FVV917525 GFR917524:GFR917525 GPN917524:GPN917525 GZJ917524:GZJ917525 HJF917524:HJF917525 HTB917524:HTB917525 ICX917524:ICX917525 IMT917524:IMT917525 IWP917524:IWP917525 JGL917524:JGL917525 JQH917524:JQH917525 KAD917524:KAD917525 KJZ917524:KJZ917525 KTV917524:KTV917525 LDR917524:LDR917525 LNN917524:LNN917525 LXJ917524:LXJ917525 MHF917524:MHF917525 MRB917524:MRB917525 NAX917524:NAX917525 NKT917524:NKT917525 NUP917524:NUP917525 OEL917524:OEL917525 OOH917524:OOH917525 OYD917524:OYD917525 PHZ917524:PHZ917525 PRV917524:PRV917525 QBR917524:QBR917525 QLN917524:QLN917525 QVJ917524:QVJ917525 RFF917524:RFF917525 RPB917524:RPB917525 RYX917524:RYX917525 SIT917524:SIT917525 SSP917524:SSP917525 TCL917524:TCL917525 TMH917524:TMH917525 TWD917524:TWD917525 UFZ917524:UFZ917525 UPV917524:UPV917525 UZR917524:UZR917525 VJN917524:VJN917525 VTJ917524:VTJ917525 WDF917524:WDF917525 WNB917524:WNB917525 WWX917524:WWX917525 WWX983060:WWX983061 KL983060:KL983061 UH983060:UH983061 AED983060:AED983061 ANZ983060:ANZ983061 AXV983060:AXV983061 BHR983060:BHR983061 BRN983060:BRN983061 CBJ983060:CBJ983061 CLF983060:CLF983061 CVB983060:CVB983061 DEX983060:DEX983061 DOT983060:DOT983061 DYP983060:DYP983061 EIL983060:EIL983061 ESH983060:ESH983061 FCD983060:FCD983061 FLZ983060:FLZ983061 FVV983060:FVV983061 GFR983060:GFR983061 GPN983060:GPN983061 GZJ983060:GZJ983061 HJF983060:HJF983061 HTB983060:HTB983061 ICX983060:ICX983061 IMT983060:IMT983061 IWP983060:IWP983061 JGL983060:JGL983061 JQH983060:JQH983061 KAD983060:KAD983061 KJZ983060:KJZ983061 KTV983060:KTV983061 LDR983060:LDR983061 LNN983060:LNN983061 LXJ983060:LXJ983061 MHF983060:MHF983061 MRB983060:MRB983061 NAX983060:NAX983061 NKT983060:NKT983061 NUP983060:NUP983061 OEL983060:OEL983061 OOH983060:OOH983061 OYD983060:OYD983061 PHZ983060:PHZ983061 PRV983060:PRV983061 QBR983060:QBR983061 QLN983060:QLN983061 QVJ983060:QVJ983061 RFF983060:RFF983061 RPB983060:RPB983061 RYX983060:RYX983061 SIT983060:SIT983061 SSP983060:SSP983061 TCL983060:TCL983061 TMH983060:TMH983061 TWD983060:TWD983061 UFZ983060:UFZ983061 UPV983060:UPV983061 UZR983060:UZR983061 VJN983060:VJN983061 VTJ983060:VTJ983061 WDF983060:WDF983061 WNB983060:WNB983061 U24:U25 WWX24:WWX25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WWV24:WWV25 KL24:KL25 UH24:UH25 AED24:AED25 ANZ24:ANZ25 AXV24:AXV25 BHR24:BHR25 BRN24:BRN25 CBJ24:CBJ25 CLF24:CLF25 CVB24:CVB25 DEX24:DEX25 DOT24:DOT25 DYP24:DYP25 EIL24:EIL25 ESH24:ESH25 FCD24:FCD25 FLZ24:FLZ25 FVV24:FVV25 GFR24:GFR25 GPN24:GPN25 GZJ24:GZJ25 HJF24:HJF25 HTB24:HTB25 ICX24:ICX25 IMT24:IMT25 IWP24:IWP25 JGL24:JGL25 JQH24:JQH25 KAD24:KAD25 KJZ24:KJZ25 KTV24:KTV25 LDR24:LDR25 LNN24:LNN25 LXJ24:LXJ25 MHF24:MHF25 MRB24:MRB25 NAX24:NAX25 NKT24:NKT25 NUP24:NUP25 OEL24:OEL25 OOH24:OOH25 OYD24:OYD25 PHZ24:PHZ25 PRV24:PRV25 QBR24:QBR25 QLN24:QLN25 QVJ24:QVJ25 RFF24:RFF25 RPB24:RPB25 RYX24:RYX25 SIT24:SIT25 SSP24:SSP25 TCL24:TCL25 TMH24:TMH25 TWD24:TWD25 UFZ24:UFZ25 UPV24:UPV25 UZR24:UZR25 VJN24:VJN25 VTJ24:VTJ25 WDF24:WDF25 WNB24:WNB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262164:AI262165 AI327700:AI327701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393236:AP393237 AP458772:AP458773 AP524308:AP524309 AP589844:AP589845 AP655380:AP655381 AP720916:AP720917 AP786452:AP786453 AP851988:AP851989 AP917524:AP917525 AP983060:AP983061 AP65556:AP65557 AP131092:AP131093 AP196628:AP196629 AP262164:AP262165 AP327700:AP327701 AP24:AP25 AN24:AN25"/>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type="list" allowBlank="1" showInputMessage="1" showErrorMessage="1" errorTitle="Ошибка" error="Выберите значение из списка" prompt="Выберите значение из списка" sqref="O23:AQ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330" t="s">
        <v>470</v>
      </c>
      <c r="G2" s="1331"/>
      <c r="H2" s="1332"/>
      <c r="I2" s="608"/>
    </row>
    <row r="3" spans="1:20" ht="3" customHeight="1"/>
    <row r="4" spans="1:20" s="538" customFormat="1" ht="11.25">
      <c r="A4" s="558"/>
      <c r="B4" s="558"/>
      <c r="C4" s="558"/>
      <c r="D4" s="558"/>
      <c r="F4" s="1280" t="s">
        <v>444</v>
      </c>
      <c r="G4" s="1280"/>
      <c r="H4" s="1280"/>
      <c r="I4" s="1333"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33"/>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34">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34"/>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34"/>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34"/>
      <c r="B11" s="1334">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34"/>
      <c r="B12" s="1334"/>
      <c r="C12" s="133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34"/>
      <c r="B13" s="1334"/>
      <c r="C13" s="1334"/>
      <c r="D13" s="591">
        <v>1</v>
      </c>
      <c r="F13" s="584" t="str">
        <f>"4."&amp;mergeValue(A13) &amp;"."&amp;mergeValue(B13)&amp;"."&amp;mergeValue(C13)&amp;"."&amp;mergeValue(D13)</f>
        <v>4.1.1.1.1</v>
      </c>
      <c r="G13" s="601" t="s">
        <v>477</v>
      </c>
      <c r="H13" s="572"/>
      <c r="I13" s="1335" t="s">
        <v>566</v>
      </c>
      <c r="J13" s="583"/>
      <c r="K13" s="558"/>
      <c r="L13" s="558"/>
      <c r="M13" s="558"/>
      <c r="N13" s="558"/>
      <c r="O13" s="558"/>
      <c r="P13" s="558"/>
      <c r="Q13" s="558"/>
      <c r="R13" s="558"/>
      <c r="S13" s="558"/>
      <c r="T13" s="558"/>
    </row>
    <row r="14" spans="1:20" s="538" customFormat="1" ht="18.75">
      <c r="A14" s="1334"/>
      <c r="B14" s="1334"/>
      <c r="C14" s="1334"/>
      <c r="D14" s="591"/>
      <c r="F14" s="587"/>
      <c r="G14" s="519" t="s">
        <v>4</v>
      </c>
      <c r="H14" s="592"/>
      <c r="I14" s="1335"/>
      <c r="J14" s="583"/>
      <c r="K14" s="558"/>
      <c r="L14" s="558"/>
      <c r="M14" s="558"/>
      <c r="N14" s="558"/>
      <c r="O14" s="558"/>
      <c r="P14" s="558"/>
      <c r="Q14" s="558"/>
      <c r="R14" s="558"/>
      <c r="S14" s="558"/>
      <c r="T14" s="558"/>
    </row>
    <row r="15" spans="1:20" s="538" customFormat="1" ht="18.75">
      <c r="A15" s="1334"/>
      <c r="B15" s="1334"/>
      <c r="C15" s="591"/>
      <c r="D15" s="591"/>
      <c r="F15" s="602"/>
      <c r="G15" s="545" t="s">
        <v>400</v>
      </c>
      <c r="H15" s="603"/>
      <c r="I15" s="604"/>
      <c r="J15" s="583"/>
      <c r="K15" s="558"/>
      <c r="L15" s="558"/>
      <c r="M15" s="558"/>
      <c r="N15" s="558"/>
      <c r="O15" s="558"/>
      <c r="P15" s="558"/>
      <c r="Q15" s="558"/>
      <c r="R15" s="558"/>
      <c r="S15" s="558"/>
      <c r="T15" s="558"/>
    </row>
    <row r="16" spans="1:20" s="538" customFormat="1" ht="18.75">
      <c r="A16" s="133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29" t="s">
        <v>568</v>
      </c>
      <c r="H19" s="132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51" t="s">
        <v>613</v>
      </c>
      <c r="M5" s="1351"/>
      <c r="N5" s="1351"/>
      <c r="O5" s="1351"/>
      <c r="P5" s="1351"/>
      <c r="Q5" s="1351"/>
      <c r="R5" s="1351"/>
      <c r="S5" s="1351"/>
      <c r="T5" s="1351"/>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s="1117"/>
      <c r="AB10" s="1117"/>
    </row>
    <row r="11" spans="1:34" s="461" customFormat="1" ht="11.25" hidden="1">
      <c r="G11" s="460"/>
      <c r="H11" s="460"/>
      <c r="L11" s="1352"/>
      <c r="M11" s="1352"/>
      <c r="N11" s="458"/>
      <c r="O11" s="1384"/>
      <c r="P11" s="1384"/>
      <c r="Q11" s="1384"/>
      <c r="R11" s="1384"/>
      <c r="S11" s="1384"/>
      <c r="T11" s="1384"/>
      <c r="U11" s="472" t="s">
        <v>370</v>
      </c>
      <c r="X11" s="474"/>
      <c r="Y11" s="474"/>
      <c r="Z11" s="474"/>
      <c r="AA11" s="474"/>
      <c r="AB11" s="474"/>
      <c r="AC11" s="474"/>
      <c r="AD11" s="474"/>
      <c r="AE11" s="474"/>
      <c r="AF11" s="474"/>
      <c r="AG11" s="474"/>
      <c r="AH11" s="474"/>
    </row>
    <row r="12" spans="1:34">
      <c r="J12" s="451"/>
      <c r="K12" s="451"/>
      <c r="L12" s="447"/>
      <c r="M12" s="447"/>
      <c r="N12" s="447"/>
      <c r="O12" s="1381"/>
      <c r="P12" s="1381"/>
      <c r="Q12" s="1381"/>
      <c r="R12" s="1381"/>
      <c r="S12" s="1381"/>
      <c r="T12" s="1381"/>
      <c r="U12" s="1381"/>
    </row>
    <row r="13" spans="1:34">
      <c r="J13" s="451"/>
      <c r="K13" s="451"/>
      <c r="L13" s="1280" t="s">
        <v>444</v>
      </c>
      <c r="M13" s="1280"/>
      <c r="N13" s="1280"/>
      <c r="O13" s="1280"/>
      <c r="P13" s="1280"/>
      <c r="Q13" s="1280"/>
      <c r="R13" s="1280"/>
      <c r="S13" s="1280"/>
      <c r="T13" s="1280"/>
      <c r="U13" s="1280"/>
      <c r="V13" s="1280"/>
      <c r="W13" s="1280" t="s">
        <v>445</v>
      </c>
    </row>
    <row r="14" spans="1:34" ht="14.25" customHeight="1">
      <c r="J14" s="451"/>
      <c r="K14" s="451"/>
      <c r="L14" s="1365" t="s">
        <v>90</v>
      </c>
      <c r="M14" s="1365" t="s">
        <v>599</v>
      </c>
      <c r="N14" s="490"/>
      <c r="O14" s="1366" t="s">
        <v>601</v>
      </c>
      <c r="P14" s="1367"/>
      <c r="Q14" s="1367"/>
      <c r="R14" s="1367"/>
      <c r="S14" s="1367"/>
      <c r="T14" s="1368"/>
      <c r="U14" s="1348" t="s">
        <v>338</v>
      </c>
      <c r="V14" s="1362" t="s">
        <v>273</v>
      </c>
      <c r="W14" s="1280"/>
    </row>
    <row r="15" spans="1:34" s="492" customFormat="1" ht="14.25" customHeight="1">
      <c r="G15" s="500"/>
      <c r="H15" s="500"/>
      <c r="I15" s="500"/>
      <c r="J15" s="498"/>
      <c r="K15" s="498"/>
      <c r="L15" s="1365"/>
      <c r="M15" s="1365"/>
      <c r="N15" s="490"/>
      <c r="O15" s="1371" t="s">
        <v>575</v>
      </c>
      <c r="P15" s="1369" t="s">
        <v>269</v>
      </c>
      <c r="Q15" s="1370"/>
      <c r="R15" s="1346" t="s">
        <v>612</v>
      </c>
      <c r="S15" s="1346"/>
      <c r="T15" s="1347"/>
      <c r="U15" s="1349"/>
      <c r="V15" s="1363"/>
      <c r="W15" s="1280"/>
      <c r="X15" s="553"/>
      <c r="Y15" s="553"/>
      <c r="Z15" s="553"/>
      <c r="AA15" s="553"/>
      <c r="AB15" s="553"/>
      <c r="AC15" s="553"/>
      <c r="AD15" s="553"/>
      <c r="AE15" s="553"/>
      <c r="AF15" s="553"/>
      <c r="AG15" s="553"/>
      <c r="AH15" s="553"/>
    </row>
    <row r="16" spans="1:34" ht="33.75">
      <c r="J16" s="451"/>
      <c r="K16" s="451"/>
      <c r="L16" s="1365"/>
      <c r="M16" s="1365"/>
      <c r="N16" s="489"/>
      <c r="O16" s="1372"/>
      <c r="P16" s="504" t="s">
        <v>667</v>
      </c>
      <c r="Q16" s="504" t="s">
        <v>668</v>
      </c>
      <c r="R16" s="505" t="s">
        <v>272</v>
      </c>
      <c r="S16" s="1360" t="s">
        <v>271</v>
      </c>
      <c r="T16" s="1361"/>
      <c r="U16" s="1350"/>
      <c r="V16" s="1364"/>
      <c r="W16" s="1280"/>
    </row>
    <row r="17" spans="1:34">
      <c r="J17" s="451"/>
      <c r="K17" s="459">
        <v>1</v>
      </c>
      <c r="L17" s="448" t="s">
        <v>91</v>
      </c>
      <c r="M17" s="448" t="s">
        <v>47</v>
      </c>
      <c r="N17" s="465" t="s">
        <v>47</v>
      </c>
      <c r="O17" s="457">
        <f ca="1">OFFSET(O17,0,-1)+1</f>
        <v>3</v>
      </c>
      <c r="P17" s="457">
        <f ca="1">OFFSET(P17,0,-1)+1</f>
        <v>4</v>
      </c>
      <c r="Q17" s="457">
        <f ca="1">OFFSET(Q17,0,-1)+1</f>
        <v>5</v>
      </c>
      <c r="R17" s="457">
        <f ca="1">OFFSET(R17,0,-1)+1</f>
        <v>6</v>
      </c>
      <c r="S17" s="1353">
        <f ca="1">OFFSET(S17,0,-1)+1</f>
        <v>7</v>
      </c>
      <c r="T17" s="1353"/>
      <c r="U17" s="457">
        <f ca="1">OFFSET(U17,0,-2)+1</f>
        <v>8</v>
      </c>
      <c r="V17" s="464">
        <f ca="1">OFFSET(V17,0,-1)</f>
        <v>8</v>
      </c>
      <c r="W17" s="457">
        <f ca="1">OFFSET(W17,0,-1)+1</f>
        <v>9</v>
      </c>
    </row>
    <row r="18" spans="1:34" ht="22.5">
      <c r="A18" s="1336">
        <v>1</v>
      </c>
      <c r="B18" s="887"/>
      <c r="C18" s="887"/>
      <c r="D18" s="887"/>
      <c r="E18" s="888"/>
      <c r="F18" s="889"/>
      <c r="G18" s="889"/>
      <c r="H18" s="889"/>
      <c r="I18" s="890"/>
      <c r="J18" s="885"/>
      <c r="K18" s="892"/>
      <c r="L18" s="561">
        <f>mergeValue(A18)</f>
        <v>1</v>
      </c>
      <c r="M18" s="609" t="s">
        <v>19</v>
      </c>
      <c r="N18" s="548"/>
      <c r="O18" s="1379"/>
      <c r="P18" s="1379"/>
      <c r="Q18" s="1379"/>
      <c r="R18" s="1379"/>
      <c r="S18" s="1379"/>
      <c r="T18" s="1379"/>
      <c r="U18" s="1379"/>
      <c r="V18" s="1379"/>
      <c r="W18" s="1125" t="s">
        <v>715</v>
      </c>
    </row>
    <row r="19" spans="1:34" ht="22.5">
      <c r="A19" s="1336"/>
      <c r="B19" s="1336">
        <v>1</v>
      </c>
      <c r="C19" s="887"/>
      <c r="D19" s="887"/>
      <c r="E19" s="889"/>
      <c r="F19" s="889"/>
      <c r="G19" s="889"/>
      <c r="H19" s="889"/>
      <c r="I19" s="884"/>
      <c r="J19" s="883"/>
      <c r="K19" s="886"/>
      <c r="L19" s="561" t="str">
        <f>mergeValue(A19) &amp;"."&amp; mergeValue(B19)</f>
        <v>1.1</v>
      </c>
      <c r="M19" s="515" t="s">
        <v>15</v>
      </c>
      <c r="N19" s="548"/>
      <c r="O19" s="1379"/>
      <c r="P19" s="1379"/>
      <c r="Q19" s="1379"/>
      <c r="R19" s="1379"/>
      <c r="S19" s="1379"/>
      <c r="T19" s="1379"/>
      <c r="U19" s="1379"/>
      <c r="V19" s="1379"/>
      <c r="W19" s="1125" t="s">
        <v>459</v>
      </c>
    </row>
    <row r="20" spans="1:34" ht="22.5">
      <c r="A20" s="1336"/>
      <c r="B20" s="1336"/>
      <c r="C20" s="1336">
        <v>1</v>
      </c>
      <c r="D20" s="887"/>
      <c r="E20" s="889"/>
      <c r="F20" s="889"/>
      <c r="G20" s="889"/>
      <c r="H20" s="889"/>
      <c r="I20" s="891"/>
      <c r="J20" s="883"/>
      <c r="K20" s="886"/>
      <c r="L20" s="561" t="str">
        <f>mergeValue(A20) &amp;"."&amp; mergeValue(B20)&amp;"."&amp; mergeValue(C20)</f>
        <v>1.1.1</v>
      </c>
      <c r="M20" s="516" t="s">
        <v>7</v>
      </c>
      <c r="N20" s="548"/>
      <c r="O20" s="1379"/>
      <c r="P20" s="1379"/>
      <c r="Q20" s="1379"/>
      <c r="R20" s="1379"/>
      <c r="S20" s="1379"/>
      <c r="T20" s="1379"/>
      <c r="U20" s="1379"/>
      <c r="V20" s="1379"/>
      <c r="W20" s="1125" t="s">
        <v>597</v>
      </c>
    </row>
    <row r="21" spans="1:34" ht="22.5">
      <c r="A21" s="1336"/>
      <c r="B21" s="1336"/>
      <c r="C21" s="1336"/>
      <c r="D21" s="1336">
        <v>1</v>
      </c>
      <c r="E21" s="889"/>
      <c r="F21" s="889"/>
      <c r="G21" s="889"/>
      <c r="H21" s="889"/>
      <c r="I21" s="891"/>
      <c r="J21" s="883"/>
      <c r="K21" s="886"/>
      <c r="L21" s="561" t="str">
        <f>mergeValue(A21) &amp;"."&amp; mergeValue(B21)&amp;"."&amp; mergeValue(C21)&amp;"."&amp; mergeValue(D21)</f>
        <v>1.1.1.1</v>
      </c>
      <c r="M21" s="517" t="s">
        <v>21</v>
      </c>
      <c r="N21" s="548"/>
      <c r="O21" s="1379"/>
      <c r="P21" s="1379"/>
      <c r="Q21" s="1379"/>
      <c r="R21" s="1379"/>
      <c r="S21" s="1379"/>
      <c r="T21" s="1379"/>
      <c r="U21" s="1379"/>
      <c r="V21" s="1379"/>
      <c r="W21" s="1125" t="s">
        <v>598</v>
      </c>
    </row>
    <row r="22" spans="1:34" ht="11.25" hidden="1" customHeight="1">
      <c r="A22" s="1336"/>
      <c r="B22" s="1336"/>
      <c r="C22" s="1336"/>
      <c r="D22" s="1336"/>
      <c r="E22" s="1336">
        <v>1</v>
      </c>
      <c r="F22" s="889"/>
      <c r="G22" s="889"/>
      <c r="H22" s="887">
        <v>1</v>
      </c>
      <c r="I22" s="1336">
        <v>1</v>
      </c>
      <c r="J22" s="889"/>
      <c r="K22" s="894"/>
      <c r="L22" s="561"/>
      <c r="M22" s="523"/>
      <c r="N22" s="549"/>
      <c r="O22" s="599"/>
      <c r="P22" s="599"/>
      <c r="Q22" s="599"/>
      <c r="R22" s="599"/>
      <c r="S22" s="599"/>
      <c r="T22" s="599"/>
      <c r="U22" s="599"/>
      <c r="V22" s="477"/>
      <c r="W22" s="1086"/>
    </row>
    <row r="23" spans="1:34" ht="33.75">
      <c r="A23" s="1336"/>
      <c r="B23" s="1336"/>
      <c r="C23" s="1336"/>
      <c r="D23" s="1336"/>
      <c r="E23" s="1336"/>
      <c r="F23" s="1336">
        <v>1</v>
      </c>
      <c r="G23" s="887"/>
      <c r="H23" s="887"/>
      <c r="I23" s="1336"/>
      <c r="J23" s="1336">
        <v>1</v>
      </c>
      <c r="K23" s="895"/>
      <c r="L23" s="561" t="str">
        <f>mergeValue(A23) &amp;"."&amp; mergeValue(B23)&amp;"."&amp; mergeValue(C23)&amp;"."&amp; mergeValue(D23)&amp;"."&amp;  mergeValue(F23)</f>
        <v>1.1.1.1.1</v>
      </c>
      <c r="M23" s="524" t="s">
        <v>9</v>
      </c>
      <c r="N23" s="549"/>
      <c r="O23" s="1338"/>
      <c r="P23" s="1338"/>
      <c r="Q23" s="1338"/>
      <c r="R23" s="1338"/>
      <c r="S23" s="1338"/>
      <c r="T23" s="1338"/>
      <c r="U23" s="1338"/>
      <c r="V23" s="1338"/>
      <c r="W23" s="1125" t="s">
        <v>717</v>
      </c>
      <c r="Y23" s="473" t="str">
        <f>strCheckUnique(Z23:Z26)</f>
        <v/>
      </c>
      <c r="AA23" s="473"/>
    </row>
    <row r="24" spans="1:34" ht="99" customHeight="1">
      <c r="A24" s="1336"/>
      <c r="B24" s="1336"/>
      <c r="C24" s="1336"/>
      <c r="D24" s="1336"/>
      <c r="E24" s="1336"/>
      <c r="F24" s="1336"/>
      <c r="G24" s="887">
        <v>1</v>
      </c>
      <c r="H24" s="887"/>
      <c r="I24" s="1336"/>
      <c r="J24" s="1336"/>
      <c r="K24" s="895">
        <v>1</v>
      </c>
      <c r="L24" s="561" t="str">
        <f>mergeValue(A24) &amp;"."&amp; mergeValue(B24)&amp;"."&amp; mergeValue(C24)&amp;"."&amp; mergeValue(D24)&amp;"."&amp; mergeValue(F24)&amp;"."&amp; mergeValue(G24)</f>
        <v>1.1.1.1.1.1</v>
      </c>
      <c r="M24" s="1084"/>
      <c r="N24" s="554"/>
      <c r="O24" s="531"/>
      <c r="P24" s="531"/>
      <c r="Q24" s="1034"/>
      <c r="R24" s="1342"/>
      <c r="S24" s="1344" t="s">
        <v>82</v>
      </c>
      <c r="T24" s="1342"/>
      <c r="U24" s="1344" t="s">
        <v>83</v>
      </c>
      <c r="V24" s="546"/>
      <c r="W24" s="1354" t="s">
        <v>730</v>
      </c>
      <c r="X24" s="469" t="str">
        <f>strCheckDate(O25:V25)</f>
        <v/>
      </c>
      <c r="Y24" s="473"/>
      <c r="Z24" s="473" t="str">
        <f>IF(M24="","",M24 )</f>
        <v/>
      </c>
      <c r="AA24" s="473"/>
      <c r="AB24" s="473"/>
      <c r="AC24" s="473"/>
    </row>
    <row r="25" spans="1:34" ht="11.25" hidden="1">
      <c r="A25" s="1336"/>
      <c r="B25" s="1336"/>
      <c r="C25" s="1336"/>
      <c r="D25" s="1336"/>
      <c r="E25" s="1336"/>
      <c r="F25" s="1336"/>
      <c r="G25" s="887"/>
      <c r="H25" s="887"/>
      <c r="I25" s="1336"/>
      <c r="J25" s="1336"/>
      <c r="K25" s="895"/>
      <c r="L25" s="568"/>
      <c r="M25" s="614"/>
      <c r="N25" s="554"/>
      <c r="O25" s="531"/>
      <c r="P25" s="531"/>
      <c r="Q25" s="552" t="str">
        <f>R24 &amp; "-" &amp; T24</f>
        <v>-</v>
      </c>
      <c r="R25" s="1343"/>
      <c r="S25" s="1344"/>
      <c r="T25" s="1343"/>
      <c r="U25" s="1344"/>
      <c r="V25" s="546"/>
      <c r="W25" s="1355"/>
    </row>
    <row r="26" spans="1:34" s="445" customFormat="1" ht="15" customHeight="1">
      <c r="A26" s="1336"/>
      <c r="B26" s="1336"/>
      <c r="C26" s="1336"/>
      <c r="D26" s="1336"/>
      <c r="E26" s="1336"/>
      <c r="F26" s="1336"/>
      <c r="G26" s="889"/>
      <c r="H26" s="887"/>
      <c r="I26" s="1336"/>
      <c r="J26" s="1336"/>
      <c r="K26" s="894"/>
      <c r="L26" s="507"/>
      <c r="M26" s="525" t="s">
        <v>24</v>
      </c>
      <c r="N26" s="520"/>
      <c r="O26" s="514"/>
      <c r="P26" s="514"/>
      <c r="Q26" s="514"/>
      <c r="R26" s="541"/>
      <c r="S26" s="533"/>
      <c r="T26" s="532"/>
      <c r="U26" s="520"/>
      <c r="V26" s="529"/>
      <c r="W26" s="1356"/>
      <c r="X26" s="470"/>
      <c r="Y26" s="470"/>
      <c r="Z26" s="470"/>
      <c r="AA26" s="470"/>
      <c r="AB26" s="470"/>
      <c r="AC26" s="470"/>
      <c r="AD26" s="470"/>
      <c r="AE26" s="470"/>
      <c r="AF26" s="470"/>
      <c r="AG26" s="470"/>
      <c r="AH26" s="470"/>
    </row>
    <row r="27" spans="1:34" s="445" customFormat="1" ht="15" customHeight="1">
      <c r="A27" s="1336"/>
      <c r="B27" s="1336"/>
      <c r="C27" s="1336"/>
      <c r="D27" s="1336"/>
      <c r="E27" s="1336"/>
      <c r="F27" s="889"/>
      <c r="G27" s="889"/>
      <c r="H27" s="887"/>
      <c r="I27" s="1336"/>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336"/>
      <c r="B28" s="1336"/>
      <c r="C28" s="1336"/>
      <c r="D28" s="1336"/>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336"/>
      <c r="B29" s="1336"/>
      <c r="C29" s="1336"/>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336"/>
      <c r="B30" s="1336"/>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336"/>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329" t="s">
        <v>731</v>
      </c>
      <c r="N34" s="1329"/>
      <c r="O34" s="1329"/>
      <c r="P34" s="1329"/>
      <c r="Q34" s="1329"/>
      <c r="R34" s="1329"/>
      <c r="S34" s="1329"/>
      <c r="T34" s="1329"/>
      <c r="U34" s="1329"/>
      <c r="V34" s="1329"/>
      <c r="W34" s="132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330" t="s">
        <v>470</v>
      </c>
      <c r="G2" s="1331"/>
      <c r="H2" s="1332"/>
      <c r="I2" s="608"/>
    </row>
    <row r="3" spans="1:20" ht="3" customHeight="1"/>
    <row r="4" spans="1:20" s="538" customFormat="1" ht="11.25">
      <c r="A4" s="558"/>
      <c r="B4" s="558"/>
      <c r="C4" s="558"/>
      <c r="D4" s="558"/>
      <c r="F4" s="1280" t="s">
        <v>444</v>
      </c>
      <c r="G4" s="1280"/>
      <c r="H4" s="1280"/>
      <c r="I4" s="1333"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333"/>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334">
        <v>1</v>
      </c>
      <c r="B8" s="558"/>
      <c r="C8" s="558"/>
      <c r="D8" s="558"/>
      <c r="F8" s="584" t="str">
        <f>"2." &amp;mergeValue(A8)</f>
        <v>2.1</v>
      </c>
      <c r="G8" s="600" t="s">
        <v>473</v>
      </c>
      <c r="H8" s="572"/>
      <c r="I8" s="549" t="s">
        <v>565</v>
      </c>
      <c r="J8" s="583"/>
      <c r="K8" s="558"/>
      <c r="L8" s="558"/>
      <c r="M8" s="558"/>
      <c r="N8" s="558"/>
      <c r="O8" s="558"/>
      <c r="P8" s="558"/>
      <c r="Q8" s="558"/>
      <c r="R8" s="558"/>
      <c r="S8" s="558"/>
      <c r="T8" s="558"/>
    </row>
    <row r="9" spans="1:20" s="538" customFormat="1" ht="22.5">
      <c r="A9" s="1334"/>
      <c r="B9" s="558"/>
      <c r="C9" s="558"/>
      <c r="D9" s="558"/>
      <c r="F9" s="584" t="str">
        <f>"3." &amp;mergeValue(A9)</f>
        <v>3.1</v>
      </c>
      <c r="G9" s="600" t="s">
        <v>474</v>
      </c>
      <c r="H9" s="572"/>
      <c r="I9" s="549" t="s">
        <v>563</v>
      </c>
      <c r="J9" s="583"/>
      <c r="K9" s="558"/>
      <c r="L9" s="558"/>
      <c r="M9" s="558"/>
      <c r="N9" s="558"/>
      <c r="O9" s="558"/>
      <c r="P9" s="558"/>
      <c r="Q9" s="558"/>
      <c r="R9" s="558"/>
      <c r="S9" s="558"/>
      <c r="T9" s="558"/>
    </row>
    <row r="10" spans="1:20" s="538" customFormat="1" ht="22.5">
      <c r="A10" s="1334"/>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334"/>
      <c r="B11" s="1334">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c r="O11" s="558"/>
      <c r="P11" s="558"/>
      <c r="Q11" s="558"/>
      <c r="R11" s="558"/>
      <c r="S11" s="558"/>
      <c r="T11" s="558"/>
    </row>
    <row r="12" spans="1:20" s="538" customFormat="1" ht="22.5">
      <c r="A12" s="1334"/>
      <c r="B12" s="1334"/>
      <c r="C12" s="133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334"/>
      <c r="B13" s="1334"/>
      <c r="C13" s="1334"/>
      <c r="D13" s="591">
        <v>1</v>
      </c>
      <c r="F13" s="584" t="str">
        <f>"4."&amp;mergeValue(A13) &amp;"."&amp;mergeValue(B13)&amp;"."&amp;mergeValue(C13)&amp;"."&amp;mergeValue(D13)</f>
        <v>4.1.1.1.1</v>
      </c>
      <c r="G13" s="601" t="s">
        <v>477</v>
      </c>
      <c r="H13" s="572"/>
      <c r="I13" s="1335" t="s">
        <v>566</v>
      </c>
      <c r="J13" s="583"/>
      <c r="K13" s="558"/>
      <c r="L13" s="558"/>
      <c r="M13" s="558"/>
      <c r="N13" s="558"/>
      <c r="O13" s="558"/>
      <c r="P13" s="558"/>
      <c r="Q13" s="558"/>
      <c r="R13" s="558"/>
      <c r="S13" s="558"/>
      <c r="T13" s="558"/>
    </row>
    <row r="14" spans="1:20" s="538" customFormat="1" ht="18.75">
      <c r="A14" s="1334"/>
      <c r="B14" s="1334"/>
      <c r="C14" s="1334"/>
      <c r="D14" s="591"/>
      <c r="F14" s="587"/>
      <c r="G14" s="519" t="s">
        <v>4</v>
      </c>
      <c r="H14" s="592"/>
      <c r="I14" s="1335"/>
      <c r="J14" s="583"/>
      <c r="K14" s="558"/>
      <c r="L14" s="558"/>
      <c r="M14" s="558"/>
      <c r="N14" s="558"/>
      <c r="O14" s="558"/>
      <c r="P14" s="558"/>
      <c r="Q14" s="558"/>
      <c r="R14" s="558"/>
      <c r="S14" s="558"/>
      <c r="T14" s="558"/>
    </row>
    <row r="15" spans="1:20" s="538" customFormat="1" ht="18.75">
      <c r="A15" s="1334"/>
      <c r="B15" s="1334"/>
      <c r="C15" s="591"/>
      <c r="D15" s="591"/>
      <c r="F15" s="602"/>
      <c r="G15" s="545" t="s">
        <v>400</v>
      </c>
      <c r="H15" s="603"/>
      <c r="I15" s="604"/>
      <c r="J15" s="583"/>
      <c r="K15" s="558"/>
      <c r="L15" s="558"/>
      <c r="M15" s="558"/>
      <c r="N15" s="558"/>
      <c r="O15" s="558"/>
      <c r="P15" s="558"/>
      <c r="Q15" s="558"/>
      <c r="R15" s="558"/>
      <c r="S15" s="558"/>
      <c r="T15" s="558"/>
    </row>
    <row r="16" spans="1:20" s="538" customFormat="1" ht="18.75">
      <c r="A16" s="133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329" t="s">
        <v>568</v>
      </c>
      <c r="H19" s="132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51" t="s">
        <v>613</v>
      </c>
      <c r="M5" s="1351"/>
      <c r="N5" s="1351"/>
      <c r="O5" s="1351"/>
      <c r="P5" s="1351"/>
      <c r="Q5" s="1351"/>
      <c r="R5" s="1351"/>
      <c r="S5" s="1351"/>
      <c r="T5" s="1351"/>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81"/>
      <c r="P12" s="1381"/>
      <c r="Q12" s="1381"/>
      <c r="R12" s="1381"/>
      <c r="S12" s="1381"/>
      <c r="T12" s="1381"/>
      <c r="U12" s="1381"/>
    </row>
    <row r="13" spans="1:34">
      <c r="J13" s="451"/>
      <c r="K13" s="451"/>
      <c r="L13" s="1280" t="s">
        <v>444</v>
      </c>
      <c r="M13" s="1280"/>
      <c r="N13" s="1280"/>
      <c r="O13" s="1280"/>
      <c r="P13" s="1280"/>
      <c r="Q13" s="1280"/>
      <c r="R13" s="1280"/>
      <c r="S13" s="1280"/>
      <c r="T13" s="1280"/>
      <c r="U13" s="1280"/>
      <c r="V13" s="1280"/>
      <c r="W13" s="1280" t="s">
        <v>445</v>
      </c>
    </row>
    <row r="14" spans="1:34" ht="14.25" customHeight="1">
      <c r="J14" s="451"/>
      <c r="K14" s="451"/>
      <c r="L14" s="1365" t="s">
        <v>90</v>
      </c>
      <c r="M14" s="1365" t="s">
        <v>599</v>
      </c>
      <c r="N14" s="490"/>
      <c r="O14" s="1366" t="s">
        <v>601</v>
      </c>
      <c r="P14" s="1367"/>
      <c r="Q14" s="1367"/>
      <c r="R14" s="1367"/>
      <c r="S14" s="1367"/>
      <c r="T14" s="1368"/>
      <c r="U14" s="1348" t="s">
        <v>338</v>
      </c>
      <c r="V14" s="1362" t="s">
        <v>273</v>
      </c>
      <c r="W14" s="1280"/>
    </row>
    <row r="15" spans="1:34" s="492" customFormat="1" ht="14.25" customHeight="1">
      <c r="A15" s="553"/>
      <c r="B15" s="553"/>
      <c r="C15" s="553"/>
      <c r="D15" s="553"/>
      <c r="E15" s="553"/>
      <c r="F15" s="553"/>
      <c r="G15" s="559"/>
      <c r="H15" s="559"/>
      <c r="I15" s="500"/>
      <c r="J15" s="498"/>
      <c r="K15" s="498"/>
      <c r="L15" s="1365"/>
      <c r="M15" s="1365"/>
      <c r="N15" s="490"/>
      <c r="O15" s="1371" t="s">
        <v>672</v>
      </c>
      <c r="P15" s="1369" t="s">
        <v>269</v>
      </c>
      <c r="Q15" s="1370"/>
      <c r="R15" s="1346" t="s">
        <v>612</v>
      </c>
      <c r="S15" s="1346"/>
      <c r="T15" s="1347"/>
      <c r="U15" s="1349"/>
      <c r="V15" s="1363"/>
      <c r="W15" s="1280"/>
      <c r="X15" s="553"/>
      <c r="Y15" s="553"/>
      <c r="Z15" s="553"/>
      <c r="AA15" s="553"/>
      <c r="AB15" s="553"/>
      <c r="AC15" s="553"/>
      <c r="AD15" s="553"/>
      <c r="AE15" s="553"/>
      <c r="AF15" s="553"/>
      <c r="AG15" s="553"/>
      <c r="AH15" s="553"/>
    </row>
    <row r="16" spans="1:34" ht="33.75">
      <c r="J16" s="451"/>
      <c r="K16" s="451"/>
      <c r="L16" s="1365"/>
      <c r="M16" s="1365"/>
      <c r="N16" s="489"/>
      <c r="O16" s="1372"/>
      <c r="P16" s="504" t="s">
        <v>667</v>
      </c>
      <c r="Q16" s="504" t="s">
        <v>668</v>
      </c>
      <c r="R16" s="505" t="s">
        <v>272</v>
      </c>
      <c r="S16" s="1360" t="s">
        <v>271</v>
      </c>
      <c r="T16" s="1361"/>
      <c r="U16" s="1350"/>
      <c r="V16" s="1364"/>
      <c r="W16" s="1280"/>
    </row>
    <row r="17" spans="1:35">
      <c r="J17" s="451"/>
      <c r="K17" s="459">
        <v>1</v>
      </c>
      <c r="L17" s="494" t="s">
        <v>91</v>
      </c>
      <c r="M17" s="494" t="s">
        <v>47</v>
      </c>
      <c r="N17" s="465" t="s">
        <v>47</v>
      </c>
      <c r="O17" s="457">
        <f ca="1">OFFSET(O17,0,-1)+1</f>
        <v>3</v>
      </c>
      <c r="P17" s="457">
        <f ca="1">OFFSET(P17,0,-1)+1</f>
        <v>4</v>
      </c>
      <c r="Q17" s="457">
        <f ca="1">OFFSET(Q17,0,-1)+1</f>
        <v>5</v>
      </c>
      <c r="R17" s="457">
        <f ca="1">OFFSET(R17,0,-1)+1</f>
        <v>6</v>
      </c>
      <c r="S17" s="1353">
        <f ca="1">OFFSET(S17,0,-1)+1</f>
        <v>7</v>
      </c>
      <c r="T17" s="1353"/>
      <c r="U17" s="457">
        <f ca="1">OFFSET(U17,0,-2)+1</f>
        <v>8</v>
      </c>
      <c r="V17" s="619">
        <f ca="1">OFFSET(V17,0,-1)</f>
        <v>8</v>
      </c>
      <c r="W17" s="457">
        <f ca="1">OFFSET(W17,0,-1)+1</f>
        <v>9</v>
      </c>
    </row>
    <row r="18" spans="1:35" ht="22.5">
      <c r="A18" s="1336">
        <v>1</v>
      </c>
      <c r="B18" s="905"/>
      <c r="C18" s="905"/>
      <c r="D18" s="905"/>
      <c r="E18" s="906"/>
      <c r="F18" s="907"/>
      <c r="G18" s="907"/>
      <c r="H18" s="907"/>
      <c r="I18" s="908"/>
      <c r="J18" s="903"/>
      <c r="K18" s="910"/>
      <c r="L18" s="561">
        <f>mergeValue(A18)</f>
        <v>1</v>
      </c>
      <c r="M18" s="609" t="s">
        <v>19</v>
      </c>
      <c r="N18" s="548"/>
      <c r="O18" s="1379"/>
      <c r="P18" s="1379"/>
      <c r="Q18" s="1379"/>
      <c r="R18" s="1379"/>
      <c r="S18" s="1379"/>
      <c r="T18" s="1379"/>
      <c r="U18" s="1379"/>
      <c r="V18" s="1379"/>
      <c r="W18" s="1125" t="s">
        <v>715</v>
      </c>
    </row>
    <row r="19" spans="1:35" ht="22.5">
      <c r="A19" s="1336"/>
      <c r="B19" s="1336">
        <v>1</v>
      </c>
      <c r="C19" s="905"/>
      <c r="D19" s="905"/>
      <c r="E19" s="907"/>
      <c r="F19" s="907"/>
      <c r="G19" s="907"/>
      <c r="H19" s="907"/>
      <c r="I19" s="902"/>
      <c r="J19" s="901"/>
      <c r="K19" s="904"/>
      <c r="L19" s="561" t="str">
        <f>mergeValue(A19) &amp;"."&amp; mergeValue(B19)</f>
        <v>1.1</v>
      </c>
      <c r="M19" s="515" t="s">
        <v>15</v>
      </c>
      <c r="N19" s="548"/>
      <c r="O19" s="1379"/>
      <c r="P19" s="1379"/>
      <c r="Q19" s="1379"/>
      <c r="R19" s="1379"/>
      <c r="S19" s="1379"/>
      <c r="T19" s="1379"/>
      <c r="U19" s="1379"/>
      <c r="V19" s="1379"/>
      <c r="W19" s="1125" t="s">
        <v>459</v>
      </c>
    </row>
    <row r="20" spans="1:35" ht="22.5">
      <c r="A20" s="1336"/>
      <c r="B20" s="1336"/>
      <c r="C20" s="1336">
        <v>1</v>
      </c>
      <c r="D20" s="905"/>
      <c r="E20" s="907"/>
      <c r="F20" s="907"/>
      <c r="G20" s="907"/>
      <c r="H20" s="907"/>
      <c r="I20" s="909"/>
      <c r="J20" s="901"/>
      <c r="K20" s="904"/>
      <c r="L20" s="561" t="str">
        <f>mergeValue(A20) &amp;"."&amp; mergeValue(B20)&amp;"."&amp; mergeValue(C20)</f>
        <v>1.1.1</v>
      </c>
      <c r="M20" s="516" t="s">
        <v>7</v>
      </c>
      <c r="N20" s="548"/>
      <c r="O20" s="1379"/>
      <c r="P20" s="1379"/>
      <c r="Q20" s="1379"/>
      <c r="R20" s="1379"/>
      <c r="S20" s="1379"/>
      <c r="T20" s="1379"/>
      <c r="U20" s="1379"/>
      <c r="V20" s="1379"/>
      <c r="W20" s="1125" t="s">
        <v>597</v>
      </c>
    </row>
    <row r="21" spans="1:35" ht="22.5">
      <c r="A21" s="1336"/>
      <c r="B21" s="1336"/>
      <c r="C21" s="1336"/>
      <c r="D21" s="1336">
        <v>1</v>
      </c>
      <c r="E21" s="907"/>
      <c r="F21" s="907"/>
      <c r="G21" s="907"/>
      <c r="H21" s="907"/>
      <c r="I21" s="909"/>
      <c r="J21" s="901"/>
      <c r="K21" s="904"/>
      <c r="L21" s="561" t="str">
        <f>mergeValue(A21) &amp;"."&amp; mergeValue(B21)&amp;"."&amp; mergeValue(C21)&amp;"."&amp; mergeValue(D21)</f>
        <v>1.1.1.1</v>
      </c>
      <c r="M21" s="517" t="s">
        <v>21</v>
      </c>
      <c r="N21" s="548"/>
      <c r="O21" s="1379"/>
      <c r="P21" s="1379"/>
      <c r="Q21" s="1379"/>
      <c r="R21" s="1379"/>
      <c r="S21" s="1379"/>
      <c r="T21" s="1379"/>
      <c r="U21" s="1379"/>
      <c r="V21" s="1379"/>
      <c r="W21" s="1125" t="s">
        <v>598</v>
      </c>
    </row>
    <row r="22" spans="1:35" ht="11.25" hidden="1" customHeight="1">
      <c r="A22" s="1336"/>
      <c r="B22" s="1336"/>
      <c r="C22" s="1336"/>
      <c r="D22" s="1336"/>
      <c r="E22" s="1336">
        <v>1</v>
      </c>
      <c r="F22" s="907"/>
      <c r="G22" s="907"/>
      <c r="H22" s="905">
        <v>1</v>
      </c>
      <c r="I22" s="1336">
        <v>1</v>
      </c>
      <c r="J22" s="907"/>
      <c r="K22" s="912"/>
      <c r="L22" s="561"/>
      <c r="M22" s="523"/>
      <c r="N22" s="549"/>
      <c r="O22" s="599"/>
      <c r="P22" s="599"/>
      <c r="Q22" s="599"/>
      <c r="R22" s="599"/>
      <c r="S22" s="599"/>
      <c r="T22" s="599"/>
      <c r="U22" s="599"/>
      <c r="V22" s="477"/>
      <c r="W22" s="1086"/>
    </row>
    <row r="23" spans="1:35" ht="33.75">
      <c r="A23" s="1336"/>
      <c r="B23" s="1336"/>
      <c r="C23" s="1336"/>
      <c r="D23" s="1336"/>
      <c r="E23" s="1336"/>
      <c r="F23" s="1336">
        <v>1</v>
      </c>
      <c r="G23" s="905"/>
      <c r="H23" s="905"/>
      <c r="I23" s="1336"/>
      <c r="J23" s="1336">
        <v>1</v>
      </c>
      <c r="K23" s="913"/>
      <c r="L23" s="561" t="str">
        <f>mergeValue(A23) &amp;"."&amp; mergeValue(B23)&amp;"."&amp; mergeValue(C23)&amp;"."&amp; mergeValue(D23)&amp;"."&amp;  mergeValue(F23)</f>
        <v>1.1.1.1.1</v>
      </c>
      <c r="M23" s="524" t="s">
        <v>9</v>
      </c>
      <c r="N23" s="549"/>
      <c r="O23" s="1338"/>
      <c r="P23" s="1338"/>
      <c r="Q23" s="1338"/>
      <c r="R23" s="1338"/>
      <c r="S23" s="1338"/>
      <c r="T23" s="1338"/>
      <c r="U23" s="1338"/>
      <c r="V23" s="1338"/>
      <c r="W23" s="1125" t="s">
        <v>717</v>
      </c>
      <c r="Y23" s="473" t="str">
        <f>strCheckUnique(Z23:Z26)</f>
        <v/>
      </c>
      <c r="AA23" s="473"/>
    </row>
    <row r="24" spans="1:35" ht="99" customHeight="1">
      <c r="A24" s="1336"/>
      <c r="B24" s="1336"/>
      <c r="C24" s="1336"/>
      <c r="D24" s="1336"/>
      <c r="E24" s="1336"/>
      <c r="F24" s="1336"/>
      <c r="G24" s="905">
        <v>1</v>
      </c>
      <c r="H24" s="905"/>
      <c r="I24" s="1336"/>
      <c r="J24" s="1336"/>
      <c r="K24" s="913">
        <v>1</v>
      </c>
      <c r="L24" s="561" t="str">
        <f>mergeValue(A24) &amp;"."&amp; mergeValue(B24)&amp;"."&amp; mergeValue(C24)&amp;"."&amp; mergeValue(D24)&amp;"."&amp; mergeValue(F24)&amp;"."&amp; mergeValue(G24)</f>
        <v>1.1.1.1.1.1</v>
      </c>
      <c r="M24" s="1084"/>
      <c r="N24" s="554"/>
      <c r="O24" s="531"/>
      <c r="P24" s="531"/>
      <c r="Q24" s="1034"/>
      <c r="R24" s="1342"/>
      <c r="S24" s="1344" t="s">
        <v>82</v>
      </c>
      <c r="T24" s="1342"/>
      <c r="U24" s="1344" t="s">
        <v>83</v>
      </c>
      <c r="V24" s="546"/>
      <c r="W24" s="1354" t="s">
        <v>730</v>
      </c>
      <c r="X24" s="469" t="str">
        <f>strCheckDate(O25:V25)</f>
        <v/>
      </c>
      <c r="Y24" s="473"/>
      <c r="Z24" s="473" t="str">
        <f>IF(M24="","",M24 )</f>
        <v/>
      </c>
      <c r="AA24" s="473"/>
      <c r="AB24" s="473"/>
      <c r="AC24" s="473"/>
    </row>
    <row r="25" spans="1:35" ht="11.25" hidden="1">
      <c r="A25" s="1336"/>
      <c r="B25" s="1336"/>
      <c r="C25" s="1336"/>
      <c r="D25" s="1336"/>
      <c r="E25" s="1336"/>
      <c r="F25" s="1336"/>
      <c r="G25" s="905"/>
      <c r="H25" s="905"/>
      <c r="I25" s="1336"/>
      <c r="J25" s="1336"/>
      <c r="K25" s="913"/>
      <c r="L25" s="568"/>
      <c r="M25" s="614"/>
      <c r="N25" s="554"/>
      <c r="O25" s="531"/>
      <c r="P25" s="531"/>
      <c r="Q25" s="552" t="str">
        <f>R24 &amp; "-" &amp; T24</f>
        <v>-</v>
      </c>
      <c r="R25" s="1343"/>
      <c r="S25" s="1344"/>
      <c r="T25" s="1343"/>
      <c r="U25" s="1344"/>
      <c r="V25" s="546"/>
      <c r="W25" s="1355"/>
    </row>
    <row r="26" spans="1:35" s="445" customFormat="1" ht="15" customHeight="1">
      <c r="A26" s="1336"/>
      <c r="B26" s="1336"/>
      <c r="C26" s="1336"/>
      <c r="D26" s="1336"/>
      <c r="E26" s="1336"/>
      <c r="F26" s="1336"/>
      <c r="G26" s="907"/>
      <c r="H26" s="905"/>
      <c r="I26" s="1336"/>
      <c r="J26" s="1336"/>
      <c r="K26" s="912"/>
      <c r="L26" s="507"/>
      <c r="M26" s="525" t="s">
        <v>24</v>
      </c>
      <c r="N26" s="520"/>
      <c r="O26" s="514"/>
      <c r="P26" s="514"/>
      <c r="Q26" s="514"/>
      <c r="R26" s="541"/>
      <c r="S26" s="533"/>
      <c r="T26" s="532"/>
      <c r="U26" s="520"/>
      <c r="V26" s="529"/>
      <c r="W26" s="1356"/>
      <c r="X26" s="470"/>
      <c r="Y26" s="470"/>
      <c r="Z26" s="470"/>
      <c r="AA26" s="470"/>
      <c r="AB26" s="470"/>
      <c r="AC26" s="470"/>
      <c r="AD26" s="470"/>
      <c r="AE26" s="470"/>
      <c r="AF26" s="470"/>
      <c r="AG26" s="470"/>
      <c r="AH26" s="470"/>
    </row>
    <row r="27" spans="1:35" s="445" customFormat="1" ht="15" customHeight="1">
      <c r="A27" s="1336"/>
      <c r="B27" s="1336"/>
      <c r="C27" s="1336"/>
      <c r="D27" s="1336"/>
      <c r="E27" s="1336"/>
      <c r="F27" s="907"/>
      <c r="G27" s="907"/>
      <c r="H27" s="905"/>
      <c r="I27" s="1336"/>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336"/>
      <c r="B28" s="1336"/>
      <c r="C28" s="1336"/>
      <c r="D28" s="1336"/>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336"/>
      <c r="B29" s="1336"/>
      <c r="C29" s="1336"/>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336"/>
      <c r="B30" s="1336"/>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336"/>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329" t="s">
        <v>731</v>
      </c>
      <c r="N34" s="1329"/>
      <c r="O34" s="1329"/>
      <c r="P34" s="1329"/>
      <c r="Q34" s="1329"/>
      <c r="R34" s="1329"/>
      <c r="S34" s="1329"/>
      <c r="T34" s="1329"/>
      <c r="U34" s="1329"/>
      <c r="V34" s="1329"/>
      <c r="W34" s="1329"/>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6"/>
  <sheetViews>
    <sheetView showGridLines="0" topLeftCell="E1" zoomScaleNormal="100" workbookViewId="0">
      <selection activeCell="G14" sqref="G14"/>
    </sheetView>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330" t="s">
        <v>470</v>
      </c>
      <c r="G2" s="1331"/>
      <c r="H2" s="1332"/>
      <c r="I2" s="407"/>
    </row>
    <row r="3" spans="1:20" ht="3" customHeight="1"/>
    <row r="4" spans="1:20" s="182" customFormat="1" ht="11.25">
      <c r="A4" s="206"/>
      <c r="B4" s="206"/>
      <c r="C4" s="206"/>
      <c r="D4" s="206"/>
      <c r="F4" s="1280" t="s">
        <v>444</v>
      </c>
      <c r="G4" s="1280"/>
      <c r="H4" s="1280"/>
      <c r="I4" s="1333"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33"/>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34">
        <v>1</v>
      </c>
      <c r="B8" s="206"/>
      <c r="C8" s="206"/>
      <c r="D8" s="206"/>
      <c r="F8" s="313" t="str">
        <f>"2." &amp;mergeValue(A8)</f>
        <v>2.1</v>
      </c>
      <c r="G8" s="389" t="s">
        <v>473</v>
      </c>
      <c r="H8" s="297" t="str">
        <f>IF('Перечень тарифов'!R26="","наименование отсутствует","" &amp; 'Перечень тарифов'!R26 &amp; "")</f>
        <v>наименование отсутствует</v>
      </c>
      <c r="I8" s="188" t="s">
        <v>565</v>
      </c>
      <c r="J8" s="312"/>
      <c r="K8" s="206"/>
      <c r="L8" s="206"/>
      <c r="M8" s="206"/>
      <c r="N8" s="206"/>
      <c r="O8" s="206"/>
      <c r="P8" s="206"/>
      <c r="Q8" s="206"/>
      <c r="R8" s="206"/>
      <c r="S8" s="206"/>
      <c r="T8" s="206"/>
    </row>
    <row r="9" spans="1:20" s="182" customFormat="1" ht="33.75">
      <c r="A9" s="1334"/>
      <c r="B9" s="206"/>
      <c r="C9" s="206"/>
      <c r="D9" s="206"/>
      <c r="F9" s="313" t="str">
        <f>"3." &amp;mergeValue(A9)</f>
        <v>3.1</v>
      </c>
      <c r="G9" s="389" t="s">
        <v>474</v>
      </c>
      <c r="H9" s="29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563</v>
      </c>
      <c r="J9" s="312"/>
      <c r="K9" s="206"/>
      <c r="L9" s="206"/>
      <c r="M9" s="206"/>
      <c r="N9" s="206"/>
      <c r="O9" s="206"/>
      <c r="P9" s="206"/>
      <c r="Q9" s="206"/>
      <c r="R9" s="206"/>
      <c r="S9" s="206"/>
      <c r="T9" s="206"/>
    </row>
    <row r="10" spans="1:20" s="182" customFormat="1" ht="22.5">
      <c r="A10" s="1334"/>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34"/>
      <c r="B11" s="1334">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34"/>
      <c r="B12" s="1334"/>
      <c r="C12" s="1334">
        <v>1</v>
      </c>
      <c r="D12" s="321"/>
      <c r="F12" s="313" t="str">
        <f>"4."&amp;mergeValue(A12) &amp;"."&amp;mergeValue(B12)&amp;"."&amp;mergeValue(C12)</f>
        <v>4.1.1.1</v>
      </c>
      <c r="G12" s="318" t="s">
        <v>476</v>
      </c>
      <c r="H12" s="297" t="str">
        <f>IF(Территории!H13="","","" &amp; Территории!H13 &amp; "")</f>
        <v>Всеволожский муниципальный район</v>
      </c>
      <c r="I12" s="188" t="s">
        <v>479</v>
      </c>
      <c r="J12" s="312"/>
      <c r="K12" s="206"/>
      <c r="L12" s="206"/>
      <c r="M12" s="206"/>
      <c r="N12" s="206"/>
      <c r="O12" s="206"/>
      <c r="P12" s="206"/>
      <c r="Q12" s="206"/>
      <c r="R12" s="206"/>
      <c r="S12" s="206"/>
      <c r="T12" s="206"/>
    </row>
    <row r="13" spans="1:20" s="182" customFormat="1" ht="18.75">
      <c r="A13" s="1334"/>
      <c r="B13" s="1334"/>
      <c r="C13" s="1334"/>
      <c r="D13" s="321">
        <v>1</v>
      </c>
      <c r="F13" s="313" t="str">
        <f>"4."&amp;mergeValue(A13) &amp;"."&amp;mergeValue(B13)&amp;"."&amp;mergeValue(C13)&amp;"."&amp;mergeValue(D13)</f>
        <v>4.1.1.1.1</v>
      </c>
      <c r="G13" s="392" t="s">
        <v>477</v>
      </c>
      <c r="H13" s="297" t="str">
        <f>IF(Территории!R14="","","" &amp; Территории!R14 &amp; "")</f>
        <v>Заневское (41612155)</v>
      </c>
      <c r="I13" s="1335" t="s">
        <v>566</v>
      </c>
      <c r="J13" s="312"/>
      <c r="K13" s="206"/>
      <c r="L13" s="206"/>
      <c r="M13" s="206"/>
      <c r="N13" s="206"/>
      <c r="O13" s="206"/>
      <c r="P13" s="206"/>
      <c r="Q13" s="206"/>
      <c r="R13" s="206"/>
      <c r="S13" s="206"/>
      <c r="T13" s="206"/>
    </row>
    <row r="14" spans="1:20" s="1092" customFormat="1" ht="18.75">
      <c r="A14" s="1334"/>
      <c r="B14" s="1334"/>
      <c r="C14" s="1334"/>
      <c r="D14" s="1177">
        <v>2</v>
      </c>
      <c r="F14" s="1119" t="str">
        <f>"4."&amp;mergeValue(A14) &amp;"."&amp;mergeValue(B14)&amp;"."&amp;mergeValue(C14)&amp;"."&amp;mergeValue(D14)</f>
        <v>4.1.1.1.2</v>
      </c>
      <c r="G14" s="1131" t="s">
        <v>477</v>
      </c>
      <c r="H14" s="1181" t="str">
        <f>IF(Территории!R15="","","" &amp; Территории!R15 &amp; "")</f>
        <v>Муринское (41612428)</v>
      </c>
      <c r="I14" s="1335"/>
      <c r="J14" s="1118"/>
      <c r="K14" s="1097"/>
      <c r="L14" s="1097"/>
      <c r="M14" s="1097"/>
      <c r="N14" s="1097"/>
      <c r="O14" s="1097"/>
      <c r="P14" s="1097"/>
      <c r="Q14" s="1097"/>
      <c r="R14" s="1097"/>
      <c r="S14" s="1097"/>
      <c r="T14" s="1097"/>
    </row>
    <row r="15" spans="1:20" s="306" customFormat="1" ht="3" customHeight="1">
      <c r="A15" s="307"/>
      <c r="B15" s="307"/>
      <c r="C15" s="307"/>
      <c r="D15" s="307"/>
      <c r="F15" s="322"/>
      <c r="G15" s="323"/>
      <c r="H15" s="324"/>
      <c r="I15" s="325"/>
      <c r="J15" s="307"/>
      <c r="K15" s="307"/>
      <c r="L15" s="307"/>
      <c r="M15" s="307"/>
      <c r="N15" s="307"/>
      <c r="O15" s="307"/>
      <c r="P15" s="307"/>
      <c r="Q15" s="307"/>
      <c r="R15" s="307"/>
      <c r="S15" s="307"/>
      <c r="T15" s="307"/>
    </row>
    <row r="16" spans="1:20" s="306" customFormat="1" ht="15" customHeight="1">
      <c r="A16" s="307"/>
      <c r="B16" s="307"/>
      <c r="C16" s="307"/>
      <c r="D16" s="307"/>
      <c r="F16" s="305"/>
      <c r="G16" s="1329" t="s">
        <v>568</v>
      </c>
      <c r="H16" s="1329"/>
      <c r="I16" s="218"/>
      <c r="J16" s="307"/>
      <c r="K16" s="307"/>
      <c r="L16" s="307"/>
      <c r="M16" s="307"/>
      <c r="N16" s="307"/>
      <c r="O16" s="307"/>
      <c r="P16" s="307"/>
      <c r="Q16" s="307"/>
      <c r="R16" s="307"/>
      <c r="S16" s="307"/>
      <c r="T16" s="307"/>
    </row>
  </sheetData>
  <sheetProtection password="FA9C" sheet="1" objects="1" scenarios="1" formatColumns="0" formatRows="0"/>
  <mergeCells count="8">
    <mergeCell ref="G16:H16"/>
    <mergeCell ref="F2:H2"/>
    <mergeCell ref="F4:H4"/>
    <mergeCell ref="I4:I5"/>
    <mergeCell ref="A8:A14"/>
    <mergeCell ref="C12:C14"/>
    <mergeCell ref="I13:I14"/>
    <mergeCell ref="B11:B14"/>
  </mergeCells>
  <dataValidations count="1">
    <dataValidation type="textLength" operator="lessThanOrEqual" allowBlank="1" showInputMessage="1" showErrorMessage="1" errorTitle="Ошибка" error="Допускается ввод не более 900 символов!" sqref="I15:I16">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Q31"/>
  <sheetViews>
    <sheetView showGridLines="0" topLeftCell="I4" zoomScaleNormal="100" workbookViewId="0">
      <selection activeCell="BG24" sqref="BG24:BG25"/>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customWidth="1"/>
    <col min="39" max="40" width="23.7109375" style="1068" customWidth="1"/>
    <col min="41" max="45" width="23.7109375" style="1068" hidden="1" customWidth="1"/>
    <col min="46" max="46" width="1.7109375" style="1068" hidden="1" customWidth="1"/>
    <col min="47" max="47" width="11.7109375" style="1068" customWidth="1"/>
    <col min="48" max="48" width="3.7109375" style="1068" customWidth="1"/>
    <col min="49" max="49" width="11.7109375" style="1068" customWidth="1"/>
    <col min="50" max="50" width="8.5703125" style="1068" customWidth="1"/>
    <col min="51" max="52" width="23.7109375" style="1068" customWidth="1"/>
    <col min="53" max="57" width="23.7109375" style="1068" hidden="1" customWidth="1"/>
    <col min="58" max="58" width="1.7109375" style="1068" hidden="1" customWidth="1"/>
    <col min="59" max="59" width="11.7109375" style="1068" customWidth="1"/>
    <col min="60" max="60" width="3.7109375" style="1068" customWidth="1"/>
    <col min="61" max="61" width="11.7109375" style="1068" customWidth="1"/>
    <col min="62" max="62" width="8.5703125" style="1068" hidden="1" customWidth="1"/>
    <col min="63" max="63" width="4.7109375" style="446" customWidth="1"/>
    <col min="64" max="64" width="115.7109375" style="446" customWidth="1"/>
    <col min="65" max="69" width="10.5703125" style="469"/>
    <col min="70" max="285" width="10.5703125" style="446"/>
    <col min="286" max="293" width="0" style="446" hidden="1" customWidth="1"/>
    <col min="294" max="296" width="3.7109375" style="446" customWidth="1"/>
    <col min="297" max="297" width="12.7109375" style="446" customWidth="1"/>
    <col min="298" max="298" width="47.42578125" style="446" customWidth="1"/>
    <col min="299" max="307" width="0" style="446" hidden="1" customWidth="1"/>
    <col min="308" max="308" width="11.7109375" style="446" customWidth="1"/>
    <col min="309" max="309" width="6.42578125" style="446" bestFit="1" customWidth="1"/>
    <col min="310" max="310" width="11.7109375" style="446" customWidth="1"/>
    <col min="311" max="311" width="0" style="446" hidden="1" customWidth="1"/>
    <col min="312" max="312" width="3.7109375" style="446" customWidth="1"/>
    <col min="313" max="313" width="11.140625" style="446" bestFit="1" customWidth="1"/>
    <col min="314" max="541" width="10.5703125" style="446"/>
    <col min="542" max="549" width="0" style="446" hidden="1" customWidth="1"/>
    <col min="550" max="552" width="3.7109375" style="446" customWidth="1"/>
    <col min="553" max="553" width="12.7109375" style="446" customWidth="1"/>
    <col min="554" max="554" width="47.42578125" style="446" customWidth="1"/>
    <col min="555" max="563" width="0" style="446" hidden="1" customWidth="1"/>
    <col min="564" max="564" width="11.7109375" style="446" customWidth="1"/>
    <col min="565" max="565" width="6.42578125" style="446" bestFit="1" customWidth="1"/>
    <col min="566" max="566" width="11.7109375" style="446" customWidth="1"/>
    <col min="567" max="567" width="0" style="446" hidden="1" customWidth="1"/>
    <col min="568" max="568" width="3.7109375" style="446" customWidth="1"/>
    <col min="569" max="569" width="11.140625" style="446" bestFit="1" customWidth="1"/>
    <col min="570" max="797" width="10.5703125" style="446"/>
    <col min="798" max="805" width="0" style="446" hidden="1" customWidth="1"/>
    <col min="806" max="808" width="3.7109375" style="446" customWidth="1"/>
    <col min="809" max="809" width="12.7109375" style="446" customWidth="1"/>
    <col min="810" max="810" width="47.42578125" style="446" customWidth="1"/>
    <col min="811" max="819" width="0" style="446" hidden="1" customWidth="1"/>
    <col min="820" max="820" width="11.7109375" style="446" customWidth="1"/>
    <col min="821" max="821" width="6.42578125" style="446" bestFit="1" customWidth="1"/>
    <col min="822" max="822" width="11.7109375" style="446" customWidth="1"/>
    <col min="823" max="823" width="0" style="446" hidden="1" customWidth="1"/>
    <col min="824" max="824" width="3.7109375" style="446" customWidth="1"/>
    <col min="825" max="825" width="11.140625" style="446" bestFit="1" customWidth="1"/>
    <col min="826" max="1053" width="10.5703125" style="446"/>
    <col min="1054" max="1061" width="0" style="446" hidden="1" customWidth="1"/>
    <col min="1062" max="1064" width="3.7109375" style="446" customWidth="1"/>
    <col min="1065" max="1065" width="12.7109375" style="446" customWidth="1"/>
    <col min="1066" max="1066" width="47.42578125" style="446" customWidth="1"/>
    <col min="1067" max="1075" width="0" style="446" hidden="1" customWidth="1"/>
    <col min="1076" max="1076" width="11.7109375" style="446" customWidth="1"/>
    <col min="1077" max="1077" width="6.42578125" style="446" bestFit="1" customWidth="1"/>
    <col min="1078" max="1078" width="11.7109375" style="446" customWidth="1"/>
    <col min="1079" max="1079" width="0" style="446" hidden="1" customWidth="1"/>
    <col min="1080" max="1080" width="3.7109375" style="446" customWidth="1"/>
    <col min="1081" max="1081" width="11.140625" style="446" bestFit="1" customWidth="1"/>
    <col min="1082" max="1309" width="10.5703125" style="446"/>
    <col min="1310" max="1317" width="0" style="446" hidden="1" customWidth="1"/>
    <col min="1318" max="1320" width="3.7109375" style="446" customWidth="1"/>
    <col min="1321" max="1321" width="12.7109375" style="446" customWidth="1"/>
    <col min="1322" max="1322" width="47.42578125" style="446" customWidth="1"/>
    <col min="1323" max="1331" width="0" style="446" hidden="1" customWidth="1"/>
    <col min="1332" max="1332" width="11.7109375" style="446" customWidth="1"/>
    <col min="1333" max="1333" width="6.42578125" style="446" bestFit="1" customWidth="1"/>
    <col min="1334" max="1334" width="11.7109375" style="446" customWidth="1"/>
    <col min="1335" max="1335" width="0" style="446" hidden="1" customWidth="1"/>
    <col min="1336" max="1336" width="3.7109375" style="446" customWidth="1"/>
    <col min="1337" max="1337" width="11.140625" style="446" bestFit="1" customWidth="1"/>
    <col min="1338" max="1565" width="10.5703125" style="446"/>
    <col min="1566" max="1573" width="0" style="446" hidden="1" customWidth="1"/>
    <col min="1574" max="1576" width="3.7109375" style="446" customWidth="1"/>
    <col min="1577" max="1577" width="12.7109375" style="446" customWidth="1"/>
    <col min="1578" max="1578" width="47.42578125" style="446" customWidth="1"/>
    <col min="1579" max="1587" width="0" style="446" hidden="1" customWidth="1"/>
    <col min="1588" max="1588" width="11.7109375" style="446" customWidth="1"/>
    <col min="1589" max="1589" width="6.42578125" style="446" bestFit="1" customWidth="1"/>
    <col min="1590" max="1590" width="11.7109375" style="446" customWidth="1"/>
    <col min="1591" max="1591" width="0" style="446" hidden="1" customWidth="1"/>
    <col min="1592" max="1592" width="3.7109375" style="446" customWidth="1"/>
    <col min="1593" max="1593" width="11.140625" style="446" bestFit="1" customWidth="1"/>
    <col min="1594" max="1821" width="10.5703125" style="446"/>
    <col min="1822" max="1829" width="0" style="446" hidden="1" customWidth="1"/>
    <col min="1830" max="1832" width="3.7109375" style="446" customWidth="1"/>
    <col min="1833" max="1833" width="12.7109375" style="446" customWidth="1"/>
    <col min="1834" max="1834" width="47.42578125" style="446" customWidth="1"/>
    <col min="1835" max="1843" width="0" style="446" hidden="1" customWidth="1"/>
    <col min="1844" max="1844" width="11.7109375" style="446" customWidth="1"/>
    <col min="1845" max="1845" width="6.42578125" style="446" bestFit="1" customWidth="1"/>
    <col min="1846" max="1846" width="11.7109375" style="446" customWidth="1"/>
    <col min="1847" max="1847" width="0" style="446" hidden="1" customWidth="1"/>
    <col min="1848" max="1848" width="3.7109375" style="446" customWidth="1"/>
    <col min="1849" max="1849" width="11.140625" style="446" bestFit="1" customWidth="1"/>
    <col min="1850" max="2077" width="10.5703125" style="446"/>
    <col min="2078" max="2085" width="0" style="446" hidden="1" customWidth="1"/>
    <col min="2086" max="2088" width="3.7109375" style="446" customWidth="1"/>
    <col min="2089" max="2089" width="12.7109375" style="446" customWidth="1"/>
    <col min="2090" max="2090" width="47.42578125" style="446" customWidth="1"/>
    <col min="2091" max="2099" width="0" style="446" hidden="1" customWidth="1"/>
    <col min="2100" max="2100" width="11.7109375" style="446" customWidth="1"/>
    <col min="2101" max="2101" width="6.42578125" style="446" bestFit="1" customWidth="1"/>
    <col min="2102" max="2102" width="11.7109375" style="446" customWidth="1"/>
    <col min="2103" max="2103" width="0" style="446" hidden="1" customWidth="1"/>
    <col min="2104" max="2104" width="3.7109375" style="446" customWidth="1"/>
    <col min="2105" max="2105" width="11.140625" style="446" bestFit="1" customWidth="1"/>
    <col min="2106" max="2333" width="10.5703125" style="446"/>
    <col min="2334" max="2341" width="0" style="446" hidden="1" customWidth="1"/>
    <col min="2342" max="2344" width="3.7109375" style="446" customWidth="1"/>
    <col min="2345" max="2345" width="12.7109375" style="446" customWidth="1"/>
    <col min="2346" max="2346" width="47.42578125" style="446" customWidth="1"/>
    <col min="2347" max="2355" width="0" style="446" hidden="1" customWidth="1"/>
    <col min="2356" max="2356" width="11.7109375" style="446" customWidth="1"/>
    <col min="2357" max="2357" width="6.42578125" style="446" bestFit="1" customWidth="1"/>
    <col min="2358" max="2358" width="11.7109375" style="446" customWidth="1"/>
    <col min="2359" max="2359" width="0" style="446" hidden="1" customWidth="1"/>
    <col min="2360" max="2360" width="3.7109375" style="446" customWidth="1"/>
    <col min="2361" max="2361" width="11.140625" style="446" bestFit="1" customWidth="1"/>
    <col min="2362" max="2589" width="10.5703125" style="446"/>
    <col min="2590" max="2597" width="0" style="446" hidden="1" customWidth="1"/>
    <col min="2598" max="2600" width="3.7109375" style="446" customWidth="1"/>
    <col min="2601" max="2601" width="12.7109375" style="446" customWidth="1"/>
    <col min="2602" max="2602" width="47.42578125" style="446" customWidth="1"/>
    <col min="2603" max="2611" width="0" style="446" hidden="1" customWidth="1"/>
    <col min="2612" max="2612" width="11.7109375" style="446" customWidth="1"/>
    <col min="2613" max="2613" width="6.42578125" style="446" bestFit="1" customWidth="1"/>
    <col min="2614" max="2614" width="11.7109375" style="446" customWidth="1"/>
    <col min="2615" max="2615" width="0" style="446" hidden="1" customWidth="1"/>
    <col min="2616" max="2616" width="3.7109375" style="446" customWidth="1"/>
    <col min="2617" max="2617" width="11.140625" style="446" bestFit="1" customWidth="1"/>
    <col min="2618" max="2845" width="10.5703125" style="446"/>
    <col min="2846" max="2853" width="0" style="446" hidden="1" customWidth="1"/>
    <col min="2854" max="2856" width="3.7109375" style="446" customWidth="1"/>
    <col min="2857" max="2857" width="12.7109375" style="446" customWidth="1"/>
    <col min="2858" max="2858" width="47.42578125" style="446" customWidth="1"/>
    <col min="2859" max="2867" width="0" style="446" hidden="1" customWidth="1"/>
    <col min="2868" max="2868" width="11.7109375" style="446" customWidth="1"/>
    <col min="2869" max="2869" width="6.42578125" style="446" bestFit="1" customWidth="1"/>
    <col min="2870" max="2870" width="11.7109375" style="446" customWidth="1"/>
    <col min="2871" max="2871" width="0" style="446" hidden="1" customWidth="1"/>
    <col min="2872" max="2872" width="3.7109375" style="446" customWidth="1"/>
    <col min="2873" max="2873" width="11.140625" style="446" bestFit="1" customWidth="1"/>
    <col min="2874" max="3101" width="10.5703125" style="446"/>
    <col min="3102" max="3109" width="0" style="446" hidden="1" customWidth="1"/>
    <col min="3110" max="3112" width="3.7109375" style="446" customWidth="1"/>
    <col min="3113" max="3113" width="12.7109375" style="446" customWidth="1"/>
    <col min="3114" max="3114" width="47.42578125" style="446" customWidth="1"/>
    <col min="3115" max="3123" width="0" style="446" hidden="1" customWidth="1"/>
    <col min="3124" max="3124" width="11.7109375" style="446" customWidth="1"/>
    <col min="3125" max="3125" width="6.42578125" style="446" bestFit="1" customWidth="1"/>
    <col min="3126" max="3126" width="11.7109375" style="446" customWidth="1"/>
    <col min="3127" max="3127" width="0" style="446" hidden="1" customWidth="1"/>
    <col min="3128" max="3128" width="3.7109375" style="446" customWidth="1"/>
    <col min="3129" max="3129" width="11.140625" style="446" bestFit="1" customWidth="1"/>
    <col min="3130" max="3357" width="10.5703125" style="446"/>
    <col min="3358" max="3365" width="0" style="446" hidden="1" customWidth="1"/>
    <col min="3366" max="3368" width="3.7109375" style="446" customWidth="1"/>
    <col min="3369" max="3369" width="12.7109375" style="446" customWidth="1"/>
    <col min="3370" max="3370" width="47.42578125" style="446" customWidth="1"/>
    <col min="3371" max="3379" width="0" style="446" hidden="1" customWidth="1"/>
    <col min="3380" max="3380" width="11.7109375" style="446" customWidth="1"/>
    <col min="3381" max="3381" width="6.42578125" style="446" bestFit="1" customWidth="1"/>
    <col min="3382" max="3382" width="11.7109375" style="446" customWidth="1"/>
    <col min="3383" max="3383" width="0" style="446" hidden="1" customWidth="1"/>
    <col min="3384" max="3384" width="3.7109375" style="446" customWidth="1"/>
    <col min="3385" max="3385" width="11.140625" style="446" bestFit="1" customWidth="1"/>
    <col min="3386" max="3613" width="10.5703125" style="446"/>
    <col min="3614" max="3621" width="0" style="446" hidden="1" customWidth="1"/>
    <col min="3622" max="3624" width="3.7109375" style="446" customWidth="1"/>
    <col min="3625" max="3625" width="12.7109375" style="446" customWidth="1"/>
    <col min="3626" max="3626" width="47.42578125" style="446" customWidth="1"/>
    <col min="3627" max="3635" width="0" style="446" hidden="1" customWidth="1"/>
    <col min="3636" max="3636" width="11.7109375" style="446" customWidth="1"/>
    <col min="3637" max="3637" width="6.42578125" style="446" bestFit="1" customWidth="1"/>
    <col min="3638" max="3638" width="11.7109375" style="446" customWidth="1"/>
    <col min="3639" max="3639" width="0" style="446" hidden="1" customWidth="1"/>
    <col min="3640" max="3640" width="3.7109375" style="446" customWidth="1"/>
    <col min="3641" max="3641" width="11.140625" style="446" bestFit="1" customWidth="1"/>
    <col min="3642" max="3869" width="10.5703125" style="446"/>
    <col min="3870" max="3877" width="0" style="446" hidden="1" customWidth="1"/>
    <col min="3878" max="3880" width="3.7109375" style="446" customWidth="1"/>
    <col min="3881" max="3881" width="12.7109375" style="446" customWidth="1"/>
    <col min="3882" max="3882" width="47.42578125" style="446" customWidth="1"/>
    <col min="3883" max="3891" width="0" style="446" hidden="1" customWidth="1"/>
    <col min="3892" max="3892" width="11.7109375" style="446" customWidth="1"/>
    <col min="3893" max="3893" width="6.42578125" style="446" bestFit="1" customWidth="1"/>
    <col min="3894" max="3894" width="11.7109375" style="446" customWidth="1"/>
    <col min="3895" max="3895" width="0" style="446" hidden="1" customWidth="1"/>
    <col min="3896" max="3896" width="3.7109375" style="446" customWidth="1"/>
    <col min="3897" max="3897" width="11.140625" style="446" bestFit="1" customWidth="1"/>
    <col min="3898" max="4125" width="10.5703125" style="446"/>
    <col min="4126" max="4133" width="0" style="446" hidden="1" customWidth="1"/>
    <col min="4134" max="4136" width="3.7109375" style="446" customWidth="1"/>
    <col min="4137" max="4137" width="12.7109375" style="446" customWidth="1"/>
    <col min="4138" max="4138" width="47.42578125" style="446" customWidth="1"/>
    <col min="4139" max="4147" width="0" style="446" hidden="1" customWidth="1"/>
    <col min="4148" max="4148" width="11.7109375" style="446" customWidth="1"/>
    <col min="4149" max="4149" width="6.42578125" style="446" bestFit="1" customWidth="1"/>
    <col min="4150" max="4150" width="11.7109375" style="446" customWidth="1"/>
    <col min="4151" max="4151" width="0" style="446" hidden="1" customWidth="1"/>
    <col min="4152" max="4152" width="3.7109375" style="446" customWidth="1"/>
    <col min="4153" max="4153" width="11.140625" style="446" bestFit="1" customWidth="1"/>
    <col min="4154" max="4381" width="10.5703125" style="446"/>
    <col min="4382" max="4389" width="0" style="446" hidden="1" customWidth="1"/>
    <col min="4390" max="4392" width="3.7109375" style="446" customWidth="1"/>
    <col min="4393" max="4393" width="12.7109375" style="446" customWidth="1"/>
    <col min="4394" max="4394" width="47.42578125" style="446" customWidth="1"/>
    <col min="4395" max="4403" width="0" style="446" hidden="1" customWidth="1"/>
    <col min="4404" max="4404" width="11.7109375" style="446" customWidth="1"/>
    <col min="4405" max="4405" width="6.42578125" style="446" bestFit="1" customWidth="1"/>
    <col min="4406" max="4406" width="11.7109375" style="446" customWidth="1"/>
    <col min="4407" max="4407" width="0" style="446" hidden="1" customWidth="1"/>
    <col min="4408" max="4408" width="3.7109375" style="446" customWidth="1"/>
    <col min="4409" max="4409" width="11.140625" style="446" bestFit="1" customWidth="1"/>
    <col min="4410" max="4637" width="10.5703125" style="446"/>
    <col min="4638" max="4645" width="0" style="446" hidden="1" customWidth="1"/>
    <col min="4646" max="4648" width="3.7109375" style="446" customWidth="1"/>
    <col min="4649" max="4649" width="12.7109375" style="446" customWidth="1"/>
    <col min="4650" max="4650" width="47.42578125" style="446" customWidth="1"/>
    <col min="4651" max="4659" width="0" style="446" hidden="1" customWidth="1"/>
    <col min="4660" max="4660" width="11.7109375" style="446" customWidth="1"/>
    <col min="4661" max="4661" width="6.42578125" style="446" bestFit="1" customWidth="1"/>
    <col min="4662" max="4662" width="11.7109375" style="446" customWidth="1"/>
    <col min="4663" max="4663" width="0" style="446" hidden="1" customWidth="1"/>
    <col min="4664" max="4664" width="3.7109375" style="446" customWidth="1"/>
    <col min="4665" max="4665" width="11.140625" style="446" bestFit="1" customWidth="1"/>
    <col min="4666" max="4893" width="10.5703125" style="446"/>
    <col min="4894" max="4901" width="0" style="446" hidden="1" customWidth="1"/>
    <col min="4902" max="4904" width="3.7109375" style="446" customWidth="1"/>
    <col min="4905" max="4905" width="12.7109375" style="446" customWidth="1"/>
    <col min="4906" max="4906" width="47.42578125" style="446" customWidth="1"/>
    <col min="4907" max="4915" width="0" style="446" hidden="1" customWidth="1"/>
    <col min="4916" max="4916" width="11.7109375" style="446" customWidth="1"/>
    <col min="4917" max="4917" width="6.42578125" style="446" bestFit="1" customWidth="1"/>
    <col min="4918" max="4918" width="11.7109375" style="446" customWidth="1"/>
    <col min="4919" max="4919" width="0" style="446" hidden="1" customWidth="1"/>
    <col min="4920" max="4920" width="3.7109375" style="446" customWidth="1"/>
    <col min="4921" max="4921" width="11.140625" style="446" bestFit="1" customWidth="1"/>
    <col min="4922" max="5149" width="10.5703125" style="446"/>
    <col min="5150" max="5157" width="0" style="446" hidden="1" customWidth="1"/>
    <col min="5158" max="5160" width="3.7109375" style="446" customWidth="1"/>
    <col min="5161" max="5161" width="12.7109375" style="446" customWidth="1"/>
    <col min="5162" max="5162" width="47.42578125" style="446" customWidth="1"/>
    <col min="5163" max="5171" width="0" style="446" hidden="1" customWidth="1"/>
    <col min="5172" max="5172" width="11.7109375" style="446" customWidth="1"/>
    <col min="5173" max="5173" width="6.42578125" style="446" bestFit="1" customWidth="1"/>
    <col min="5174" max="5174" width="11.7109375" style="446" customWidth="1"/>
    <col min="5175" max="5175" width="0" style="446" hidden="1" customWidth="1"/>
    <col min="5176" max="5176" width="3.7109375" style="446" customWidth="1"/>
    <col min="5177" max="5177" width="11.140625" style="446" bestFit="1" customWidth="1"/>
    <col min="5178" max="5405" width="10.5703125" style="446"/>
    <col min="5406" max="5413" width="0" style="446" hidden="1" customWidth="1"/>
    <col min="5414" max="5416" width="3.7109375" style="446" customWidth="1"/>
    <col min="5417" max="5417" width="12.7109375" style="446" customWidth="1"/>
    <col min="5418" max="5418" width="47.42578125" style="446" customWidth="1"/>
    <col min="5419" max="5427" width="0" style="446" hidden="1" customWidth="1"/>
    <col min="5428" max="5428" width="11.7109375" style="446" customWidth="1"/>
    <col min="5429" max="5429" width="6.42578125" style="446" bestFit="1" customWidth="1"/>
    <col min="5430" max="5430" width="11.7109375" style="446" customWidth="1"/>
    <col min="5431" max="5431" width="0" style="446" hidden="1" customWidth="1"/>
    <col min="5432" max="5432" width="3.7109375" style="446" customWidth="1"/>
    <col min="5433" max="5433" width="11.140625" style="446" bestFit="1" customWidth="1"/>
    <col min="5434" max="5661" width="10.5703125" style="446"/>
    <col min="5662" max="5669" width="0" style="446" hidden="1" customWidth="1"/>
    <col min="5670" max="5672" width="3.7109375" style="446" customWidth="1"/>
    <col min="5673" max="5673" width="12.7109375" style="446" customWidth="1"/>
    <col min="5674" max="5674" width="47.42578125" style="446" customWidth="1"/>
    <col min="5675" max="5683" width="0" style="446" hidden="1" customWidth="1"/>
    <col min="5684" max="5684" width="11.7109375" style="446" customWidth="1"/>
    <col min="5685" max="5685" width="6.42578125" style="446" bestFit="1" customWidth="1"/>
    <col min="5686" max="5686" width="11.7109375" style="446" customWidth="1"/>
    <col min="5687" max="5687" width="0" style="446" hidden="1" customWidth="1"/>
    <col min="5688" max="5688" width="3.7109375" style="446" customWidth="1"/>
    <col min="5689" max="5689" width="11.140625" style="446" bestFit="1" customWidth="1"/>
    <col min="5690" max="5917" width="10.5703125" style="446"/>
    <col min="5918" max="5925" width="0" style="446" hidden="1" customWidth="1"/>
    <col min="5926" max="5928" width="3.7109375" style="446" customWidth="1"/>
    <col min="5929" max="5929" width="12.7109375" style="446" customWidth="1"/>
    <col min="5930" max="5930" width="47.42578125" style="446" customWidth="1"/>
    <col min="5931" max="5939" width="0" style="446" hidden="1" customWidth="1"/>
    <col min="5940" max="5940" width="11.7109375" style="446" customWidth="1"/>
    <col min="5941" max="5941" width="6.42578125" style="446" bestFit="1" customWidth="1"/>
    <col min="5942" max="5942" width="11.7109375" style="446" customWidth="1"/>
    <col min="5943" max="5943" width="0" style="446" hidden="1" customWidth="1"/>
    <col min="5944" max="5944" width="3.7109375" style="446" customWidth="1"/>
    <col min="5945" max="5945" width="11.140625" style="446" bestFit="1" customWidth="1"/>
    <col min="5946" max="6173" width="10.5703125" style="446"/>
    <col min="6174" max="6181" width="0" style="446" hidden="1" customWidth="1"/>
    <col min="6182" max="6184" width="3.7109375" style="446" customWidth="1"/>
    <col min="6185" max="6185" width="12.7109375" style="446" customWidth="1"/>
    <col min="6186" max="6186" width="47.42578125" style="446" customWidth="1"/>
    <col min="6187" max="6195" width="0" style="446" hidden="1" customWidth="1"/>
    <col min="6196" max="6196" width="11.7109375" style="446" customWidth="1"/>
    <col min="6197" max="6197" width="6.42578125" style="446" bestFit="1" customWidth="1"/>
    <col min="6198" max="6198" width="11.7109375" style="446" customWidth="1"/>
    <col min="6199" max="6199" width="0" style="446" hidden="1" customWidth="1"/>
    <col min="6200" max="6200" width="3.7109375" style="446" customWidth="1"/>
    <col min="6201" max="6201" width="11.140625" style="446" bestFit="1" customWidth="1"/>
    <col min="6202" max="6429" width="10.5703125" style="446"/>
    <col min="6430" max="6437" width="0" style="446" hidden="1" customWidth="1"/>
    <col min="6438" max="6440" width="3.7109375" style="446" customWidth="1"/>
    <col min="6441" max="6441" width="12.7109375" style="446" customWidth="1"/>
    <col min="6442" max="6442" width="47.42578125" style="446" customWidth="1"/>
    <col min="6443" max="6451" width="0" style="446" hidden="1" customWidth="1"/>
    <col min="6452" max="6452" width="11.7109375" style="446" customWidth="1"/>
    <col min="6453" max="6453" width="6.42578125" style="446" bestFit="1" customWidth="1"/>
    <col min="6454" max="6454" width="11.7109375" style="446" customWidth="1"/>
    <col min="6455" max="6455" width="0" style="446" hidden="1" customWidth="1"/>
    <col min="6456" max="6456" width="3.7109375" style="446" customWidth="1"/>
    <col min="6457" max="6457" width="11.140625" style="446" bestFit="1" customWidth="1"/>
    <col min="6458" max="6685" width="10.5703125" style="446"/>
    <col min="6686" max="6693" width="0" style="446" hidden="1" customWidth="1"/>
    <col min="6694" max="6696" width="3.7109375" style="446" customWidth="1"/>
    <col min="6697" max="6697" width="12.7109375" style="446" customWidth="1"/>
    <col min="6698" max="6698" width="47.42578125" style="446" customWidth="1"/>
    <col min="6699" max="6707" width="0" style="446" hidden="1" customWidth="1"/>
    <col min="6708" max="6708" width="11.7109375" style="446" customWidth="1"/>
    <col min="6709" max="6709" width="6.42578125" style="446" bestFit="1" customWidth="1"/>
    <col min="6710" max="6710" width="11.7109375" style="446" customWidth="1"/>
    <col min="6711" max="6711" width="0" style="446" hidden="1" customWidth="1"/>
    <col min="6712" max="6712" width="3.7109375" style="446" customWidth="1"/>
    <col min="6713" max="6713" width="11.140625" style="446" bestFit="1" customWidth="1"/>
    <col min="6714" max="6941" width="10.5703125" style="446"/>
    <col min="6942" max="6949" width="0" style="446" hidden="1" customWidth="1"/>
    <col min="6950" max="6952" width="3.7109375" style="446" customWidth="1"/>
    <col min="6953" max="6953" width="12.7109375" style="446" customWidth="1"/>
    <col min="6954" max="6954" width="47.42578125" style="446" customWidth="1"/>
    <col min="6955" max="6963" width="0" style="446" hidden="1" customWidth="1"/>
    <col min="6964" max="6964" width="11.7109375" style="446" customWidth="1"/>
    <col min="6965" max="6965" width="6.42578125" style="446" bestFit="1" customWidth="1"/>
    <col min="6966" max="6966" width="11.7109375" style="446" customWidth="1"/>
    <col min="6967" max="6967" width="0" style="446" hidden="1" customWidth="1"/>
    <col min="6968" max="6968" width="3.7109375" style="446" customWidth="1"/>
    <col min="6969" max="6969" width="11.140625" style="446" bestFit="1" customWidth="1"/>
    <col min="6970" max="7197" width="10.5703125" style="446"/>
    <col min="7198" max="7205" width="0" style="446" hidden="1" customWidth="1"/>
    <col min="7206" max="7208" width="3.7109375" style="446" customWidth="1"/>
    <col min="7209" max="7209" width="12.7109375" style="446" customWidth="1"/>
    <col min="7210" max="7210" width="47.42578125" style="446" customWidth="1"/>
    <col min="7211" max="7219" width="0" style="446" hidden="1" customWidth="1"/>
    <col min="7220" max="7220" width="11.7109375" style="446" customWidth="1"/>
    <col min="7221" max="7221" width="6.42578125" style="446" bestFit="1" customWidth="1"/>
    <col min="7222" max="7222" width="11.7109375" style="446" customWidth="1"/>
    <col min="7223" max="7223" width="0" style="446" hidden="1" customWidth="1"/>
    <col min="7224" max="7224" width="3.7109375" style="446" customWidth="1"/>
    <col min="7225" max="7225" width="11.140625" style="446" bestFit="1" customWidth="1"/>
    <col min="7226" max="7453" width="10.5703125" style="446"/>
    <col min="7454" max="7461" width="0" style="446" hidden="1" customWidth="1"/>
    <col min="7462" max="7464" width="3.7109375" style="446" customWidth="1"/>
    <col min="7465" max="7465" width="12.7109375" style="446" customWidth="1"/>
    <col min="7466" max="7466" width="47.42578125" style="446" customWidth="1"/>
    <col min="7467" max="7475" width="0" style="446" hidden="1" customWidth="1"/>
    <col min="7476" max="7476" width="11.7109375" style="446" customWidth="1"/>
    <col min="7477" max="7477" width="6.42578125" style="446" bestFit="1" customWidth="1"/>
    <col min="7478" max="7478" width="11.7109375" style="446" customWidth="1"/>
    <col min="7479" max="7479" width="0" style="446" hidden="1" customWidth="1"/>
    <col min="7480" max="7480" width="3.7109375" style="446" customWidth="1"/>
    <col min="7481" max="7481" width="11.140625" style="446" bestFit="1" customWidth="1"/>
    <col min="7482" max="7709" width="10.5703125" style="446"/>
    <col min="7710" max="7717" width="0" style="446" hidden="1" customWidth="1"/>
    <col min="7718" max="7720" width="3.7109375" style="446" customWidth="1"/>
    <col min="7721" max="7721" width="12.7109375" style="446" customWidth="1"/>
    <col min="7722" max="7722" width="47.42578125" style="446" customWidth="1"/>
    <col min="7723" max="7731" width="0" style="446" hidden="1" customWidth="1"/>
    <col min="7732" max="7732" width="11.7109375" style="446" customWidth="1"/>
    <col min="7733" max="7733" width="6.42578125" style="446" bestFit="1" customWidth="1"/>
    <col min="7734" max="7734" width="11.7109375" style="446" customWidth="1"/>
    <col min="7735" max="7735" width="0" style="446" hidden="1" customWidth="1"/>
    <col min="7736" max="7736" width="3.7109375" style="446" customWidth="1"/>
    <col min="7737" max="7737" width="11.140625" style="446" bestFit="1" customWidth="1"/>
    <col min="7738" max="7965" width="10.5703125" style="446"/>
    <col min="7966" max="7973" width="0" style="446" hidden="1" customWidth="1"/>
    <col min="7974" max="7976" width="3.7109375" style="446" customWidth="1"/>
    <col min="7977" max="7977" width="12.7109375" style="446" customWidth="1"/>
    <col min="7978" max="7978" width="47.42578125" style="446" customWidth="1"/>
    <col min="7979" max="7987" width="0" style="446" hidden="1" customWidth="1"/>
    <col min="7988" max="7988" width="11.7109375" style="446" customWidth="1"/>
    <col min="7989" max="7989" width="6.42578125" style="446" bestFit="1" customWidth="1"/>
    <col min="7990" max="7990" width="11.7109375" style="446" customWidth="1"/>
    <col min="7991" max="7991" width="0" style="446" hidden="1" customWidth="1"/>
    <col min="7992" max="7992" width="3.7109375" style="446" customWidth="1"/>
    <col min="7993" max="7993" width="11.140625" style="446" bestFit="1" customWidth="1"/>
    <col min="7994" max="8221" width="10.5703125" style="446"/>
    <col min="8222" max="8229" width="0" style="446" hidden="1" customWidth="1"/>
    <col min="8230" max="8232" width="3.7109375" style="446" customWidth="1"/>
    <col min="8233" max="8233" width="12.7109375" style="446" customWidth="1"/>
    <col min="8234" max="8234" width="47.42578125" style="446" customWidth="1"/>
    <col min="8235" max="8243" width="0" style="446" hidden="1" customWidth="1"/>
    <col min="8244" max="8244" width="11.7109375" style="446" customWidth="1"/>
    <col min="8245" max="8245" width="6.42578125" style="446" bestFit="1" customWidth="1"/>
    <col min="8246" max="8246" width="11.7109375" style="446" customWidth="1"/>
    <col min="8247" max="8247" width="0" style="446" hidden="1" customWidth="1"/>
    <col min="8248" max="8248" width="3.7109375" style="446" customWidth="1"/>
    <col min="8249" max="8249" width="11.140625" style="446" bestFit="1" customWidth="1"/>
    <col min="8250" max="8477" width="10.5703125" style="446"/>
    <col min="8478" max="8485" width="0" style="446" hidden="1" customWidth="1"/>
    <col min="8486" max="8488" width="3.7109375" style="446" customWidth="1"/>
    <col min="8489" max="8489" width="12.7109375" style="446" customWidth="1"/>
    <col min="8490" max="8490" width="47.42578125" style="446" customWidth="1"/>
    <col min="8491" max="8499" width="0" style="446" hidden="1" customWidth="1"/>
    <col min="8500" max="8500" width="11.7109375" style="446" customWidth="1"/>
    <col min="8501" max="8501" width="6.42578125" style="446" bestFit="1" customWidth="1"/>
    <col min="8502" max="8502" width="11.7109375" style="446" customWidth="1"/>
    <col min="8503" max="8503" width="0" style="446" hidden="1" customWidth="1"/>
    <col min="8504" max="8504" width="3.7109375" style="446" customWidth="1"/>
    <col min="8505" max="8505" width="11.140625" style="446" bestFit="1" customWidth="1"/>
    <col min="8506" max="8733" width="10.5703125" style="446"/>
    <col min="8734" max="8741" width="0" style="446" hidden="1" customWidth="1"/>
    <col min="8742" max="8744" width="3.7109375" style="446" customWidth="1"/>
    <col min="8745" max="8745" width="12.7109375" style="446" customWidth="1"/>
    <col min="8746" max="8746" width="47.42578125" style="446" customWidth="1"/>
    <col min="8747" max="8755" width="0" style="446" hidden="1" customWidth="1"/>
    <col min="8756" max="8756" width="11.7109375" style="446" customWidth="1"/>
    <col min="8757" max="8757" width="6.42578125" style="446" bestFit="1" customWidth="1"/>
    <col min="8758" max="8758" width="11.7109375" style="446" customWidth="1"/>
    <col min="8759" max="8759" width="0" style="446" hidden="1" customWidth="1"/>
    <col min="8760" max="8760" width="3.7109375" style="446" customWidth="1"/>
    <col min="8761" max="8761" width="11.140625" style="446" bestFit="1" customWidth="1"/>
    <col min="8762" max="8989" width="10.5703125" style="446"/>
    <col min="8990" max="8997" width="0" style="446" hidden="1" customWidth="1"/>
    <col min="8998" max="9000" width="3.7109375" style="446" customWidth="1"/>
    <col min="9001" max="9001" width="12.7109375" style="446" customWidth="1"/>
    <col min="9002" max="9002" width="47.42578125" style="446" customWidth="1"/>
    <col min="9003" max="9011" width="0" style="446" hidden="1" customWidth="1"/>
    <col min="9012" max="9012" width="11.7109375" style="446" customWidth="1"/>
    <col min="9013" max="9013" width="6.42578125" style="446" bestFit="1" customWidth="1"/>
    <col min="9014" max="9014" width="11.7109375" style="446" customWidth="1"/>
    <col min="9015" max="9015" width="0" style="446" hidden="1" customWidth="1"/>
    <col min="9016" max="9016" width="3.7109375" style="446" customWidth="1"/>
    <col min="9017" max="9017" width="11.140625" style="446" bestFit="1" customWidth="1"/>
    <col min="9018" max="9245" width="10.5703125" style="446"/>
    <col min="9246" max="9253" width="0" style="446" hidden="1" customWidth="1"/>
    <col min="9254" max="9256" width="3.7109375" style="446" customWidth="1"/>
    <col min="9257" max="9257" width="12.7109375" style="446" customWidth="1"/>
    <col min="9258" max="9258" width="47.42578125" style="446" customWidth="1"/>
    <col min="9259" max="9267" width="0" style="446" hidden="1" customWidth="1"/>
    <col min="9268" max="9268" width="11.7109375" style="446" customWidth="1"/>
    <col min="9269" max="9269" width="6.42578125" style="446" bestFit="1" customWidth="1"/>
    <col min="9270" max="9270" width="11.7109375" style="446" customWidth="1"/>
    <col min="9271" max="9271" width="0" style="446" hidden="1" customWidth="1"/>
    <col min="9272" max="9272" width="3.7109375" style="446" customWidth="1"/>
    <col min="9273" max="9273" width="11.140625" style="446" bestFit="1" customWidth="1"/>
    <col min="9274" max="9501" width="10.5703125" style="446"/>
    <col min="9502" max="9509" width="0" style="446" hidden="1" customWidth="1"/>
    <col min="9510" max="9512" width="3.7109375" style="446" customWidth="1"/>
    <col min="9513" max="9513" width="12.7109375" style="446" customWidth="1"/>
    <col min="9514" max="9514" width="47.42578125" style="446" customWidth="1"/>
    <col min="9515" max="9523" width="0" style="446" hidden="1" customWidth="1"/>
    <col min="9524" max="9524" width="11.7109375" style="446" customWidth="1"/>
    <col min="9525" max="9525" width="6.42578125" style="446" bestFit="1" customWidth="1"/>
    <col min="9526" max="9526" width="11.7109375" style="446" customWidth="1"/>
    <col min="9527" max="9527" width="0" style="446" hidden="1" customWidth="1"/>
    <col min="9528" max="9528" width="3.7109375" style="446" customWidth="1"/>
    <col min="9529" max="9529" width="11.140625" style="446" bestFit="1" customWidth="1"/>
    <col min="9530" max="9757" width="10.5703125" style="446"/>
    <col min="9758" max="9765" width="0" style="446" hidden="1" customWidth="1"/>
    <col min="9766" max="9768" width="3.7109375" style="446" customWidth="1"/>
    <col min="9769" max="9769" width="12.7109375" style="446" customWidth="1"/>
    <col min="9770" max="9770" width="47.42578125" style="446" customWidth="1"/>
    <col min="9771" max="9779" width="0" style="446" hidden="1" customWidth="1"/>
    <col min="9780" max="9780" width="11.7109375" style="446" customWidth="1"/>
    <col min="9781" max="9781" width="6.42578125" style="446" bestFit="1" customWidth="1"/>
    <col min="9782" max="9782" width="11.7109375" style="446" customWidth="1"/>
    <col min="9783" max="9783" width="0" style="446" hidden="1" customWidth="1"/>
    <col min="9784" max="9784" width="3.7109375" style="446" customWidth="1"/>
    <col min="9785" max="9785" width="11.140625" style="446" bestFit="1" customWidth="1"/>
    <col min="9786" max="10013" width="10.5703125" style="446"/>
    <col min="10014" max="10021" width="0" style="446" hidden="1" customWidth="1"/>
    <col min="10022" max="10024" width="3.7109375" style="446" customWidth="1"/>
    <col min="10025" max="10025" width="12.7109375" style="446" customWidth="1"/>
    <col min="10026" max="10026" width="47.42578125" style="446" customWidth="1"/>
    <col min="10027" max="10035" width="0" style="446" hidden="1" customWidth="1"/>
    <col min="10036" max="10036" width="11.7109375" style="446" customWidth="1"/>
    <col min="10037" max="10037" width="6.42578125" style="446" bestFit="1" customWidth="1"/>
    <col min="10038" max="10038" width="11.7109375" style="446" customWidth="1"/>
    <col min="10039" max="10039" width="0" style="446" hidden="1" customWidth="1"/>
    <col min="10040" max="10040" width="3.7109375" style="446" customWidth="1"/>
    <col min="10041" max="10041" width="11.140625" style="446" bestFit="1" customWidth="1"/>
    <col min="10042" max="10269" width="10.5703125" style="446"/>
    <col min="10270" max="10277" width="0" style="446" hidden="1" customWidth="1"/>
    <col min="10278" max="10280" width="3.7109375" style="446" customWidth="1"/>
    <col min="10281" max="10281" width="12.7109375" style="446" customWidth="1"/>
    <col min="10282" max="10282" width="47.42578125" style="446" customWidth="1"/>
    <col min="10283" max="10291" width="0" style="446" hidden="1" customWidth="1"/>
    <col min="10292" max="10292" width="11.7109375" style="446" customWidth="1"/>
    <col min="10293" max="10293" width="6.42578125" style="446" bestFit="1" customWidth="1"/>
    <col min="10294" max="10294" width="11.7109375" style="446" customWidth="1"/>
    <col min="10295" max="10295" width="0" style="446" hidden="1" customWidth="1"/>
    <col min="10296" max="10296" width="3.7109375" style="446" customWidth="1"/>
    <col min="10297" max="10297" width="11.140625" style="446" bestFit="1" customWidth="1"/>
    <col min="10298" max="10525" width="10.5703125" style="446"/>
    <col min="10526" max="10533" width="0" style="446" hidden="1" customWidth="1"/>
    <col min="10534" max="10536" width="3.7109375" style="446" customWidth="1"/>
    <col min="10537" max="10537" width="12.7109375" style="446" customWidth="1"/>
    <col min="10538" max="10538" width="47.42578125" style="446" customWidth="1"/>
    <col min="10539" max="10547" width="0" style="446" hidden="1" customWidth="1"/>
    <col min="10548" max="10548" width="11.7109375" style="446" customWidth="1"/>
    <col min="10549" max="10549" width="6.42578125" style="446" bestFit="1" customWidth="1"/>
    <col min="10550" max="10550" width="11.7109375" style="446" customWidth="1"/>
    <col min="10551" max="10551" width="0" style="446" hidden="1" customWidth="1"/>
    <col min="10552" max="10552" width="3.7109375" style="446" customWidth="1"/>
    <col min="10553" max="10553" width="11.140625" style="446" bestFit="1" customWidth="1"/>
    <col min="10554" max="10781" width="10.5703125" style="446"/>
    <col min="10782" max="10789" width="0" style="446" hidden="1" customWidth="1"/>
    <col min="10790" max="10792" width="3.7109375" style="446" customWidth="1"/>
    <col min="10793" max="10793" width="12.7109375" style="446" customWidth="1"/>
    <col min="10794" max="10794" width="47.42578125" style="446" customWidth="1"/>
    <col min="10795" max="10803" width="0" style="446" hidden="1" customWidth="1"/>
    <col min="10804" max="10804" width="11.7109375" style="446" customWidth="1"/>
    <col min="10805" max="10805" width="6.42578125" style="446" bestFit="1" customWidth="1"/>
    <col min="10806" max="10806" width="11.7109375" style="446" customWidth="1"/>
    <col min="10807" max="10807" width="0" style="446" hidden="1" customWidth="1"/>
    <col min="10808" max="10808" width="3.7109375" style="446" customWidth="1"/>
    <col min="10809" max="10809" width="11.140625" style="446" bestFit="1" customWidth="1"/>
    <col min="10810" max="11037" width="10.5703125" style="446"/>
    <col min="11038" max="11045" width="0" style="446" hidden="1" customWidth="1"/>
    <col min="11046" max="11048" width="3.7109375" style="446" customWidth="1"/>
    <col min="11049" max="11049" width="12.7109375" style="446" customWidth="1"/>
    <col min="11050" max="11050" width="47.42578125" style="446" customWidth="1"/>
    <col min="11051" max="11059" width="0" style="446" hidden="1" customWidth="1"/>
    <col min="11060" max="11060" width="11.7109375" style="446" customWidth="1"/>
    <col min="11061" max="11061" width="6.42578125" style="446" bestFit="1" customWidth="1"/>
    <col min="11062" max="11062" width="11.7109375" style="446" customWidth="1"/>
    <col min="11063" max="11063" width="0" style="446" hidden="1" customWidth="1"/>
    <col min="11064" max="11064" width="3.7109375" style="446" customWidth="1"/>
    <col min="11065" max="11065" width="11.140625" style="446" bestFit="1" customWidth="1"/>
    <col min="11066" max="11293" width="10.5703125" style="446"/>
    <col min="11294" max="11301" width="0" style="446" hidden="1" customWidth="1"/>
    <col min="11302" max="11304" width="3.7109375" style="446" customWidth="1"/>
    <col min="11305" max="11305" width="12.7109375" style="446" customWidth="1"/>
    <col min="11306" max="11306" width="47.42578125" style="446" customWidth="1"/>
    <col min="11307" max="11315" width="0" style="446" hidden="1" customWidth="1"/>
    <col min="11316" max="11316" width="11.7109375" style="446" customWidth="1"/>
    <col min="11317" max="11317" width="6.42578125" style="446" bestFit="1" customWidth="1"/>
    <col min="11318" max="11318" width="11.7109375" style="446" customWidth="1"/>
    <col min="11319" max="11319" width="0" style="446" hidden="1" customWidth="1"/>
    <col min="11320" max="11320" width="3.7109375" style="446" customWidth="1"/>
    <col min="11321" max="11321" width="11.140625" style="446" bestFit="1" customWidth="1"/>
    <col min="11322" max="11549" width="10.5703125" style="446"/>
    <col min="11550" max="11557" width="0" style="446" hidden="1" customWidth="1"/>
    <col min="11558" max="11560" width="3.7109375" style="446" customWidth="1"/>
    <col min="11561" max="11561" width="12.7109375" style="446" customWidth="1"/>
    <col min="11562" max="11562" width="47.42578125" style="446" customWidth="1"/>
    <col min="11563" max="11571" width="0" style="446" hidden="1" customWidth="1"/>
    <col min="11572" max="11572" width="11.7109375" style="446" customWidth="1"/>
    <col min="11573" max="11573" width="6.42578125" style="446" bestFit="1" customWidth="1"/>
    <col min="11574" max="11574" width="11.7109375" style="446" customWidth="1"/>
    <col min="11575" max="11575" width="0" style="446" hidden="1" customWidth="1"/>
    <col min="11576" max="11576" width="3.7109375" style="446" customWidth="1"/>
    <col min="11577" max="11577" width="11.140625" style="446" bestFit="1" customWidth="1"/>
    <col min="11578" max="11805" width="10.5703125" style="446"/>
    <col min="11806" max="11813" width="0" style="446" hidden="1" customWidth="1"/>
    <col min="11814" max="11816" width="3.7109375" style="446" customWidth="1"/>
    <col min="11817" max="11817" width="12.7109375" style="446" customWidth="1"/>
    <col min="11818" max="11818" width="47.42578125" style="446" customWidth="1"/>
    <col min="11819" max="11827" width="0" style="446" hidden="1" customWidth="1"/>
    <col min="11828" max="11828" width="11.7109375" style="446" customWidth="1"/>
    <col min="11829" max="11829" width="6.42578125" style="446" bestFit="1" customWidth="1"/>
    <col min="11830" max="11830" width="11.7109375" style="446" customWidth="1"/>
    <col min="11831" max="11831" width="0" style="446" hidden="1" customWidth="1"/>
    <col min="11832" max="11832" width="3.7109375" style="446" customWidth="1"/>
    <col min="11833" max="11833" width="11.140625" style="446" bestFit="1" customWidth="1"/>
    <col min="11834" max="12061" width="10.5703125" style="446"/>
    <col min="12062" max="12069" width="0" style="446" hidden="1" customWidth="1"/>
    <col min="12070" max="12072" width="3.7109375" style="446" customWidth="1"/>
    <col min="12073" max="12073" width="12.7109375" style="446" customWidth="1"/>
    <col min="12074" max="12074" width="47.42578125" style="446" customWidth="1"/>
    <col min="12075" max="12083" width="0" style="446" hidden="1" customWidth="1"/>
    <col min="12084" max="12084" width="11.7109375" style="446" customWidth="1"/>
    <col min="12085" max="12085" width="6.42578125" style="446" bestFit="1" customWidth="1"/>
    <col min="12086" max="12086" width="11.7109375" style="446" customWidth="1"/>
    <col min="12087" max="12087" width="0" style="446" hidden="1" customWidth="1"/>
    <col min="12088" max="12088" width="3.7109375" style="446" customWidth="1"/>
    <col min="12089" max="12089" width="11.140625" style="446" bestFit="1" customWidth="1"/>
    <col min="12090" max="12317" width="10.5703125" style="446"/>
    <col min="12318" max="12325" width="0" style="446" hidden="1" customWidth="1"/>
    <col min="12326" max="12328" width="3.7109375" style="446" customWidth="1"/>
    <col min="12329" max="12329" width="12.7109375" style="446" customWidth="1"/>
    <col min="12330" max="12330" width="47.42578125" style="446" customWidth="1"/>
    <col min="12331" max="12339" width="0" style="446" hidden="1" customWidth="1"/>
    <col min="12340" max="12340" width="11.7109375" style="446" customWidth="1"/>
    <col min="12341" max="12341" width="6.42578125" style="446" bestFit="1" customWidth="1"/>
    <col min="12342" max="12342" width="11.7109375" style="446" customWidth="1"/>
    <col min="12343" max="12343" width="0" style="446" hidden="1" customWidth="1"/>
    <col min="12344" max="12344" width="3.7109375" style="446" customWidth="1"/>
    <col min="12345" max="12345" width="11.140625" style="446" bestFit="1" customWidth="1"/>
    <col min="12346" max="12573" width="10.5703125" style="446"/>
    <col min="12574" max="12581" width="0" style="446" hidden="1" customWidth="1"/>
    <col min="12582" max="12584" width="3.7109375" style="446" customWidth="1"/>
    <col min="12585" max="12585" width="12.7109375" style="446" customWidth="1"/>
    <col min="12586" max="12586" width="47.42578125" style="446" customWidth="1"/>
    <col min="12587" max="12595" width="0" style="446" hidden="1" customWidth="1"/>
    <col min="12596" max="12596" width="11.7109375" style="446" customWidth="1"/>
    <col min="12597" max="12597" width="6.42578125" style="446" bestFit="1" customWidth="1"/>
    <col min="12598" max="12598" width="11.7109375" style="446" customWidth="1"/>
    <col min="12599" max="12599" width="0" style="446" hidden="1" customWidth="1"/>
    <col min="12600" max="12600" width="3.7109375" style="446" customWidth="1"/>
    <col min="12601" max="12601" width="11.140625" style="446" bestFit="1" customWidth="1"/>
    <col min="12602" max="12829" width="10.5703125" style="446"/>
    <col min="12830" max="12837" width="0" style="446" hidden="1" customWidth="1"/>
    <col min="12838" max="12840" width="3.7109375" style="446" customWidth="1"/>
    <col min="12841" max="12841" width="12.7109375" style="446" customWidth="1"/>
    <col min="12842" max="12842" width="47.42578125" style="446" customWidth="1"/>
    <col min="12843" max="12851" width="0" style="446" hidden="1" customWidth="1"/>
    <col min="12852" max="12852" width="11.7109375" style="446" customWidth="1"/>
    <col min="12853" max="12853" width="6.42578125" style="446" bestFit="1" customWidth="1"/>
    <col min="12854" max="12854" width="11.7109375" style="446" customWidth="1"/>
    <col min="12855" max="12855" width="0" style="446" hidden="1" customWidth="1"/>
    <col min="12856" max="12856" width="3.7109375" style="446" customWidth="1"/>
    <col min="12857" max="12857" width="11.140625" style="446" bestFit="1" customWidth="1"/>
    <col min="12858" max="13085" width="10.5703125" style="446"/>
    <col min="13086" max="13093" width="0" style="446" hidden="1" customWidth="1"/>
    <col min="13094" max="13096" width="3.7109375" style="446" customWidth="1"/>
    <col min="13097" max="13097" width="12.7109375" style="446" customWidth="1"/>
    <col min="13098" max="13098" width="47.42578125" style="446" customWidth="1"/>
    <col min="13099" max="13107" width="0" style="446" hidden="1" customWidth="1"/>
    <col min="13108" max="13108" width="11.7109375" style="446" customWidth="1"/>
    <col min="13109" max="13109" width="6.42578125" style="446" bestFit="1" customWidth="1"/>
    <col min="13110" max="13110" width="11.7109375" style="446" customWidth="1"/>
    <col min="13111" max="13111" width="0" style="446" hidden="1" customWidth="1"/>
    <col min="13112" max="13112" width="3.7109375" style="446" customWidth="1"/>
    <col min="13113" max="13113" width="11.140625" style="446" bestFit="1" customWidth="1"/>
    <col min="13114" max="13341" width="10.5703125" style="446"/>
    <col min="13342" max="13349" width="0" style="446" hidden="1" customWidth="1"/>
    <col min="13350" max="13352" width="3.7109375" style="446" customWidth="1"/>
    <col min="13353" max="13353" width="12.7109375" style="446" customWidth="1"/>
    <col min="13354" max="13354" width="47.42578125" style="446" customWidth="1"/>
    <col min="13355" max="13363" width="0" style="446" hidden="1" customWidth="1"/>
    <col min="13364" max="13364" width="11.7109375" style="446" customWidth="1"/>
    <col min="13365" max="13365" width="6.42578125" style="446" bestFit="1" customWidth="1"/>
    <col min="13366" max="13366" width="11.7109375" style="446" customWidth="1"/>
    <col min="13367" max="13367" width="0" style="446" hidden="1" customWidth="1"/>
    <col min="13368" max="13368" width="3.7109375" style="446" customWidth="1"/>
    <col min="13369" max="13369" width="11.140625" style="446" bestFit="1" customWidth="1"/>
    <col min="13370" max="13597" width="10.5703125" style="446"/>
    <col min="13598" max="13605" width="0" style="446" hidden="1" customWidth="1"/>
    <col min="13606" max="13608" width="3.7109375" style="446" customWidth="1"/>
    <col min="13609" max="13609" width="12.7109375" style="446" customWidth="1"/>
    <col min="13610" max="13610" width="47.42578125" style="446" customWidth="1"/>
    <col min="13611" max="13619" width="0" style="446" hidden="1" customWidth="1"/>
    <col min="13620" max="13620" width="11.7109375" style="446" customWidth="1"/>
    <col min="13621" max="13621" width="6.42578125" style="446" bestFit="1" customWidth="1"/>
    <col min="13622" max="13622" width="11.7109375" style="446" customWidth="1"/>
    <col min="13623" max="13623" width="0" style="446" hidden="1" customWidth="1"/>
    <col min="13624" max="13624" width="3.7109375" style="446" customWidth="1"/>
    <col min="13625" max="13625" width="11.140625" style="446" bestFit="1" customWidth="1"/>
    <col min="13626" max="13853" width="10.5703125" style="446"/>
    <col min="13854" max="13861" width="0" style="446" hidden="1" customWidth="1"/>
    <col min="13862" max="13864" width="3.7109375" style="446" customWidth="1"/>
    <col min="13865" max="13865" width="12.7109375" style="446" customWidth="1"/>
    <col min="13866" max="13866" width="47.42578125" style="446" customWidth="1"/>
    <col min="13867" max="13875" width="0" style="446" hidden="1" customWidth="1"/>
    <col min="13876" max="13876" width="11.7109375" style="446" customWidth="1"/>
    <col min="13877" max="13877" width="6.42578125" style="446" bestFit="1" customWidth="1"/>
    <col min="13878" max="13878" width="11.7109375" style="446" customWidth="1"/>
    <col min="13879" max="13879" width="0" style="446" hidden="1" customWidth="1"/>
    <col min="13880" max="13880" width="3.7109375" style="446" customWidth="1"/>
    <col min="13881" max="13881" width="11.140625" style="446" bestFit="1" customWidth="1"/>
    <col min="13882" max="14109" width="10.5703125" style="446"/>
    <col min="14110" max="14117" width="0" style="446" hidden="1" customWidth="1"/>
    <col min="14118" max="14120" width="3.7109375" style="446" customWidth="1"/>
    <col min="14121" max="14121" width="12.7109375" style="446" customWidth="1"/>
    <col min="14122" max="14122" width="47.42578125" style="446" customWidth="1"/>
    <col min="14123" max="14131" width="0" style="446" hidden="1" customWidth="1"/>
    <col min="14132" max="14132" width="11.7109375" style="446" customWidth="1"/>
    <col min="14133" max="14133" width="6.42578125" style="446" bestFit="1" customWidth="1"/>
    <col min="14134" max="14134" width="11.7109375" style="446" customWidth="1"/>
    <col min="14135" max="14135" width="0" style="446" hidden="1" customWidth="1"/>
    <col min="14136" max="14136" width="3.7109375" style="446" customWidth="1"/>
    <col min="14137" max="14137" width="11.140625" style="446" bestFit="1" customWidth="1"/>
    <col min="14138" max="14365" width="10.5703125" style="446"/>
    <col min="14366" max="14373" width="0" style="446" hidden="1" customWidth="1"/>
    <col min="14374" max="14376" width="3.7109375" style="446" customWidth="1"/>
    <col min="14377" max="14377" width="12.7109375" style="446" customWidth="1"/>
    <col min="14378" max="14378" width="47.42578125" style="446" customWidth="1"/>
    <col min="14379" max="14387" width="0" style="446" hidden="1" customWidth="1"/>
    <col min="14388" max="14388" width="11.7109375" style="446" customWidth="1"/>
    <col min="14389" max="14389" width="6.42578125" style="446" bestFit="1" customWidth="1"/>
    <col min="14390" max="14390" width="11.7109375" style="446" customWidth="1"/>
    <col min="14391" max="14391" width="0" style="446" hidden="1" customWidth="1"/>
    <col min="14392" max="14392" width="3.7109375" style="446" customWidth="1"/>
    <col min="14393" max="14393" width="11.140625" style="446" bestFit="1" customWidth="1"/>
    <col min="14394" max="14621" width="10.5703125" style="446"/>
    <col min="14622" max="14629" width="0" style="446" hidden="1" customWidth="1"/>
    <col min="14630" max="14632" width="3.7109375" style="446" customWidth="1"/>
    <col min="14633" max="14633" width="12.7109375" style="446" customWidth="1"/>
    <col min="14634" max="14634" width="47.42578125" style="446" customWidth="1"/>
    <col min="14635" max="14643" width="0" style="446" hidden="1" customWidth="1"/>
    <col min="14644" max="14644" width="11.7109375" style="446" customWidth="1"/>
    <col min="14645" max="14645" width="6.42578125" style="446" bestFit="1" customWidth="1"/>
    <col min="14646" max="14646" width="11.7109375" style="446" customWidth="1"/>
    <col min="14647" max="14647" width="0" style="446" hidden="1" customWidth="1"/>
    <col min="14648" max="14648" width="3.7109375" style="446" customWidth="1"/>
    <col min="14649" max="14649" width="11.140625" style="446" bestFit="1" customWidth="1"/>
    <col min="14650" max="14877" width="10.5703125" style="446"/>
    <col min="14878" max="14885" width="0" style="446" hidden="1" customWidth="1"/>
    <col min="14886" max="14888" width="3.7109375" style="446" customWidth="1"/>
    <col min="14889" max="14889" width="12.7109375" style="446" customWidth="1"/>
    <col min="14890" max="14890" width="47.42578125" style="446" customWidth="1"/>
    <col min="14891" max="14899" width="0" style="446" hidden="1" customWidth="1"/>
    <col min="14900" max="14900" width="11.7109375" style="446" customWidth="1"/>
    <col min="14901" max="14901" width="6.42578125" style="446" bestFit="1" customWidth="1"/>
    <col min="14902" max="14902" width="11.7109375" style="446" customWidth="1"/>
    <col min="14903" max="14903" width="0" style="446" hidden="1" customWidth="1"/>
    <col min="14904" max="14904" width="3.7109375" style="446" customWidth="1"/>
    <col min="14905" max="14905" width="11.140625" style="446" bestFit="1" customWidth="1"/>
    <col min="14906" max="15133" width="10.5703125" style="446"/>
    <col min="15134" max="15141" width="0" style="446" hidden="1" customWidth="1"/>
    <col min="15142" max="15144" width="3.7109375" style="446" customWidth="1"/>
    <col min="15145" max="15145" width="12.7109375" style="446" customWidth="1"/>
    <col min="15146" max="15146" width="47.42578125" style="446" customWidth="1"/>
    <col min="15147" max="15155" width="0" style="446" hidden="1" customWidth="1"/>
    <col min="15156" max="15156" width="11.7109375" style="446" customWidth="1"/>
    <col min="15157" max="15157" width="6.42578125" style="446" bestFit="1" customWidth="1"/>
    <col min="15158" max="15158" width="11.7109375" style="446" customWidth="1"/>
    <col min="15159" max="15159" width="0" style="446" hidden="1" customWidth="1"/>
    <col min="15160" max="15160" width="3.7109375" style="446" customWidth="1"/>
    <col min="15161" max="15161" width="11.140625" style="446" bestFit="1" customWidth="1"/>
    <col min="15162" max="15389" width="10.5703125" style="446"/>
    <col min="15390" max="15397" width="0" style="446" hidden="1" customWidth="1"/>
    <col min="15398" max="15400" width="3.7109375" style="446" customWidth="1"/>
    <col min="15401" max="15401" width="12.7109375" style="446" customWidth="1"/>
    <col min="15402" max="15402" width="47.42578125" style="446" customWidth="1"/>
    <col min="15403" max="15411" width="0" style="446" hidden="1" customWidth="1"/>
    <col min="15412" max="15412" width="11.7109375" style="446" customWidth="1"/>
    <col min="15413" max="15413" width="6.42578125" style="446" bestFit="1" customWidth="1"/>
    <col min="15414" max="15414" width="11.7109375" style="446" customWidth="1"/>
    <col min="15415" max="15415" width="0" style="446" hidden="1" customWidth="1"/>
    <col min="15416" max="15416" width="3.7109375" style="446" customWidth="1"/>
    <col min="15417" max="15417" width="11.140625" style="446" bestFit="1" customWidth="1"/>
    <col min="15418" max="15645" width="10.5703125" style="446"/>
    <col min="15646" max="15653" width="0" style="446" hidden="1" customWidth="1"/>
    <col min="15654" max="15656" width="3.7109375" style="446" customWidth="1"/>
    <col min="15657" max="15657" width="12.7109375" style="446" customWidth="1"/>
    <col min="15658" max="15658" width="47.42578125" style="446" customWidth="1"/>
    <col min="15659" max="15667" width="0" style="446" hidden="1" customWidth="1"/>
    <col min="15668" max="15668" width="11.7109375" style="446" customWidth="1"/>
    <col min="15669" max="15669" width="6.42578125" style="446" bestFit="1" customWidth="1"/>
    <col min="15670" max="15670" width="11.7109375" style="446" customWidth="1"/>
    <col min="15671" max="15671" width="0" style="446" hidden="1" customWidth="1"/>
    <col min="15672" max="15672" width="3.7109375" style="446" customWidth="1"/>
    <col min="15673" max="15673" width="11.140625" style="446" bestFit="1" customWidth="1"/>
    <col min="15674" max="15901" width="10.5703125" style="446"/>
    <col min="15902" max="15909" width="0" style="446" hidden="1" customWidth="1"/>
    <col min="15910" max="15912" width="3.7109375" style="446" customWidth="1"/>
    <col min="15913" max="15913" width="12.7109375" style="446" customWidth="1"/>
    <col min="15914" max="15914" width="47.42578125" style="446" customWidth="1"/>
    <col min="15915" max="15923" width="0" style="446" hidden="1" customWidth="1"/>
    <col min="15924" max="15924" width="11.7109375" style="446" customWidth="1"/>
    <col min="15925" max="15925" width="6.42578125" style="446" bestFit="1" customWidth="1"/>
    <col min="15926" max="15926" width="11.7109375" style="446" customWidth="1"/>
    <col min="15927" max="15927" width="0" style="446" hidden="1" customWidth="1"/>
    <col min="15928" max="15928" width="3.7109375" style="446" customWidth="1"/>
    <col min="15929" max="15929" width="11.140625" style="446" bestFit="1" customWidth="1"/>
    <col min="15930" max="16157" width="10.5703125" style="446"/>
    <col min="16158" max="16165" width="0" style="446" hidden="1" customWidth="1"/>
    <col min="16166" max="16168" width="3.7109375" style="446" customWidth="1"/>
    <col min="16169" max="16169" width="12.7109375" style="446" customWidth="1"/>
    <col min="16170" max="16170" width="47.42578125" style="446" customWidth="1"/>
    <col min="16171" max="16179" width="0" style="446" hidden="1" customWidth="1"/>
    <col min="16180" max="16180" width="11.7109375" style="446" customWidth="1"/>
    <col min="16181" max="16181" width="6.42578125" style="446" bestFit="1" customWidth="1"/>
    <col min="16182" max="16182" width="11.7109375" style="446" customWidth="1"/>
    <col min="16183" max="16183" width="0" style="446" hidden="1" customWidth="1"/>
    <col min="16184" max="16184" width="3.7109375" style="446" customWidth="1"/>
    <col min="16185" max="16185" width="11.140625" style="446" bestFit="1" customWidth="1"/>
    <col min="16186" max="16384" width="10.5703125" style="446"/>
  </cols>
  <sheetData>
    <row r="1" spans="1:69" hidden="1"/>
    <row r="2" spans="1:69" hidden="1"/>
    <row r="3" spans="1:69" hidden="1"/>
    <row r="4" spans="1:69"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c r="AM4" s="945"/>
      <c r="AN4" s="945"/>
      <c r="AO4" s="945"/>
      <c r="AP4" s="945"/>
      <c r="AQ4" s="945"/>
      <c r="AR4" s="945"/>
      <c r="AS4" s="945"/>
      <c r="AT4" s="945"/>
      <c r="AU4" s="945"/>
      <c r="AV4" s="945"/>
      <c r="AW4" s="945"/>
      <c r="AX4" s="1069"/>
      <c r="AY4" s="945"/>
      <c r="AZ4" s="945"/>
      <c r="BA4" s="945"/>
      <c r="BB4" s="945"/>
      <c r="BC4" s="945"/>
      <c r="BD4" s="945"/>
      <c r="BE4" s="945"/>
      <c r="BF4" s="945"/>
      <c r="BG4" s="945"/>
      <c r="BH4" s="945"/>
      <c r="BI4" s="945"/>
      <c r="BJ4" s="1069"/>
    </row>
    <row r="5" spans="1:69" ht="26.1" customHeight="1">
      <c r="J5" s="451"/>
      <c r="K5" s="451"/>
      <c r="L5" s="1351" t="s">
        <v>732</v>
      </c>
      <c r="M5" s="1351"/>
      <c r="N5" s="1351"/>
      <c r="O5" s="1351"/>
      <c r="P5" s="1351"/>
      <c r="Q5" s="1351"/>
      <c r="R5" s="1351"/>
      <c r="S5" s="1351"/>
      <c r="T5" s="1351"/>
      <c r="U5" s="547"/>
      <c r="V5" s="492"/>
      <c r="W5" s="492"/>
      <c r="X5" s="553"/>
      <c r="Y5" s="553"/>
      <c r="Z5" s="466"/>
      <c r="AA5" s="547"/>
      <c r="AB5" s="547"/>
      <c r="AC5" s="547"/>
      <c r="AD5" s="547"/>
      <c r="AE5" s="547"/>
      <c r="AF5" s="547"/>
      <c r="AG5" s="547"/>
      <c r="AJ5" s="1095"/>
      <c r="AK5" s="1095"/>
      <c r="AL5" s="547"/>
      <c r="AM5" s="547"/>
      <c r="AN5" s="547"/>
      <c r="AO5" s="547"/>
      <c r="AP5" s="547"/>
      <c r="AQ5" s="547"/>
      <c r="AR5" s="547"/>
      <c r="AS5" s="547"/>
      <c r="AV5" s="1095"/>
      <c r="AW5" s="1095"/>
      <c r="AX5" s="547"/>
      <c r="AY5" s="547"/>
      <c r="AZ5" s="547"/>
      <c r="BA5" s="547"/>
      <c r="BB5" s="547"/>
      <c r="BC5" s="547"/>
      <c r="BD5" s="547"/>
      <c r="BE5" s="547"/>
      <c r="BH5" s="1095"/>
      <c r="BI5" s="1095"/>
      <c r="BJ5" s="547"/>
    </row>
    <row r="6" spans="1:69" ht="3" customHeight="1">
      <c r="J6" s="451"/>
      <c r="K6" s="451"/>
      <c r="L6" s="447"/>
      <c r="M6" s="447"/>
      <c r="N6" s="447"/>
      <c r="O6" s="450"/>
      <c r="P6" s="450"/>
      <c r="Q6" s="450"/>
      <c r="R6" s="450"/>
      <c r="S6" s="450"/>
      <c r="T6" s="450"/>
      <c r="U6" s="447"/>
      <c r="V6" s="447"/>
      <c r="AA6" s="1073"/>
      <c r="AB6" s="1073"/>
      <c r="AC6" s="1073"/>
      <c r="AD6" s="1073"/>
      <c r="AE6" s="1073"/>
      <c r="AF6" s="1073"/>
      <c r="AG6" s="1069"/>
      <c r="AH6" s="1069"/>
      <c r="AM6" s="1073"/>
      <c r="AN6" s="1073"/>
      <c r="AO6" s="1073"/>
      <c r="AP6" s="1073"/>
      <c r="AQ6" s="1073"/>
      <c r="AR6" s="1073"/>
      <c r="AS6" s="1069"/>
      <c r="AT6" s="1069"/>
      <c r="AY6" s="1073"/>
      <c r="AZ6" s="1073"/>
      <c r="BA6" s="1073"/>
      <c r="BB6" s="1073"/>
      <c r="BC6" s="1073"/>
      <c r="BD6" s="1073"/>
      <c r="BE6" s="1069"/>
      <c r="BF6" s="1069"/>
    </row>
    <row r="7" spans="1:69" s="745" customFormat="1" ht="11.25" hidden="1">
      <c r="A7" s="1117"/>
      <c r="B7" s="1117"/>
      <c r="C7" s="1117"/>
      <c r="D7" s="1117"/>
      <c r="E7" s="1117"/>
      <c r="F7" s="1117"/>
      <c r="G7" s="1117"/>
      <c r="H7" s="1117"/>
      <c r="L7" s="1166"/>
      <c r="M7" s="1040"/>
      <c r="O7" s="1357"/>
      <c r="P7" s="1357"/>
      <c r="Q7" s="1357"/>
      <c r="R7" s="1357"/>
      <c r="S7" s="1357"/>
      <c r="T7" s="1357"/>
      <c r="U7" s="779"/>
      <c r="V7" s="779"/>
      <c r="X7" s="1117"/>
      <c r="Y7" s="1117"/>
      <c r="Z7" s="1117"/>
      <c r="AA7"/>
      <c r="AB7"/>
      <c r="AC7"/>
      <c r="AD7"/>
      <c r="AE7"/>
      <c r="AF7"/>
      <c r="AG7"/>
      <c r="AH7"/>
      <c r="AI7"/>
      <c r="AJ7"/>
      <c r="AK7"/>
      <c r="AL7"/>
      <c r="AM7"/>
      <c r="AN7"/>
      <c r="AO7"/>
      <c r="AP7"/>
      <c r="AQ7"/>
      <c r="AR7"/>
      <c r="AS7"/>
      <c r="AT7"/>
      <c r="AU7"/>
      <c r="AV7"/>
      <c r="AW7"/>
      <c r="AX7"/>
      <c r="AY7"/>
      <c r="AZ7"/>
      <c r="BA7"/>
      <c r="BB7"/>
      <c r="BC7"/>
      <c r="BD7"/>
      <c r="BE7"/>
      <c r="BF7"/>
      <c r="BG7"/>
      <c r="BH7"/>
      <c r="BI7"/>
      <c r="BJ7"/>
      <c r="BK7" s="1117"/>
      <c r="BL7" s="1117"/>
    </row>
    <row r="8" spans="1:69"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634"/>
      <c r="V8" s="456"/>
      <c r="AA8"/>
      <c r="AB8"/>
      <c r="AC8"/>
      <c r="AD8"/>
      <c r="AE8"/>
      <c r="AF8"/>
      <c r="AG8"/>
      <c r="AH8"/>
      <c r="AI8"/>
      <c r="AJ8"/>
      <c r="AK8"/>
      <c r="AL8"/>
      <c r="AM8"/>
      <c r="AN8"/>
      <c r="AO8"/>
      <c r="AP8"/>
      <c r="AQ8"/>
      <c r="AR8"/>
      <c r="AS8"/>
      <c r="AT8"/>
      <c r="AU8"/>
      <c r="AV8"/>
      <c r="AW8"/>
      <c r="AX8"/>
      <c r="AY8"/>
      <c r="AZ8"/>
      <c r="BA8"/>
      <c r="BB8"/>
      <c r="BC8"/>
      <c r="BD8"/>
      <c r="BE8"/>
      <c r="BF8"/>
      <c r="BG8"/>
      <c r="BH8"/>
      <c r="BI8"/>
      <c r="BJ8"/>
      <c r="BM8" s="474"/>
      <c r="BN8" s="474"/>
      <c r="BO8" s="474"/>
      <c r="BP8" s="474"/>
      <c r="BQ8" s="474"/>
    </row>
    <row r="9" spans="1:69"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634"/>
      <c r="V9" s="456"/>
      <c r="AA9"/>
      <c r="AB9"/>
      <c r="AC9"/>
      <c r="AD9"/>
      <c r="AE9"/>
      <c r="AF9"/>
      <c r="AG9"/>
      <c r="AH9"/>
      <c r="AI9"/>
      <c r="AJ9"/>
      <c r="AK9"/>
      <c r="AL9"/>
      <c r="AM9"/>
      <c r="AN9"/>
      <c r="AO9"/>
      <c r="AP9"/>
      <c r="AQ9"/>
      <c r="AR9"/>
      <c r="AS9"/>
      <c r="AT9"/>
      <c r="AU9"/>
      <c r="AV9"/>
      <c r="AW9"/>
      <c r="AX9"/>
      <c r="AY9"/>
      <c r="AZ9"/>
      <c r="BA9"/>
      <c r="BB9"/>
      <c r="BC9"/>
      <c r="BD9"/>
      <c r="BE9"/>
      <c r="BF9"/>
      <c r="BG9"/>
      <c r="BH9"/>
      <c r="BI9"/>
      <c r="BJ9"/>
      <c r="BM9" s="474"/>
      <c r="BN9" s="474"/>
      <c r="BO9" s="474"/>
      <c r="BP9" s="474"/>
      <c r="BQ9" s="474"/>
    </row>
    <row r="10" spans="1:69" s="745" customFormat="1" ht="11.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1117"/>
      <c r="BL10" s="1117"/>
    </row>
    <row r="11" spans="1:69"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M11" s="1094"/>
      <c r="AN11" s="1094"/>
      <c r="AO11" s="1094"/>
      <c r="AP11" s="1094"/>
      <c r="AQ11" s="1094"/>
      <c r="AR11" s="1094"/>
      <c r="AS11" s="456"/>
      <c r="AT11" s="456"/>
      <c r="AU11" s="1092"/>
      <c r="AV11" s="1092"/>
      <c r="AW11" s="1092"/>
      <c r="AX11" s="958" t="s">
        <v>370</v>
      </c>
      <c r="AY11" s="1094"/>
      <c r="AZ11" s="1094"/>
      <c r="BA11" s="1094"/>
      <c r="BB11" s="1094"/>
      <c r="BC11" s="1094"/>
      <c r="BD11" s="1094"/>
      <c r="BE11" s="456"/>
      <c r="BF11" s="456"/>
      <c r="BG11" s="1092"/>
      <c r="BH11" s="1092"/>
      <c r="BI11" s="1092"/>
      <c r="BJ11" s="958" t="s">
        <v>370</v>
      </c>
      <c r="BM11" s="474"/>
      <c r="BN11" s="474"/>
      <c r="BO11" s="474"/>
      <c r="BP11" s="474"/>
      <c r="BQ11" s="474"/>
    </row>
    <row r="12" spans="1:69">
      <c r="J12" s="451"/>
      <c r="K12" s="451"/>
      <c r="L12" s="447"/>
      <c r="M12" s="447"/>
      <c r="N12" s="447"/>
      <c r="O12" s="1378"/>
      <c r="P12" s="1378"/>
      <c r="Q12" s="1378"/>
      <c r="R12" s="1378"/>
      <c r="S12" s="1378"/>
      <c r="T12" s="1378"/>
      <c r="U12" s="1378"/>
      <c r="V12" s="1378"/>
      <c r="W12" s="1378"/>
      <c r="X12" s="1378"/>
      <c r="Y12" s="1378"/>
      <c r="Z12" s="1378"/>
      <c r="AA12" s="1378" t="s">
        <v>1860</v>
      </c>
      <c r="AB12" s="1378"/>
      <c r="AC12" s="1378"/>
      <c r="AD12" s="1378"/>
      <c r="AE12" s="1378"/>
      <c r="AF12" s="1378"/>
      <c r="AG12" s="1378"/>
      <c r="AH12" s="1378"/>
      <c r="AI12" s="1378"/>
      <c r="AJ12" s="1378"/>
      <c r="AK12" s="1378"/>
      <c r="AL12" s="1378"/>
      <c r="AM12" s="1378" t="s">
        <v>1860</v>
      </c>
      <c r="AN12" s="1378"/>
      <c r="AO12" s="1378"/>
      <c r="AP12" s="1378"/>
      <c r="AQ12" s="1378"/>
      <c r="AR12" s="1378"/>
      <c r="AS12" s="1378"/>
      <c r="AT12" s="1378"/>
      <c r="AU12" s="1378"/>
      <c r="AV12" s="1378"/>
      <c r="AW12" s="1378"/>
      <c r="AX12" s="1378"/>
      <c r="AY12" s="1378" t="s">
        <v>1860</v>
      </c>
      <c r="AZ12" s="1378"/>
      <c r="BA12" s="1378"/>
      <c r="BB12" s="1378"/>
      <c r="BC12" s="1378"/>
      <c r="BD12" s="1378"/>
      <c r="BE12" s="1378"/>
      <c r="BF12" s="1378"/>
      <c r="BG12" s="1378"/>
      <c r="BH12" s="1378"/>
      <c r="BI12" s="1378"/>
      <c r="BJ12" s="1378"/>
    </row>
    <row r="13" spans="1:69" ht="14.25" customHeight="1">
      <c r="J13" s="451"/>
      <c r="K13" s="451"/>
      <c r="L13" s="1365" t="s">
        <v>444</v>
      </c>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280" t="s">
        <v>445</v>
      </c>
    </row>
    <row r="14" spans="1:69" ht="14.25" customHeight="1">
      <c r="J14" s="451"/>
      <c r="K14" s="451"/>
      <c r="L14" s="1365" t="s">
        <v>90</v>
      </c>
      <c r="M14" s="1365" t="s">
        <v>599</v>
      </c>
      <c r="N14" s="546"/>
      <c r="O14" s="1280" t="s">
        <v>601</v>
      </c>
      <c r="P14" s="1280"/>
      <c r="Q14" s="1280"/>
      <c r="R14" s="1280"/>
      <c r="S14" s="1280"/>
      <c r="T14" s="1280"/>
      <c r="U14" s="1280"/>
      <c r="V14" s="1280"/>
      <c r="W14" s="1280"/>
      <c r="X14" s="1280"/>
      <c r="Y14" s="1280"/>
      <c r="Z14" s="1365" t="s">
        <v>338</v>
      </c>
      <c r="AA14" s="1280" t="s">
        <v>601</v>
      </c>
      <c r="AB14" s="1280"/>
      <c r="AC14" s="1280"/>
      <c r="AD14" s="1280"/>
      <c r="AE14" s="1280"/>
      <c r="AF14" s="1280"/>
      <c r="AG14" s="1280"/>
      <c r="AH14" s="1280"/>
      <c r="AI14" s="1280"/>
      <c r="AJ14" s="1280"/>
      <c r="AK14" s="1280"/>
      <c r="AL14" s="1365" t="s">
        <v>338</v>
      </c>
      <c r="AM14" s="1280" t="s">
        <v>601</v>
      </c>
      <c r="AN14" s="1280"/>
      <c r="AO14" s="1280"/>
      <c r="AP14" s="1280"/>
      <c r="AQ14" s="1280"/>
      <c r="AR14" s="1280"/>
      <c r="AS14" s="1280"/>
      <c r="AT14" s="1280"/>
      <c r="AU14" s="1280"/>
      <c r="AV14" s="1280"/>
      <c r="AW14" s="1280"/>
      <c r="AX14" s="1365" t="s">
        <v>338</v>
      </c>
      <c r="AY14" s="1280" t="s">
        <v>601</v>
      </c>
      <c r="AZ14" s="1280"/>
      <c r="BA14" s="1280"/>
      <c r="BB14" s="1280"/>
      <c r="BC14" s="1280"/>
      <c r="BD14" s="1280"/>
      <c r="BE14" s="1280"/>
      <c r="BF14" s="1280"/>
      <c r="BG14" s="1280"/>
      <c r="BH14" s="1280"/>
      <c r="BI14" s="1280"/>
      <c r="BJ14" s="1365" t="s">
        <v>338</v>
      </c>
      <c r="BK14" s="1377" t="s">
        <v>273</v>
      </c>
      <c r="BL14" s="1280"/>
    </row>
    <row r="15" spans="1:69" s="492" customFormat="1" ht="14.25" customHeight="1">
      <c r="A15" s="553"/>
      <c r="B15" s="553"/>
      <c r="C15" s="553"/>
      <c r="D15" s="553"/>
      <c r="E15" s="553"/>
      <c r="F15" s="553"/>
      <c r="G15" s="559"/>
      <c r="H15" s="559"/>
      <c r="I15" s="500"/>
      <c r="J15" s="498"/>
      <c r="K15" s="498"/>
      <c r="L15" s="1365"/>
      <c r="M15" s="1365"/>
      <c r="N15" s="546"/>
      <c r="O15" s="1385" t="s">
        <v>614</v>
      </c>
      <c r="P15" s="1385" t="s">
        <v>586</v>
      </c>
      <c r="Q15" s="1385" t="s">
        <v>587</v>
      </c>
      <c r="R15" s="1385" t="s">
        <v>269</v>
      </c>
      <c r="S15" s="1385"/>
      <c r="T15" s="1385" t="s">
        <v>269</v>
      </c>
      <c r="U15" s="1385"/>
      <c r="V15" s="620"/>
      <c r="W15" s="1386" t="s">
        <v>612</v>
      </c>
      <c r="X15" s="1386"/>
      <c r="Y15" s="1386"/>
      <c r="Z15" s="1365"/>
      <c r="AA15" s="1385" t="s">
        <v>614</v>
      </c>
      <c r="AB15" s="1385" t="s">
        <v>586</v>
      </c>
      <c r="AC15" s="1385" t="s">
        <v>587</v>
      </c>
      <c r="AD15" s="1385" t="s">
        <v>269</v>
      </c>
      <c r="AE15" s="1385"/>
      <c r="AF15" s="1385" t="s">
        <v>269</v>
      </c>
      <c r="AG15" s="1385"/>
      <c r="AH15" s="1183"/>
      <c r="AI15" s="1386" t="s">
        <v>612</v>
      </c>
      <c r="AJ15" s="1386"/>
      <c r="AK15" s="1386"/>
      <c r="AL15" s="1365"/>
      <c r="AM15" s="1385" t="s">
        <v>614</v>
      </c>
      <c r="AN15" s="1385" t="s">
        <v>586</v>
      </c>
      <c r="AO15" s="1385" t="s">
        <v>587</v>
      </c>
      <c r="AP15" s="1385" t="s">
        <v>269</v>
      </c>
      <c r="AQ15" s="1385"/>
      <c r="AR15" s="1385" t="s">
        <v>269</v>
      </c>
      <c r="AS15" s="1385"/>
      <c r="AT15" s="1183"/>
      <c r="AU15" s="1386" t="s">
        <v>612</v>
      </c>
      <c r="AV15" s="1386"/>
      <c r="AW15" s="1386"/>
      <c r="AX15" s="1365"/>
      <c r="AY15" s="1385" t="s">
        <v>614</v>
      </c>
      <c r="AZ15" s="1385" t="s">
        <v>586</v>
      </c>
      <c r="BA15" s="1385" t="s">
        <v>587</v>
      </c>
      <c r="BB15" s="1385" t="s">
        <v>269</v>
      </c>
      <c r="BC15" s="1385"/>
      <c r="BD15" s="1385" t="s">
        <v>269</v>
      </c>
      <c r="BE15" s="1385"/>
      <c r="BF15" s="1183"/>
      <c r="BG15" s="1386" t="s">
        <v>612</v>
      </c>
      <c r="BH15" s="1386"/>
      <c r="BI15" s="1386"/>
      <c r="BJ15" s="1365"/>
      <c r="BK15" s="1377"/>
      <c r="BL15" s="1280"/>
      <c r="BM15" s="553"/>
      <c r="BN15" s="553"/>
      <c r="BO15" s="553"/>
      <c r="BP15" s="553"/>
      <c r="BQ15" s="553"/>
    </row>
    <row r="16" spans="1:69" ht="56.25" customHeight="1">
      <c r="J16" s="451"/>
      <c r="K16" s="451"/>
      <c r="L16" s="1365"/>
      <c r="M16" s="1365"/>
      <c r="N16" s="546"/>
      <c r="O16" s="1385"/>
      <c r="P16" s="1385"/>
      <c r="Q16" s="1385"/>
      <c r="R16" s="504" t="s">
        <v>588</v>
      </c>
      <c r="S16" s="504" t="s">
        <v>589</v>
      </c>
      <c r="T16" s="504" t="s">
        <v>590</v>
      </c>
      <c r="U16" s="504" t="s">
        <v>591</v>
      </c>
      <c r="V16" s="504"/>
      <c r="W16" s="505" t="s">
        <v>272</v>
      </c>
      <c r="X16" s="1387" t="s">
        <v>271</v>
      </c>
      <c r="Y16" s="1387"/>
      <c r="Z16" s="1365"/>
      <c r="AA16" s="1385"/>
      <c r="AB16" s="1385"/>
      <c r="AC16" s="1385"/>
      <c r="AD16" s="718" t="s">
        <v>588</v>
      </c>
      <c r="AE16" s="718" t="s">
        <v>589</v>
      </c>
      <c r="AF16" s="718" t="s">
        <v>590</v>
      </c>
      <c r="AG16" s="718" t="s">
        <v>591</v>
      </c>
      <c r="AH16" s="718"/>
      <c r="AI16" s="1182" t="s">
        <v>272</v>
      </c>
      <c r="AJ16" s="1387" t="s">
        <v>271</v>
      </c>
      <c r="AK16" s="1387"/>
      <c r="AL16" s="1365"/>
      <c r="AM16" s="1385"/>
      <c r="AN16" s="1385"/>
      <c r="AO16" s="1385"/>
      <c r="AP16" s="718" t="s">
        <v>588</v>
      </c>
      <c r="AQ16" s="718" t="s">
        <v>589</v>
      </c>
      <c r="AR16" s="718" t="s">
        <v>590</v>
      </c>
      <c r="AS16" s="718" t="s">
        <v>591</v>
      </c>
      <c r="AT16" s="718"/>
      <c r="AU16" s="1182" t="s">
        <v>272</v>
      </c>
      <c r="AV16" s="1387" t="s">
        <v>271</v>
      </c>
      <c r="AW16" s="1387"/>
      <c r="AX16" s="1365"/>
      <c r="AY16" s="1385"/>
      <c r="AZ16" s="1385"/>
      <c r="BA16" s="1385"/>
      <c r="BB16" s="718" t="s">
        <v>588</v>
      </c>
      <c r="BC16" s="718" t="s">
        <v>589</v>
      </c>
      <c r="BD16" s="718" t="s">
        <v>590</v>
      </c>
      <c r="BE16" s="718" t="s">
        <v>591</v>
      </c>
      <c r="BF16" s="718"/>
      <c r="BG16" s="1182" t="s">
        <v>272</v>
      </c>
      <c r="BH16" s="1387" t="s">
        <v>271</v>
      </c>
      <c r="BI16" s="1387"/>
      <c r="BJ16" s="1365"/>
      <c r="BK16" s="1377"/>
      <c r="BL16" s="1280"/>
    </row>
    <row r="17" spans="1:69">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353">
        <f ca="1">OFFSET(X17,0,-1)+1</f>
        <v>11</v>
      </c>
      <c r="Y17" s="1353"/>
      <c r="Z17" s="457">
        <f ca="1">OFFSET(Z17,0,-2)+1</f>
        <v>12</v>
      </c>
      <c r="AA17" s="1184">
        <f ca="1">OFFSET(AA17,0,-1)+1</f>
        <v>13</v>
      </c>
      <c r="AB17" s="1184">
        <f t="shared" ref="AB17:AI17" ca="1" si="1">OFFSET(AB17,0,-1)+1</f>
        <v>14</v>
      </c>
      <c r="AC17" s="1184">
        <f t="shared" ca="1" si="1"/>
        <v>15</v>
      </c>
      <c r="AD17" s="1184">
        <f t="shared" ca="1" si="1"/>
        <v>16</v>
      </c>
      <c r="AE17" s="1184">
        <f t="shared" ca="1" si="1"/>
        <v>17</v>
      </c>
      <c r="AF17" s="1184">
        <f t="shared" ca="1" si="1"/>
        <v>18</v>
      </c>
      <c r="AG17" s="1184">
        <f t="shared" ca="1" si="1"/>
        <v>19</v>
      </c>
      <c r="AH17" s="619">
        <f ca="1">OFFSET(AH17,0,-1)</f>
        <v>19</v>
      </c>
      <c r="AI17" s="1184">
        <f t="shared" ca="1" si="1"/>
        <v>20</v>
      </c>
      <c r="AJ17" s="1353">
        <f ca="1">OFFSET(AJ17,0,-1)+1</f>
        <v>21</v>
      </c>
      <c r="AK17" s="1353"/>
      <c r="AL17" s="1184">
        <f ca="1">OFFSET(AL17,0,-2)+1</f>
        <v>22</v>
      </c>
      <c r="AM17" s="1184">
        <f ca="1">OFFSET(AM17,0,-1)+1</f>
        <v>23</v>
      </c>
      <c r="AN17" s="1184">
        <f t="shared" ref="AN17:AU17" ca="1" si="2">OFFSET(AN17,0,-1)+1</f>
        <v>24</v>
      </c>
      <c r="AO17" s="1184">
        <f t="shared" ca="1" si="2"/>
        <v>25</v>
      </c>
      <c r="AP17" s="1184">
        <f t="shared" ca="1" si="2"/>
        <v>26</v>
      </c>
      <c r="AQ17" s="1184">
        <f t="shared" ca="1" si="2"/>
        <v>27</v>
      </c>
      <c r="AR17" s="1184">
        <f t="shared" ca="1" si="2"/>
        <v>28</v>
      </c>
      <c r="AS17" s="1184">
        <f t="shared" ca="1" si="2"/>
        <v>29</v>
      </c>
      <c r="AT17" s="619">
        <f ca="1">OFFSET(AT17,0,-1)</f>
        <v>29</v>
      </c>
      <c r="AU17" s="1184">
        <f t="shared" ca="1" si="2"/>
        <v>30</v>
      </c>
      <c r="AV17" s="1353">
        <f ca="1">OFFSET(AV17,0,-1)+1</f>
        <v>31</v>
      </c>
      <c r="AW17" s="1353"/>
      <c r="AX17" s="1184">
        <f ca="1">OFFSET(AX17,0,-2)+1</f>
        <v>32</v>
      </c>
      <c r="AY17" s="1184">
        <f ca="1">OFFSET(AY17,0,-1)+1</f>
        <v>33</v>
      </c>
      <c r="AZ17" s="1184">
        <f t="shared" ref="AZ17:BG17" ca="1" si="3">OFFSET(AZ17,0,-1)+1</f>
        <v>34</v>
      </c>
      <c r="BA17" s="1184">
        <f t="shared" ca="1" si="3"/>
        <v>35</v>
      </c>
      <c r="BB17" s="1184">
        <f t="shared" ca="1" si="3"/>
        <v>36</v>
      </c>
      <c r="BC17" s="1184">
        <f t="shared" ca="1" si="3"/>
        <v>37</v>
      </c>
      <c r="BD17" s="1184">
        <f t="shared" ca="1" si="3"/>
        <v>38</v>
      </c>
      <c r="BE17" s="1184">
        <f t="shared" ca="1" si="3"/>
        <v>39</v>
      </c>
      <c r="BF17" s="619">
        <f ca="1">OFFSET(BF17,0,-1)</f>
        <v>39</v>
      </c>
      <c r="BG17" s="1184">
        <f t="shared" ca="1" si="3"/>
        <v>40</v>
      </c>
      <c r="BH17" s="1353">
        <f ca="1">OFFSET(BH17,0,-1)+1</f>
        <v>41</v>
      </c>
      <c r="BI17" s="1353"/>
      <c r="BJ17" s="1184">
        <f ca="1">OFFSET(BJ17,0,-2)+1</f>
        <v>42</v>
      </c>
      <c r="BL17" s="457">
        <f ca="1">OFFSET(BL17,0,-2)+1</f>
        <v>43</v>
      </c>
    </row>
    <row r="18" spans="1:69" ht="22.5">
      <c r="A18" s="1336">
        <v>1</v>
      </c>
      <c r="B18" s="997"/>
      <c r="C18" s="997"/>
      <c r="D18" s="997"/>
      <c r="E18" s="998"/>
      <c r="F18" s="999"/>
      <c r="G18" s="997"/>
      <c r="H18" s="997"/>
      <c r="I18" s="986"/>
      <c r="J18" s="990"/>
      <c r="K18" s="990"/>
      <c r="L18" s="561">
        <f>mergeValue(A18)</f>
        <v>1</v>
      </c>
      <c r="M18" s="609" t="s">
        <v>19</v>
      </c>
      <c r="N18" s="548"/>
      <c r="O18" s="1379" t="str">
        <f>IF('Перечень тарифов'!J26="","","" &amp; 'Перечень тарифов'!J26 &amp; "")</f>
        <v>Тарифы на горячую воду, поставляемую потребителям (кроме населения)</v>
      </c>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c r="AM18" s="1379"/>
      <c r="AN18" s="1379"/>
      <c r="AO18" s="1379"/>
      <c r="AP18" s="1379"/>
      <c r="AQ18" s="1379"/>
      <c r="AR18" s="1379"/>
      <c r="AS18" s="1379"/>
      <c r="AT18" s="1379"/>
      <c r="AU18" s="1379"/>
      <c r="AV18" s="1379"/>
      <c r="AW18" s="1379"/>
      <c r="AX18" s="1379"/>
      <c r="AY18" s="1379"/>
      <c r="AZ18" s="1379"/>
      <c r="BA18" s="1379"/>
      <c r="BB18" s="1379"/>
      <c r="BC18" s="1379"/>
      <c r="BD18" s="1379"/>
      <c r="BE18" s="1379"/>
      <c r="BF18" s="1379"/>
      <c r="BG18" s="1379"/>
      <c r="BH18" s="1379"/>
      <c r="BI18" s="1379"/>
      <c r="BJ18" s="1379"/>
      <c r="BK18" s="1379"/>
      <c r="BL18" s="598" t="s">
        <v>715</v>
      </c>
    </row>
    <row r="19" spans="1:69" ht="22.5">
      <c r="A19" s="1336"/>
      <c r="B19" s="1336">
        <v>1</v>
      </c>
      <c r="C19" s="997"/>
      <c r="D19" s="997"/>
      <c r="E19" s="999"/>
      <c r="F19" s="999"/>
      <c r="G19" s="997"/>
      <c r="H19" s="997"/>
      <c r="I19" s="992"/>
      <c r="J19" s="988"/>
      <c r="K19" s="987"/>
      <c r="L19" s="561" t="str">
        <f>mergeValue(A19) &amp;"."&amp; mergeValue(B19)</f>
        <v>1.1</v>
      </c>
      <c r="M19" s="515" t="s">
        <v>15</v>
      </c>
      <c r="N19" s="548"/>
      <c r="O19" s="1379" t="str">
        <f>IF('Перечень тарифов'!N26="","","" &amp; 'Перечень тарифов'!N26 &amp; "")</f>
        <v>Всеволожский муниципальный район, Заневское (41612155);
Всеволожский муниципальный район, Муринское (41612428);</v>
      </c>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c r="AP19" s="1379"/>
      <c r="AQ19" s="1379"/>
      <c r="AR19" s="1379"/>
      <c r="AS19" s="1379"/>
      <c r="AT19" s="1379"/>
      <c r="AU19" s="1379"/>
      <c r="AV19" s="1379"/>
      <c r="AW19" s="1379"/>
      <c r="AX19" s="1379"/>
      <c r="AY19" s="1379"/>
      <c r="AZ19" s="1379"/>
      <c r="BA19" s="1379"/>
      <c r="BB19" s="1379"/>
      <c r="BC19" s="1379"/>
      <c r="BD19" s="1379"/>
      <c r="BE19" s="1379"/>
      <c r="BF19" s="1379"/>
      <c r="BG19" s="1379"/>
      <c r="BH19" s="1379"/>
      <c r="BI19" s="1379"/>
      <c r="BJ19" s="1379"/>
      <c r="BK19" s="1379"/>
      <c r="BL19" s="598" t="s">
        <v>459</v>
      </c>
    </row>
    <row r="20" spans="1:69" hidden="1">
      <c r="A20" s="1336"/>
      <c r="B20" s="1336"/>
      <c r="C20" s="1336">
        <v>1</v>
      </c>
      <c r="D20" s="997"/>
      <c r="E20" s="999"/>
      <c r="F20" s="999"/>
      <c r="G20" s="997"/>
      <c r="H20" s="997"/>
      <c r="I20" s="992"/>
      <c r="J20" s="988"/>
      <c r="K20" s="987"/>
      <c r="L20" s="561" t="str">
        <f>mergeValue(A20) &amp;"."&amp; mergeValue(B20)&amp;"."&amp; mergeValue(C20)</f>
        <v>1.1.1</v>
      </c>
      <c r="M20" s="516"/>
      <c r="N20" s="548"/>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c r="AP20" s="1379"/>
      <c r="AQ20" s="1379"/>
      <c r="AR20" s="1379"/>
      <c r="AS20" s="1379"/>
      <c r="AT20" s="1379"/>
      <c r="AU20" s="1379"/>
      <c r="AV20" s="1379"/>
      <c r="AW20" s="1379"/>
      <c r="AX20" s="1379"/>
      <c r="AY20" s="1379"/>
      <c r="AZ20" s="1379"/>
      <c r="BA20" s="1379"/>
      <c r="BB20" s="1379"/>
      <c r="BC20" s="1379"/>
      <c r="BD20" s="1379"/>
      <c r="BE20" s="1379"/>
      <c r="BF20" s="1379"/>
      <c r="BG20" s="1379"/>
      <c r="BH20" s="1379"/>
      <c r="BI20" s="1379"/>
      <c r="BJ20" s="1379"/>
      <c r="BK20" s="1379"/>
      <c r="BL20" s="598"/>
    </row>
    <row r="21" spans="1:69" hidden="1">
      <c r="A21" s="1336"/>
      <c r="B21" s="1336"/>
      <c r="C21" s="1336"/>
      <c r="D21" s="1336">
        <v>1</v>
      </c>
      <c r="E21" s="999"/>
      <c r="F21" s="999"/>
      <c r="G21" s="997"/>
      <c r="H21" s="997"/>
      <c r="I21" s="992"/>
      <c r="J21" s="988"/>
      <c r="K21" s="987"/>
      <c r="L21" s="561" t="str">
        <f>mergeValue(A21) &amp;"."&amp; mergeValue(B21)&amp;"."&amp; mergeValue(C21)&amp;"."&amp; mergeValue(D21)</f>
        <v>1.1.1.1</v>
      </c>
      <c r="M21" s="517"/>
      <c r="N21" s="548"/>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1379"/>
      <c r="AN21" s="1379"/>
      <c r="AO21" s="1379"/>
      <c r="AP21" s="1379"/>
      <c r="AQ21" s="1379"/>
      <c r="AR21" s="1379"/>
      <c r="AS21" s="1379"/>
      <c r="AT21" s="1379"/>
      <c r="AU21" s="1379"/>
      <c r="AV21" s="1379"/>
      <c r="AW21" s="1379"/>
      <c r="AX21" s="1379"/>
      <c r="AY21" s="1379"/>
      <c r="AZ21" s="1379"/>
      <c r="BA21" s="1379"/>
      <c r="BB21" s="1379"/>
      <c r="BC21" s="1379"/>
      <c r="BD21" s="1379"/>
      <c r="BE21" s="1379"/>
      <c r="BF21" s="1379"/>
      <c r="BG21" s="1379"/>
      <c r="BH21" s="1379"/>
      <c r="BI21" s="1379"/>
      <c r="BJ21" s="1379"/>
      <c r="BK21" s="1379"/>
      <c r="BL21" s="598"/>
    </row>
    <row r="22" spans="1:69" hidden="1">
      <c r="A22" s="1336"/>
      <c r="B22" s="1336"/>
      <c r="C22" s="1336"/>
      <c r="D22" s="1336"/>
      <c r="E22" s="1336">
        <v>1</v>
      </c>
      <c r="F22" s="999"/>
      <c r="G22" s="997"/>
      <c r="H22" s="997"/>
      <c r="I22" s="991"/>
      <c r="J22" s="988"/>
      <c r="K22" s="987"/>
      <c r="L22" s="561"/>
      <c r="M22" s="523"/>
      <c r="N22" s="549"/>
      <c r="O22" s="599"/>
      <c r="P22" s="599"/>
      <c r="Q22" s="599"/>
      <c r="R22" s="599"/>
      <c r="S22" s="599"/>
      <c r="T22" s="599"/>
      <c r="U22" s="599"/>
      <c r="V22" s="599"/>
      <c r="W22" s="599"/>
      <c r="X22" s="599"/>
      <c r="Y22" s="599"/>
      <c r="Z22" s="599"/>
      <c r="AA22" s="1190"/>
      <c r="AB22" s="1190"/>
      <c r="AC22" s="1190"/>
      <c r="AD22" s="1190"/>
      <c r="AE22" s="1190"/>
      <c r="AF22" s="1190"/>
      <c r="AG22" s="1190"/>
      <c r="AH22" s="1190"/>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477"/>
      <c r="BL22" s="598"/>
    </row>
    <row r="23" spans="1:69" ht="33.75">
      <c r="A23" s="1336"/>
      <c r="B23" s="1336"/>
      <c r="C23" s="1336"/>
      <c r="D23" s="1336"/>
      <c r="E23" s="1336"/>
      <c r="F23" s="1336">
        <v>1</v>
      </c>
      <c r="G23" s="997"/>
      <c r="H23" s="997"/>
      <c r="I23" s="1388"/>
      <c r="J23" s="988"/>
      <c r="K23" s="987"/>
      <c r="L23" s="561" t="str">
        <f>mergeValue(A23) &amp;"."&amp; mergeValue(B23)&amp;"."&amp; mergeValue(C23)&amp;"."&amp; mergeValue(D23)&amp;"."&amp; mergeValue(F23)</f>
        <v>1.1.1.1.1</v>
      </c>
      <c r="M23" s="524" t="s">
        <v>9</v>
      </c>
      <c r="N23" s="549"/>
      <c r="O23" s="1339" t="s">
        <v>3</v>
      </c>
      <c r="P23" s="1340"/>
      <c r="Q23" s="1340"/>
      <c r="R23" s="1340"/>
      <c r="S23" s="1340"/>
      <c r="T23" s="1340"/>
      <c r="U23" s="1340"/>
      <c r="V23" s="1340"/>
      <c r="W23" s="1340"/>
      <c r="X23" s="1340"/>
      <c r="Y23" s="1340"/>
      <c r="Z23" s="1340"/>
      <c r="AA23" s="1340"/>
      <c r="AB23" s="1340"/>
      <c r="AC23" s="1340"/>
      <c r="AD23" s="1340"/>
      <c r="AE23" s="1340"/>
      <c r="AF23" s="1340"/>
      <c r="AG23" s="1340"/>
      <c r="AH23" s="1340"/>
      <c r="AI23" s="1340"/>
      <c r="AJ23" s="1340"/>
      <c r="AK23" s="1340"/>
      <c r="AL23" s="1340"/>
      <c r="AM23" s="1340"/>
      <c r="AN23" s="1340"/>
      <c r="AO23" s="1340"/>
      <c r="AP23" s="1340"/>
      <c r="AQ23" s="1340"/>
      <c r="AR23" s="1340"/>
      <c r="AS23" s="1340"/>
      <c r="AT23" s="1340"/>
      <c r="AU23" s="1340"/>
      <c r="AV23" s="1340"/>
      <c r="AW23" s="1340"/>
      <c r="AX23" s="1340"/>
      <c r="AY23" s="1340"/>
      <c r="AZ23" s="1340"/>
      <c r="BA23" s="1340"/>
      <c r="BB23" s="1340"/>
      <c r="BC23" s="1340"/>
      <c r="BD23" s="1340"/>
      <c r="BE23" s="1340"/>
      <c r="BF23" s="1340"/>
      <c r="BG23" s="1340"/>
      <c r="BH23" s="1340"/>
      <c r="BI23" s="1340"/>
      <c r="BJ23" s="1340"/>
      <c r="BK23" s="1341"/>
      <c r="BL23" s="598" t="s">
        <v>717</v>
      </c>
      <c r="BN23" s="473" t="str">
        <f>strCheckUnique(BO23:BO27)</f>
        <v/>
      </c>
      <c r="BP23" s="473"/>
    </row>
    <row r="24" spans="1:69" ht="38.25" customHeight="1">
      <c r="A24" s="1336"/>
      <c r="B24" s="1336"/>
      <c r="C24" s="1336"/>
      <c r="D24" s="1336"/>
      <c r="E24" s="1336"/>
      <c r="F24" s="1336"/>
      <c r="G24" s="1336">
        <v>1</v>
      </c>
      <c r="H24" s="997"/>
      <c r="I24" s="1388"/>
      <c r="J24" s="1389"/>
      <c r="K24" s="993"/>
      <c r="L24" s="561" t="str">
        <f>mergeValue(A24) &amp;"."&amp; mergeValue(B24)&amp;"."&amp; mergeValue(C24)&amp;"."&amp; mergeValue(D24)&amp;"."&amp; mergeValue(F24)&amp;"."&amp; mergeValue(G24)</f>
        <v>1.1.1.1.1.1</v>
      </c>
      <c r="M24" s="1084" t="s">
        <v>610</v>
      </c>
      <c r="N24" s="614"/>
      <c r="O24" s="648">
        <v>45.97</v>
      </c>
      <c r="P24" s="648">
        <v>4158.28</v>
      </c>
      <c r="Q24" s="531"/>
      <c r="R24" s="463"/>
      <c r="S24" s="1035"/>
      <c r="T24" s="463"/>
      <c r="U24" s="1035"/>
      <c r="V24" s="552" t="str">
        <f>W24 &amp; "-" &amp; Y24</f>
        <v>01.01.2020-31.12.2020</v>
      </c>
      <c r="W24" s="1342" t="s">
        <v>1214</v>
      </c>
      <c r="X24" s="1344" t="s">
        <v>82</v>
      </c>
      <c r="Y24" s="1342" t="s">
        <v>1878</v>
      </c>
      <c r="Z24" s="1344" t="s">
        <v>82</v>
      </c>
      <c r="AA24" s="648">
        <v>47.46</v>
      </c>
      <c r="AB24" s="648">
        <v>4632.92</v>
      </c>
      <c r="AC24" s="725"/>
      <c r="AD24" s="676"/>
      <c r="AE24" s="1035"/>
      <c r="AF24" s="676"/>
      <c r="AG24" s="1035"/>
      <c r="AH24" s="731" t="str">
        <f>AI24 &amp; "-" &amp; AK24</f>
        <v>01.01.2021-31.12.2021</v>
      </c>
      <c r="AI24" s="1342" t="s">
        <v>1879</v>
      </c>
      <c r="AJ24" s="1344" t="s">
        <v>82</v>
      </c>
      <c r="AK24" s="1342" t="s">
        <v>1880</v>
      </c>
      <c r="AL24" s="1344" t="s">
        <v>82</v>
      </c>
      <c r="AM24" s="648">
        <v>49.28</v>
      </c>
      <c r="AN24" s="648">
        <v>4804.46</v>
      </c>
      <c r="AO24" s="725"/>
      <c r="AP24" s="676"/>
      <c r="AQ24" s="1035"/>
      <c r="AR24" s="676"/>
      <c r="AS24" s="1035"/>
      <c r="AT24" s="731" t="str">
        <f>AU24 &amp; "-" &amp; AW24</f>
        <v>01.01.2022-31.12.2022</v>
      </c>
      <c r="AU24" s="1342" t="s">
        <v>1881</v>
      </c>
      <c r="AV24" s="1344" t="s">
        <v>82</v>
      </c>
      <c r="AW24" s="1342" t="s">
        <v>1882</v>
      </c>
      <c r="AX24" s="1344" t="s">
        <v>82</v>
      </c>
      <c r="AY24" s="648">
        <v>51.16</v>
      </c>
      <c r="AZ24" s="648">
        <v>5070.21</v>
      </c>
      <c r="BA24" s="725"/>
      <c r="BB24" s="676"/>
      <c r="BC24" s="1035"/>
      <c r="BD24" s="676"/>
      <c r="BE24" s="1035"/>
      <c r="BF24" s="731" t="str">
        <f>BG24 &amp; "-" &amp; BI24</f>
        <v>01.01.2023-31.12.2023</v>
      </c>
      <c r="BG24" s="1342" t="s">
        <v>1883</v>
      </c>
      <c r="BH24" s="1344" t="s">
        <v>82</v>
      </c>
      <c r="BI24" s="1342" t="s">
        <v>1884</v>
      </c>
      <c r="BJ24" s="1344" t="s">
        <v>83</v>
      </c>
      <c r="BK24" s="506"/>
      <c r="BL24" s="598" t="s">
        <v>735</v>
      </c>
      <c r="BM24" s="469" t="str">
        <f>strCheckDate(O24:BK24)</f>
        <v/>
      </c>
      <c r="BN24" s="473"/>
      <c r="BO24" s="473" t="str">
        <f>IF(M24="","",M24 )</f>
        <v>горячая вода в системе централизованного теплоснабжения на горячее водоснабжение</v>
      </c>
      <c r="BP24" s="473"/>
      <c r="BQ24" s="473"/>
    </row>
    <row r="25" spans="1:69" ht="45" hidden="1" customHeight="1">
      <c r="A25" s="1336"/>
      <c r="B25" s="1336"/>
      <c r="C25" s="1336"/>
      <c r="D25" s="1336"/>
      <c r="E25" s="1336"/>
      <c r="F25" s="1336"/>
      <c r="G25" s="1336"/>
      <c r="H25" s="997"/>
      <c r="I25" s="1388"/>
      <c r="J25" s="1389"/>
      <c r="K25" s="993"/>
      <c r="L25" s="568"/>
      <c r="M25" s="614"/>
      <c r="N25" s="614"/>
      <c r="O25" s="531"/>
      <c r="P25" s="463"/>
      <c r="Q25" s="463"/>
      <c r="R25" s="463"/>
      <c r="S25" s="463"/>
      <c r="T25" s="463"/>
      <c r="U25" s="528"/>
      <c r="V25" s="552"/>
      <c r="W25" s="1343"/>
      <c r="X25" s="1344"/>
      <c r="Y25" s="1343"/>
      <c r="Z25" s="1344"/>
      <c r="AA25" s="725"/>
      <c r="AB25" s="676"/>
      <c r="AC25" s="676"/>
      <c r="AD25" s="676"/>
      <c r="AE25" s="676"/>
      <c r="AF25" s="676"/>
      <c r="AG25" s="1086"/>
      <c r="AH25" s="731"/>
      <c r="AI25" s="1343"/>
      <c r="AJ25" s="1344"/>
      <c r="AK25" s="1343"/>
      <c r="AL25" s="1344"/>
      <c r="AM25" s="725"/>
      <c r="AN25" s="676"/>
      <c r="AO25" s="676"/>
      <c r="AP25" s="676"/>
      <c r="AQ25" s="676"/>
      <c r="AR25" s="676"/>
      <c r="AS25" s="1086"/>
      <c r="AT25" s="731"/>
      <c r="AU25" s="1343"/>
      <c r="AV25" s="1344"/>
      <c r="AW25" s="1343"/>
      <c r="AX25" s="1344"/>
      <c r="AY25" s="725"/>
      <c r="AZ25" s="676"/>
      <c r="BA25" s="676"/>
      <c r="BB25" s="676"/>
      <c r="BC25" s="676"/>
      <c r="BD25" s="676"/>
      <c r="BE25" s="1086"/>
      <c r="BF25" s="731"/>
      <c r="BG25" s="1343"/>
      <c r="BH25" s="1344"/>
      <c r="BI25" s="1343"/>
      <c r="BJ25" s="1344"/>
      <c r="BK25" s="506"/>
      <c r="BL25" s="1355"/>
      <c r="BP25" s="473">
        <f ca="1">OFFSET(BP25,-1,0)</f>
        <v>0</v>
      </c>
    </row>
    <row r="26" spans="1:69" s="445" customFormat="1" ht="45" hidden="1" customHeight="1">
      <c r="A26" s="1336"/>
      <c r="B26" s="1336"/>
      <c r="C26" s="1336"/>
      <c r="D26" s="1336"/>
      <c r="E26" s="1336"/>
      <c r="F26" s="1336"/>
      <c r="G26" s="1336"/>
      <c r="H26" s="997"/>
      <c r="I26" s="1388"/>
      <c r="J26" s="1389"/>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719"/>
      <c r="AN26" s="719"/>
      <c r="AO26" s="719"/>
      <c r="AP26" s="719"/>
      <c r="AQ26" s="719"/>
      <c r="AR26" s="719"/>
      <c r="AS26" s="719"/>
      <c r="AT26" s="719"/>
      <c r="AU26" s="952"/>
      <c r="AV26" s="953"/>
      <c r="AW26" s="952"/>
      <c r="AX26" s="948"/>
      <c r="AY26" s="719"/>
      <c r="AZ26" s="719"/>
      <c r="BA26" s="719"/>
      <c r="BB26" s="719"/>
      <c r="BC26" s="719"/>
      <c r="BD26" s="719"/>
      <c r="BE26" s="719"/>
      <c r="BF26" s="719"/>
      <c r="BG26" s="952"/>
      <c r="BH26" s="953"/>
      <c r="BI26" s="952"/>
      <c r="BJ26" s="948"/>
      <c r="BK26" s="529"/>
      <c r="BL26" s="1356"/>
      <c r="BM26" s="470"/>
      <c r="BN26" s="470"/>
      <c r="BO26" s="470"/>
      <c r="BP26" s="470"/>
      <c r="BQ26" s="470"/>
    </row>
    <row r="27" spans="1:69" s="445" customFormat="1" ht="15" customHeight="1">
      <c r="A27" s="1336"/>
      <c r="B27" s="1336"/>
      <c r="C27" s="1336"/>
      <c r="D27" s="1336"/>
      <c r="E27" s="1336"/>
      <c r="F27" s="1336"/>
      <c r="G27" s="997"/>
      <c r="H27" s="997"/>
      <c r="I27" s="1388"/>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6"/>
      <c r="BG27" s="526"/>
      <c r="BH27" s="526"/>
      <c r="BI27" s="526"/>
      <c r="BJ27" s="526"/>
      <c r="BK27" s="526"/>
      <c r="BL27" s="529"/>
      <c r="BM27" s="470"/>
      <c r="BN27" s="470"/>
      <c r="BO27" s="470"/>
      <c r="BP27" s="470"/>
      <c r="BQ27" s="470"/>
    </row>
    <row r="28" spans="1:69" s="445" customFormat="1" ht="15" customHeight="1">
      <c r="A28" s="1336"/>
      <c r="B28" s="1336"/>
      <c r="C28" s="1336"/>
      <c r="D28" s="1336"/>
      <c r="E28" s="1336"/>
      <c r="F28" s="1000"/>
      <c r="G28" s="997"/>
      <c r="H28" s="997"/>
      <c r="I28" s="991"/>
      <c r="J28" s="989"/>
      <c r="K28" s="994"/>
      <c r="L28" s="507"/>
      <c r="M28" s="520" t="s">
        <v>10</v>
      </c>
      <c r="N28" s="519"/>
      <c r="O28" s="514"/>
      <c r="P28" s="514"/>
      <c r="Q28" s="514"/>
      <c r="R28" s="514"/>
      <c r="S28" s="514"/>
      <c r="T28" s="514"/>
      <c r="U28" s="514"/>
      <c r="V28" s="514"/>
      <c r="W28" s="541"/>
      <c r="X28" s="533"/>
      <c r="Y28" s="532"/>
      <c r="Z28" s="519"/>
      <c r="AA28" s="719"/>
      <c r="AB28" s="719"/>
      <c r="AC28" s="719"/>
      <c r="AD28" s="719"/>
      <c r="AE28" s="719"/>
      <c r="AF28" s="719"/>
      <c r="AG28" s="719"/>
      <c r="AH28" s="719"/>
      <c r="AI28" s="728"/>
      <c r="AJ28" s="953"/>
      <c r="AK28" s="952"/>
      <c r="AL28" s="1083"/>
      <c r="AM28" s="719"/>
      <c r="AN28" s="719"/>
      <c r="AO28" s="719"/>
      <c r="AP28" s="719"/>
      <c r="AQ28" s="719"/>
      <c r="AR28" s="719"/>
      <c r="AS28" s="719"/>
      <c r="AT28" s="719"/>
      <c r="AU28" s="728"/>
      <c r="AV28" s="953"/>
      <c r="AW28" s="952"/>
      <c r="AX28" s="1083"/>
      <c r="AY28" s="719"/>
      <c r="AZ28" s="719"/>
      <c r="BA28" s="719"/>
      <c r="BB28" s="719"/>
      <c r="BC28" s="719"/>
      <c r="BD28" s="719"/>
      <c r="BE28" s="719"/>
      <c r="BF28" s="719"/>
      <c r="BG28" s="728"/>
      <c r="BH28" s="953"/>
      <c r="BI28" s="952"/>
      <c r="BJ28" s="1083"/>
      <c r="BK28" s="533"/>
      <c r="BL28" s="529"/>
      <c r="BM28" s="470"/>
      <c r="BN28" s="470"/>
      <c r="BO28" s="470"/>
      <c r="BP28" s="470"/>
      <c r="BQ28" s="470"/>
    </row>
    <row r="29" spans="1:69" s="445" customFormat="1" hidden="1">
      <c r="A29" s="1336"/>
      <c r="B29" s="1336"/>
      <c r="C29" s="1336"/>
      <c r="D29" s="1336"/>
      <c r="E29" s="1000"/>
      <c r="F29" s="1000"/>
      <c r="G29" s="997"/>
      <c r="H29" s="997"/>
      <c r="I29" s="996"/>
      <c r="J29" s="989"/>
      <c r="K29" s="986"/>
      <c r="L29" s="507"/>
      <c r="M29" s="520"/>
      <c r="N29" s="520"/>
      <c r="O29" s="520"/>
      <c r="P29" s="520"/>
      <c r="Q29" s="520"/>
      <c r="R29" s="520"/>
      <c r="S29" s="520"/>
      <c r="T29" s="520"/>
      <c r="U29" s="520"/>
      <c r="V29" s="520"/>
      <c r="W29" s="520"/>
      <c r="X29" s="520"/>
      <c r="Y29" s="520"/>
      <c r="Z29" s="520"/>
      <c r="AA29" s="948"/>
      <c r="AB29" s="948"/>
      <c r="AC29" s="948"/>
      <c r="AD29" s="948"/>
      <c r="AE29" s="948"/>
      <c r="AF29" s="948"/>
      <c r="AG29" s="948"/>
      <c r="AH29" s="948"/>
      <c r="AI29" s="948"/>
      <c r="AJ29" s="948"/>
      <c r="AK29" s="948"/>
      <c r="AL29" s="948"/>
      <c r="AM29" s="948"/>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520"/>
      <c r="BL29" s="529"/>
      <c r="BM29" s="470"/>
      <c r="BN29" s="470"/>
      <c r="BO29" s="470"/>
      <c r="BP29" s="470"/>
      <c r="BQ29" s="470"/>
    </row>
    <row r="30" spans="1:69"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455"/>
      <c r="AZ30" s="455"/>
      <c r="BA30" s="455"/>
      <c r="BB30" s="455"/>
      <c r="BC30" s="455"/>
      <c r="BD30" s="455"/>
      <c r="BE30" s="455"/>
      <c r="BF30" s="455"/>
      <c r="BG30" s="455"/>
      <c r="BH30" s="455"/>
      <c r="BI30" s="455"/>
      <c r="BJ30" s="455"/>
    </row>
    <row r="31" spans="1:69" ht="89.25" customHeight="1">
      <c r="L31" s="1">
        <v>1</v>
      </c>
      <c r="M31" s="1329" t="s">
        <v>736</v>
      </c>
      <c r="N31" s="1329"/>
      <c r="O31" s="1329"/>
      <c r="P31" s="1329"/>
      <c r="Q31" s="1329"/>
      <c r="R31" s="1329"/>
      <c r="S31" s="1329"/>
      <c r="T31" s="1329"/>
      <c r="U31" s="1329"/>
      <c r="V31" s="1329"/>
      <c r="W31" s="1329"/>
    </row>
  </sheetData>
  <sheetProtection password="FA9C" sheet="1" objects="1" scenarios="1" formatColumns="0" formatRows="0"/>
  <dataConsolidate/>
  <mergeCells count="86">
    <mergeCell ref="A18:A29"/>
    <mergeCell ref="B19:B29"/>
    <mergeCell ref="C20:C29"/>
    <mergeCell ref="G24:G26"/>
    <mergeCell ref="E22:E28"/>
    <mergeCell ref="F23:F27"/>
    <mergeCell ref="D21:D29"/>
    <mergeCell ref="I23:I27"/>
    <mergeCell ref="J24:J26"/>
    <mergeCell ref="M31:W31"/>
    <mergeCell ref="BL25:BL26"/>
    <mergeCell ref="W15:Y15"/>
    <mergeCell ref="T15:U15"/>
    <mergeCell ref="R15:S15"/>
    <mergeCell ref="O15:O16"/>
    <mergeCell ref="P15:P16"/>
    <mergeCell ref="Q15:Q16"/>
    <mergeCell ref="M14:M16"/>
    <mergeCell ref="Z14:Z16"/>
    <mergeCell ref="BK14:BK16"/>
    <mergeCell ref="O14:Y14"/>
    <mergeCell ref="X17:Y17"/>
    <mergeCell ref="Y24:Y25"/>
    <mergeCell ref="Z24:Z25"/>
    <mergeCell ref="O9:T9"/>
    <mergeCell ref="O10:T10"/>
    <mergeCell ref="L5:T5"/>
    <mergeCell ref="O7:T7"/>
    <mergeCell ref="O8:T8"/>
    <mergeCell ref="O12:Z12"/>
    <mergeCell ref="L14:L16"/>
    <mergeCell ref="L13:BK13"/>
    <mergeCell ref="O21:BK21"/>
    <mergeCell ref="O23:BK23"/>
    <mergeCell ref="W24:W25"/>
    <mergeCell ref="X24:X25"/>
    <mergeCell ref="BL13:BL16"/>
    <mergeCell ref="X16:Y16"/>
    <mergeCell ref="O18:BK18"/>
    <mergeCell ref="O19:BK19"/>
    <mergeCell ref="O20:BK20"/>
    <mergeCell ref="AJ17:AK17"/>
    <mergeCell ref="AU15:AW15"/>
    <mergeCell ref="AV16:AW16"/>
    <mergeCell ref="AV17:AW17"/>
    <mergeCell ref="BG15:BI15"/>
    <mergeCell ref="BH16:BI16"/>
    <mergeCell ref="BH17:BI17"/>
    <mergeCell ref="AB15:AB16"/>
    <mergeCell ref="AC15:AC16"/>
    <mergeCell ref="AD15:AE15"/>
    <mergeCell ref="AF15:AG15"/>
    <mergeCell ref="AI15:AK15"/>
    <mergeCell ref="AJ16:AK16"/>
    <mergeCell ref="AI24:AI2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AY12:BJ12"/>
    <mergeCell ref="AY14:BI14"/>
    <mergeCell ref="BJ14:BJ16"/>
    <mergeCell ref="AY15:AY16"/>
    <mergeCell ref="AZ15:AZ16"/>
    <mergeCell ref="BA15:BA16"/>
    <mergeCell ref="BB15:BC15"/>
    <mergeCell ref="BD15:BE15"/>
    <mergeCell ref="BG24:BG25"/>
    <mergeCell ref="BH24:BH25"/>
    <mergeCell ref="BI24:BI25"/>
    <mergeCell ref="BJ24:BJ25"/>
    <mergeCell ref="AU24:AU25"/>
    <mergeCell ref="AV24:AV25"/>
    <mergeCell ref="AW24:AW25"/>
    <mergeCell ref="AX24:AX25"/>
  </mergeCells>
  <dataValidations count="11">
    <dataValidation allowBlank="1" sqref="KK29:LA29 UG29:UW29 AEC29:AES29 ANY29:AOO29 AXU29:AYK29 BHQ29:BIG29 BRM29:BSC29 CBI29:CBY29 CLE29:CLU29 CVA29:CVQ29 DEW29:DFM29 DOS29:DPI29 DYO29:DZE29 EIK29:EJA29 ESG29:ESW29 FCC29:FCS29 FLY29:FMO29 FVU29:FWK29 GFQ29:GGG29 GPM29:GQC29 GZI29:GZY29 HJE29:HJU29 HTA29:HTQ29 ICW29:IDM29 IMS29:INI29 IWO29:IXE29 JGK29:JHA29 JQG29:JQW29 KAC29:KAS29 KJY29:KKO29 KTU29:KUK29 LDQ29:LEG29 LNM29:LOC29 LXI29:LXY29 MHE29:MHU29 MRA29:MRQ29 NAW29:NBM29 NKS29:NLI29 NUO29:NVE29 OEK29:OFA29 OOG29:OOW29 OYC29:OYS29 PHY29:PIO29 PRU29:PSK29 QBQ29:QCG29 QLM29:QMC29 QVI29:QVY29 RFE29:RFU29 RPA29:RPQ29 RYW29:RZM29 SIS29:SJI29 SSO29:STE29 TCK29:TDA29 TMG29:TMW29 TWC29:TWS29 UFY29:UGO29 UPU29:UQK29 UZQ29:VAG29 VJM29:VKC29 VTI29:VTY29 WDE29:WDU29 WNA29:WNQ29 WWW29:WXM29 WWW983065:WXM983065 KK65561:LA65561 UG65561:UW65561 AEC65561:AES65561 ANY65561:AOO65561 AXU65561:AYK65561 BHQ65561:BIG65561 BRM65561:BSC65561 CBI65561:CBY65561 CLE65561:CLU65561 CVA65561:CVQ65561 DEW65561:DFM65561 DOS65561:DPI65561 DYO65561:DZE65561 EIK65561:EJA65561 ESG65561:ESW65561 FCC65561:FCS65561 FLY65561:FMO65561 FVU65561:FWK65561 GFQ65561:GGG65561 GPM65561:GQC65561 GZI65561:GZY65561 HJE65561:HJU65561 HTA65561:HTQ65561 ICW65561:IDM65561 IMS65561:INI65561 IWO65561:IXE65561 JGK65561:JHA65561 JQG65561:JQW65561 KAC65561:KAS65561 KJY65561:KKO65561 KTU65561:KUK65561 LDQ65561:LEG65561 LNM65561:LOC65561 LXI65561:LXY65561 MHE65561:MHU65561 MRA65561:MRQ65561 NAW65561:NBM65561 NKS65561:NLI65561 NUO65561:NVE65561 OEK65561:OFA65561 OOG65561:OOW65561 OYC65561:OYS65561 PHY65561:PIO65561 PRU65561:PSK65561 QBQ65561:QCG65561 QLM65561:QMC65561 QVI65561:QVY65561 RFE65561:RFU65561 RPA65561:RPQ65561 RYW65561:RZM65561 SIS65561:SJI65561 SSO65561:STE65561 TCK65561:TDA65561 TMG65561:TMW65561 TWC65561:TWS65561 UFY65561:UGO65561 UPU65561:UQK65561 UZQ65561:VAG65561 VJM65561:VKC65561 VTI65561:VTY65561 WDE65561:WDU65561 WNA65561:WNQ65561 WWW65561:WXM65561 KK131097:LA131097 UG131097:UW131097 AEC131097:AES131097 ANY131097:AOO131097 AXU131097:AYK131097 BHQ131097:BIG131097 BRM131097:BSC131097 CBI131097:CBY131097 CLE131097:CLU131097 CVA131097:CVQ131097 DEW131097:DFM131097 DOS131097:DPI131097 DYO131097:DZE131097 EIK131097:EJA131097 ESG131097:ESW131097 FCC131097:FCS131097 FLY131097:FMO131097 FVU131097:FWK131097 GFQ131097:GGG131097 GPM131097:GQC131097 GZI131097:GZY131097 HJE131097:HJU131097 HTA131097:HTQ131097 ICW131097:IDM131097 IMS131097:INI131097 IWO131097:IXE131097 JGK131097:JHA131097 JQG131097:JQW131097 KAC131097:KAS131097 KJY131097:KKO131097 KTU131097:KUK131097 LDQ131097:LEG131097 LNM131097:LOC131097 LXI131097:LXY131097 MHE131097:MHU131097 MRA131097:MRQ131097 NAW131097:NBM131097 NKS131097:NLI131097 NUO131097:NVE131097 OEK131097:OFA131097 OOG131097:OOW131097 OYC131097:OYS131097 PHY131097:PIO131097 PRU131097:PSK131097 QBQ131097:QCG131097 QLM131097:QMC131097 QVI131097:QVY131097 RFE131097:RFU131097 RPA131097:RPQ131097 RYW131097:RZM131097 SIS131097:SJI131097 SSO131097:STE131097 TCK131097:TDA131097 TMG131097:TMW131097 TWC131097:TWS131097 UFY131097:UGO131097 UPU131097:UQK131097 UZQ131097:VAG131097 VJM131097:VKC131097 VTI131097:VTY131097 WDE131097:WDU131097 WNA131097:WNQ131097 WWW131097:WXM131097 KK196633:LA196633 UG196633:UW196633 AEC196633:AES196633 ANY196633:AOO196633 AXU196633:AYK196633 BHQ196633:BIG196633 BRM196633:BSC196633 CBI196633:CBY196633 CLE196633:CLU196633 CVA196633:CVQ196633 DEW196633:DFM196633 DOS196633:DPI196633 DYO196633:DZE196633 EIK196633:EJA196633 ESG196633:ESW196633 FCC196633:FCS196633 FLY196633:FMO196633 FVU196633:FWK196633 GFQ196633:GGG196633 GPM196633:GQC196633 GZI196633:GZY196633 HJE196633:HJU196633 HTA196633:HTQ196633 ICW196633:IDM196633 IMS196633:INI196633 IWO196633:IXE196633 JGK196633:JHA196633 JQG196633:JQW196633 KAC196633:KAS196633 KJY196633:KKO196633 KTU196633:KUK196633 LDQ196633:LEG196633 LNM196633:LOC196633 LXI196633:LXY196633 MHE196633:MHU196633 MRA196633:MRQ196633 NAW196633:NBM196633 NKS196633:NLI196633 NUO196633:NVE196633 OEK196633:OFA196633 OOG196633:OOW196633 OYC196633:OYS196633 PHY196633:PIO196633 PRU196633:PSK196633 QBQ196633:QCG196633 QLM196633:QMC196633 QVI196633:QVY196633 RFE196633:RFU196633 RPA196633:RPQ196633 RYW196633:RZM196633 SIS196633:SJI196633 SSO196633:STE196633 TCK196633:TDA196633 TMG196633:TMW196633 TWC196633:TWS196633 UFY196633:UGO196633 UPU196633:UQK196633 UZQ196633:VAG196633 VJM196633:VKC196633 VTI196633:VTY196633 WDE196633:WDU196633 WNA196633:WNQ196633 WWW196633:WXM196633 KK262169:LA262169 UG262169:UW262169 AEC262169:AES262169 ANY262169:AOO262169 AXU262169:AYK262169 BHQ262169:BIG262169 BRM262169:BSC262169 CBI262169:CBY262169 CLE262169:CLU262169 CVA262169:CVQ262169 DEW262169:DFM262169 DOS262169:DPI262169 DYO262169:DZE262169 EIK262169:EJA262169 ESG262169:ESW262169 FCC262169:FCS262169 FLY262169:FMO262169 FVU262169:FWK262169 GFQ262169:GGG262169 GPM262169:GQC262169 GZI262169:GZY262169 HJE262169:HJU262169 HTA262169:HTQ262169 ICW262169:IDM262169 IMS262169:INI262169 IWO262169:IXE262169 JGK262169:JHA262169 JQG262169:JQW262169 KAC262169:KAS262169 KJY262169:KKO262169 KTU262169:KUK262169 LDQ262169:LEG262169 LNM262169:LOC262169 LXI262169:LXY262169 MHE262169:MHU262169 MRA262169:MRQ262169 NAW262169:NBM262169 NKS262169:NLI262169 NUO262169:NVE262169 OEK262169:OFA262169 OOG262169:OOW262169 OYC262169:OYS262169 PHY262169:PIO262169 PRU262169:PSK262169 QBQ262169:QCG262169 QLM262169:QMC262169 QVI262169:QVY262169 RFE262169:RFU262169 RPA262169:RPQ262169 RYW262169:RZM262169 SIS262169:SJI262169 SSO262169:STE262169 TCK262169:TDA262169 TMG262169:TMW262169 TWC262169:TWS262169 UFY262169:UGO262169 UPU262169:UQK262169 UZQ262169:VAG262169 VJM262169:VKC262169 VTI262169:VTY262169 WDE262169:WDU262169 WNA262169:WNQ262169 WWW262169:WXM262169 KK327705:LA327705 UG327705:UW327705 AEC327705:AES327705 ANY327705:AOO327705 AXU327705:AYK327705 BHQ327705:BIG327705 BRM327705:BSC327705 CBI327705:CBY327705 CLE327705:CLU327705 CVA327705:CVQ327705 DEW327705:DFM327705 DOS327705:DPI327705 DYO327705:DZE327705 EIK327705:EJA327705 ESG327705:ESW327705 FCC327705:FCS327705 FLY327705:FMO327705 FVU327705:FWK327705 GFQ327705:GGG327705 GPM327705:GQC327705 GZI327705:GZY327705 HJE327705:HJU327705 HTA327705:HTQ327705 ICW327705:IDM327705 IMS327705:INI327705 IWO327705:IXE327705 JGK327705:JHA327705 JQG327705:JQW327705 KAC327705:KAS327705 KJY327705:KKO327705 KTU327705:KUK327705 LDQ327705:LEG327705 LNM327705:LOC327705 LXI327705:LXY327705 MHE327705:MHU327705 MRA327705:MRQ327705 NAW327705:NBM327705 NKS327705:NLI327705 NUO327705:NVE327705 OEK327705:OFA327705 OOG327705:OOW327705 OYC327705:OYS327705 PHY327705:PIO327705 PRU327705:PSK327705 QBQ327705:QCG327705 QLM327705:QMC327705 QVI327705:QVY327705 RFE327705:RFU327705 RPA327705:RPQ327705 RYW327705:RZM327705 SIS327705:SJI327705 SSO327705:STE327705 TCK327705:TDA327705 TMG327705:TMW327705 TWC327705:TWS327705 UFY327705:UGO327705 UPU327705:UQK327705 UZQ327705:VAG327705 VJM327705:VKC327705 VTI327705:VTY327705 WDE327705:WDU327705 WNA327705:WNQ327705 WWW327705:WXM327705 KK393241:LA393241 UG393241:UW393241 AEC393241:AES393241 ANY393241:AOO393241 AXU393241:AYK393241 BHQ393241:BIG393241 BRM393241:BSC393241 CBI393241:CBY393241 CLE393241:CLU393241 CVA393241:CVQ393241 DEW393241:DFM393241 DOS393241:DPI393241 DYO393241:DZE393241 EIK393241:EJA393241 ESG393241:ESW393241 FCC393241:FCS393241 FLY393241:FMO393241 FVU393241:FWK393241 GFQ393241:GGG393241 GPM393241:GQC393241 GZI393241:GZY393241 HJE393241:HJU393241 HTA393241:HTQ393241 ICW393241:IDM393241 IMS393241:INI393241 IWO393241:IXE393241 JGK393241:JHA393241 JQG393241:JQW393241 KAC393241:KAS393241 KJY393241:KKO393241 KTU393241:KUK393241 LDQ393241:LEG393241 LNM393241:LOC393241 LXI393241:LXY393241 MHE393241:MHU393241 MRA393241:MRQ393241 NAW393241:NBM393241 NKS393241:NLI393241 NUO393241:NVE393241 OEK393241:OFA393241 OOG393241:OOW393241 OYC393241:OYS393241 PHY393241:PIO393241 PRU393241:PSK393241 QBQ393241:QCG393241 QLM393241:QMC393241 QVI393241:QVY393241 RFE393241:RFU393241 RPA393241:RPQ393241 RYW393241:RZM393241 SIS393241:SJI393241 SSO393241:STE393241 TCK393241:TDA393241 TMG393241:TMW393241 TWC393241:TWS393241 UFY393241:UGO393241 UPU393241:UQK393241 UZQ393241:VAG393241 VJM393241:VKC393241 VTI393241:VTY393241 WDE393241:WDU393241 WNA393241:WNQ393241 WWW393241:WXM393241 KK458777:LA458777 UG458777:UW458777 AEC458777:AES458777 ANY458777:AOO458777 AXU458777:AYK458777 BHQ458777:BIG458777 BRM458777:BSC458777 CBI458777:CBY458777 CLE458777:CLU458777 CVA458777:CVQ458777 DEW458777:DFM458777 DOS458777:DPI458777 DYO458777:DZE458777 EIK458777:EJA458777 ESG458777:ESW458777 FCC458777:FCS458777 FLY458777:FMO458777 FVU458777:FWK458777 GFQ458777:GGG458777 GPM458777:GQC458777 GZI458777:GZY458777 HJE458777:HJU458777 HTA458777:HTQ458777 ICW458777:IDM458777 IMS458777:INI458777 IWO458777:IXE458777 JGK458777:JHA458777 JQG458777:JQW458777 KAC458777:KAS458777 KJY458777:KKO458777 KTU458777:KUK458777 LDQ458777:LEG458777 LNM458777:LOC458777 LXI458777:LXY458777 MHE458777:MHU458777 MRA458777:MRQ458777 NAW458777:NBM458777 NKS458777:NLI458777 NUO458777:NVE458777 OEK458777:OFA458777 OOG458777:OOW458777 OYC458777:OYS458777 PHY458777:PIO458777 PRU458777:PSK458777 QBQ458777:QCG458777 QLM458777:QMC458777 QVI458777:QVY458777 RFE458777:RFU458777 RPA458777:RPQ458777 RYW458777:RZM458777 SIS458777:SJI458777 SSO458777:STE458777 TCK458777:TDA458777 TMG458777:TMW458777 TWC458777:TWS458777 UFY458777:UGO458777 UPU458777:UQK458777 UZQ458777:VAG458777 VJM458777:VKC458777 VTI458777:VTY458777 WDE458777:WDU458777 WNA458777:WNQ458777 WWW458777:WXM458777 KK524313:LA524313 UG524313:UW524313 AEC524313:AES524313 ANY524313:AOO524313 AXU524313:AYK524313 BHQ524313:BIG524313 BRM524313:BSC524313 CBI524313:CBY524313 CLE524313:CLU524313 CVA524313:CVQ524313 DEW524313:DFM524313 DOS524313:DPI524313 DYO524313:DZE524313 EIK524313:EJA524313 ESG524313:ESW524313 FCC524313:FCS524313 FLY524313:FMO524313 FVU524313:FWK524313 GFQ524313:GGG524313 GPM524313:GQC524313 GZI524313:GZY524313 HJE524313:HJU524313 HTA524313:HTQ524313 ICW524313:IDM524313 IMS524313:INI524313 IWO524313:IXE524313 JGK524313:JHA524313 JQG524313:JQW524313 KAC524313:KAS524313 KJY524313:KKO524313 KTU524313:KUK524313 LDQ524313:LEG524313 LNM524313:LOC524313 LXI524313:LXY524313 MHE524313:MHU524313 MRA524313:MRQ524313 NAW524313:NBM524313 NKS524313:NLI524313 NUO524313:NVE524313 OEK524313:OFA524313 OOG524313:OOW524313 OYC524313:OYS524313 PHY524313:PIO524313 PRU524313:PSK524313 QBQ524313:QCG524313 QLM524313:QMC524313 QVI524313:QVY524313 RFE524313:RFU524313 RPA524313:RPQ524313 RYW524313:RZM524313 SIS524313:SJI524313 SSO524313:STE524313 TCK524313:TDA524313 TMG524313:TMW524313 TWC524313:TWS524313 UFY524313:UGO524313 UPU524313:UQK524313 UZQ524313:VAG524313 VJM524313:VKC524313 VTI524313:VTY524313 WDE524313:WDU524313 WNA524313:WNQ524313 WWW524313:WXM524313 KK589849:LA589849 UG589849:UW589849 AEC589849:AES589849 ANY589849:AOO589849 AXU589849:AYK589849 BHQ589849:BIG589849 BRM589849:BSC589849 CBI589849:CBY589849 CLE589849:CLU589849 CVA589849:CVQ589849 DEW589849:DFM589849 DOS589849:DPI589849 DYO589849:DZE589849 EIK589849:EJA589849 ESG589849:ESW589849 FCC589849:FCS589849 FLY589849:FMO589849 FVU589849:FWK589849 GFQ589849:GGG589849 GPM589849:GQC589849 GZI589849:GZY589849 HJE589849:HJU589849 HTA589849:HTQ589849 ICW589849:IDM589849 IMS589849:INI589849 IWO589849:IXE589849 JGK589849:JHA589849 JQG589849:JQW589849 KAC589849:KAS589849 KJY589849:KKO589849 KTU589849:KUK589849 LDQ589849:LEG589849 LNM589849:LOC589849 LXI589849:LXY589849 MHE589849:MHU589849 MRA589849:MRQ589849 NAW589849:NBM589849 NKS589849:NLI589849 NUO589849:NVE589849 OEK589849:OFA589849 OOG589849:OOW589849 OYC589849:OYS589849 PHY589849:PIO589849 PRU589849:PSK589849 QBQ589849:QCG589849 QLM589849:QMC589849 QVI589849:QVY589849 RFE589849:RFU589849 RPA589849:RPQ589849 RYW589849:RZM589849 SIS589849:SJI589849 SSO589849:STE589849 TCK589849:TDA589849 TMG589849:TMW589849 TWC589849:TWS589849 UFY589849:UGO589849 UPU589849:UQK589849 UZQ589849:VAG589849 VJM589849:VKC589849 VTI589849:VTY589849 WDE589849:WDU589849 WNA589849:WNQ589849 WWW589849:WXM589849 KK655385:LA655385 UG655385:UW655385 AEC655385:AES655385 ANY655385:AOO655385 AXU655385:AYK655385 BHQ655385:BIG655385 BRM655385:BSC655385 CBI655385:CBY655385 CLE655385:CLU655385 CVA655385:CVQ655385 DEW655385:DFM655385 DOS655385:DPI655385 DYO655385:DZE655385 EIK655385:EJA655385 ESG655385:ESW655385 FCC655385:FCS655385 FLY655385:FMO655385 FVU655385:FWK655385 GFQ655385:GGG655385 GPM655385:GQC655385 GZI655385:GZY655385 HJE655385:HJU655385 HTA655385:HTQ655385 ICW655385:IDM655385 IMS655385:INI655385 IWO655385:IXE655385 JGK655385:JHA655385 JQG655385:JQW655385 KAC655385:KAS655385 KJY655385:KKO655385 KTU655385:KUK655385 LDQ655385:LEG655385 LNM655385:LOC655385 LXI655385:LXY655385 MHE655385:MHU655385 MRA655385:MRQ655385 NAW655385:NBM655385 NKS655385:NLI655385 NUO655385:NVE655385 OEK655385:OFA655385 OOG655385:OOW655385 OYC655385:OYS655385 PHY655385:PIO655385 PRU655385:PSK655385 QBQ655385:QCG655385 QLM655385:QMC655385 QVI655385:QVY655385 RFE655385:RFU655385 RPA655385:RPQ655385 RYW655385:RZM655385 SIS655385:SJI655385 SSO655385:STE655385 TCK655385:TDA655385 TMG655385:TMW655385 TWC655385:TWS655385 UFY655385:UGO655385 UPU655385:UQK655385 UZQ655385:VAG655385 VJM655385:VKC655385 VTI655385:VTY655385 WDE655385:WDU655385 WNA655385:WNQ655385 WWW655385:WXM655385 KK720921:LA720921 UG720921:UW720921 AEC720921:AES720921 ANY720921:AOO720921 AXU720921:AYK720921 BHQ720921:BIG720921 BRM720921:BSC720921 CBI720921:CBY720921 CLE720921:CLU720921 CVA720921:CVQ720921 DEW720921:DFM720921 DOS720921:DPI720921 DYO720921:DZE720921 EIK720921:EJA720921 ESG720921:ESW720921 FCC720921:FCS720921 FLY720921:FMO720921 FVU720921:FWK720921 GFQ720921:GGG720921 GPM720921:GQC720921 GZI720921:GZY720921 HJE720921:HJU720921 HTA720921:HTQ720921 ICW720921:IDM720921 IMS720921:INI720921 IWO720921:IXE720921 JGK720921:JHA720921 JQG720921:JQW720921 KAC720921:KAS720921 KJY720921:KKO720921 KTU720921:KUK720921 LDQ720921:LEG720921 LNM720921:LOC720921 LXI720921:LXY720921 MHE720921:MHU720921 MRA720921:MRQ720921 NAW720921:NBM720921 NKS720921:NLI720921 NUO720921:NVE720921 OEK720921:OFA720921 OOG720921:OOW720921 OYC720921:OYS720921 PHY720921:PIO720921 PRU720921:PSK720921 QBQ720921:QCG720921 QLM720921:QMC720921 QVI720921:QVY720921 RFE720921:RFU720921 RPA720921:RPQ720921 RYW720921:RZM720921 SIS720921:SJI720921 SSO720921:STE720921 TCK720921:TDA720921 TMG720921:TMW720921 TWC720921:TWS720921 UFY720921:UGO720921 UPU720921:UQK720921 UZQ720921:VAG720921 VJM720921:VKC720921 VTI720921:VTY720921 WDE720921:WDU720921 WNA720921:WNQ720921 WWW720921:WXM720921 KK786457:LA786457 UG786457:UW786457 AEC786457:AES786457 ANY786457:AOO786457 AXU786457:AYK786457 BHQ786457:BIG786457 BRM786457:BSC786457 CBI786457:CBY786457 CLE786457:CLU786457 CVA786457:CVQ786457 DEW786457:DFM786457 DOS786457:DPI786457 DYO786457:DZE786457 EIK786457:EJA786457 ESG786457:ESW786457 FCC786457:FCS786457 FLY786457:FMO786457 FVU786457:FWK786457 GFQ786457:GGG786457 GPM786457:GQC786457 GZI786457:GZY786457 HJE786457:HJU786457 HTA786457:HTQ786457 ICW786457:IDM786457 IMS786457:INI786457 IWO786457:IXE786457 JGK786457:JHA786457 JQG786457:JQW786457 KAC786457:KAS786457 KJY786457:KKO786457 KTU786457:KUK786457 LDQ786457:LEG786457 LNM786457:LOC786457 LXI786457:LXY786457 MHE786457:MHU786457 MRA786457:MRQ786457 NAW786457:NBM786457 NKS786457:NLI786457 NUO786457:NVE786457 OEK786457:OFA786457 OOG786457:OOW786457 OYC786457:OYS786457 PHY786457:PIO786457 PRU786457:PSK786457 QBQ786457:QCG786457 QLM786457:QMC786457 QVI786457:QVY786457 RFE786457:RFU786457 RPA786457:RPQ786457 RYW786457:RZM786457 SIS786457:SJI786457 SSO786457:STE786457 TCK786457:TDA786457 TMG786457:TMW786457 TWC786457:TWS786457 UFY786457:UGO786457 UPU786457:UQK786457 UZQ786457:VAG786457 VJM786457:VKC786457 VTI786457:VTY786457 WDE786457:WDU786457 WNA786457:WNQ786457 WWW786457:WXM786457 KK851993:LA851993 UG851993:UW851993 AEC851993:AES851993 ANY851993:AOO851993 AXU851993:AYK851993 BHQ851993:BIG851993 BRM851993:BSC851993 CBI851993:CBY851993 CLE851993:CLU851993 CVA851993:CVQ851993 DEW851993:DFM851993 DOS851993:DPI851993 DYO851993:DZE851993 EIK851993:EJA851993 ESG851993:ESW851993 FCC851993:FCS851993 FLY851993:FMO851993 FVU851993:FWK851993 GFQ851993:GGG851993 GPM851993:GQC851993 GZI851993:GZY851993 HJE851993:HJU851993 HTA851993:HTQ851993 ICW851993:IDM851993 IMS851993:INI851993 IWO851993:IXE851993 JGK851993:JHA851993 JQG851993:JQW851993 KAC851993:KAS851993 KJY851993:KKO851993 KTU851993:KUK851993 LDQ851993:LEG851993 LNM851993:LOC851993 LXI851993:LXY851993 MHE851993:MHU851993 MRA851993:MRQ851993 NAW851993:NBM851993 NKS851993:NLI851993 NUO851993:NVE851993 OEK851993:OFA851993 OOG851993:OOW851993 OYC851993:OYS851993 PHY851993:PIO851993 PRU851993:PSK851993 QBQ851993:QCG851993 QLM851993:QMC851993 QVI851993:QVY851993 RFE851993:RFU851993 RPA851993:RPQ851993 RYW851993:RZM851993 SIS851993:SJI851993 SSO851993:STE851993 TCK851993:TDA851993 TMG851993:TMW851993 TWC851993:TWS851993 UFY851993:UGO851993 UPU851993:UQK851993 UZQ851993:VAG851993 VJM851993:VKC851993 VTI851993:VTY851993 WDE851993:WDU851993 WNA851993:WNQ851993 WWW851993:WXM851993 KK917529:LA917529 UG917529:UW917529 AEC917529:AES917529 ANY917529:AOO917529 AXU917529:AYK917529 BHQ917529:BIG917529 BRM917529:BSC917529 CBI917529:CBY917529 CLE917529:CLU917529 CVA917529:CVQ917529 DEW917529:DFM917529 DOS917529:DPI917529 DYO917529:DZE917529 EIK917529:EJA917529 ESG917529:ESW917529 FCC917529:FCS917529 FLY917529:FMO917529 FVU917529:FWK917529 GFQ917529:GGG917529 GPM917529:GQC917529 GZI917529:GZY917529 HJE917529:HJU917529 HTA917529:HTQ917529 ICW917529:IDM917529 IMS917529:INI917529 IWO917529:IXE917529 JGK917529:JHA917529 JQG917529:JQW917529 KAC917529:KAS917529 KJY917529:KKO917529 KTU917529:KUK917529 LDQ917529:LEG917529 LNM917529:LOC917529 LXI917529:LXY917529 MHE917529:MHU917529 MRA917529:MRQ917529 NAW917529:NBM917529 NKS917529:NLI917529 NUO917529:NVE917529 OEK917529:OFA917529 OOG917529:OOW917529 OYC917529:OYS917529 PHY917529:PIO917529 PRU917529:PSK917529 QBQ917529:QCG917529 QLM917529:QMC917529 QVI917529:QVY917529 RFE917529:RFU917529 RPA917529:RPQ917529 RYW917529:RZM917529 SIS917529:SJI917529 SSO917529:STE917529 TCK917529:TDA917529 TMG917529:TMW917529 TWC917529:TWS917529 UFY917529:UGO917529 UPU917529:UQK917529 UZQ917529:VAG917529 VJM917529:VKC917529 VTI917529:VTY917529 WDE917529:WDU917529 WNA917529:WNQ917529 WWW917529:WXM917529 KK983065:LA983065 UG983065:UW983065 AEC983065:AES983065 ANY983065:AOO983065 AXU983065:AYK983065 BHQ983065:BIG983065 BRM983065:BSC983065 CBI983065:CBY983065 CLE983065:CLU983065 CVA983065:CVQ983065 DEW983065:DFM983065 DOS983065:DPI983065 DYO983065:DZE983065 EIK983065:EJA983065 ESG983065:ESW983065 FCC983065:FCS983065 FLY983065:FMO983065 FVU983065:FWK983065 GFQ983065:GGG983065 GPM983065:GQC983065 GZI983065:GZY983065 HJE983065:HJU983065 HTA983065:HTQ983065 ICW983065:IDM983065 IMS983065:INI983065 IWO983065:IXE983065 JGK983065:JHA983065 JQG983065:JQW983065 KAC983065:KAS983065 KJY983065:KKO983065 KTU983065:KUK983065 LDQ983065:LEG983065 LNM983065:LOC983065 LXI983065:LXY983065 MHE983065:MHU983065 MRA983065:MRQ983065 NAW983065:NBM983065 NKS983065:NLI983065 NUO983065:NVE983065 OEK983065:OFA983065 OOG983065:OOW983065 OYC983065:OYS983065 PHY983065:PIO983065 PRU983065:PSK983065 QBQ983065:QCG983065 QLM983065:QMC983065 QVI983065:QVY983065 RFE983065:RFU983065 RPA983065:RPQ983065 RYW983065:RZM983065 SIS983065:SJI983065 SSO983065:STE983065 TCK983065:TDA983065 TMG983065:TMW983065 TWC983065:TWS983065 UFY983065:UGO983065 UPU983065:UQK983065 UZQ983065:VAG983065 VJM983065:VKC983065 VTI983065:VTY983065 WDE983065:WDU983065 WNA983065:WNQ983065 L29:BL29 L983065:BL983065 L917529:BL917529 L851993:BL851993 L786457:BL786457 L720921:BL720921 L655385:BL655385 L589849:BL589849 L524313:BL524313 L458777:BL458777 L393241:BL393241 L327705:BL327705 L262169:BL262169 L196633:BL196633 L131097:BL131097 L65561:BL65561"/>
    <dataValidation allowBlank="1" prompt="Для выбора выполните двойной щелчок левой клавиши мыши по соответствующей ячейке." sqref="KK65562:LA65565 UG65562:UW65565 AEC65562:AES65565 ANY65562:AOO65565 AXU65562:AYK65565 BHQ65562:BIG65565 BRM65562:BSC65565 CBI65562:CBY65565 CLE65562:CLU65565 CVA65562:CVQ65565 DEW65562:DFM65565 DOS65562:DPI65565 DYO65562:DZE65565 EIK65562:EJA65565 ESG65562:ESW65565 FCC65562:FCS65565 FLY65562:FMO65565 FVU65562:FWK65565 GFQ65562:GGG65565 GPM65562:GQC65565 GZI65562:GZY65565 HJE65562:HJU65565 HTA65562:HTQ65565 ICW65562:IDM65565 IMS65562:INI65565 IWO65562:IXE65565 JGK65562:JHA65565 JQG65562:JQW65565 KAC65562:KAS65565 KJY65562:KKO65565 KTU65562:KUK65565 LDQ65562:LEG65565 LNM65562:LOC65565 LXI65562:LXY65565 MHE65562:MHU65565 MRA65562:MRQ65565 NAW65562:NBM65565 NKS65562:NLI65565 NUO65562:NVE65565 OEK65562:OFA65565 OOG65562:OOW65565 OYC65562:OYS65565 PHY65562:PIO65565 PRU65562:PSK65565 QBQ65562:QCG65565 QLM65562:QMC65565 QVI65562:QVY65565 RFE65562:RFU65565 RPA65562:RPQ65565 RYW65562:RZM65565 SIS65562:SJI65565 SSO65562:STE65565 TCK65562:TDA65565 TMG65562:TMW65565 TWC65562:TWS65565 UFY65562:UGO65565 UPU65562:UQK65565 UZQ65562:VAG65565 VJM65562:VKC65565 VTI65562:VTY65565 WDE65562:WDU65565 WNA65562:WNQ65565 WWW65562:WXM65565 KK131098:LA131101 UG131098:UW131101 AEC131098:AES131101 ANY131098:AOO131101 AXU131098:AYK131101 BHQ131098:BIG131101 BRM131098:BSC131101 CBI131098:CBY131101 CLE131098:CLU131101 CVA131098:CVQ131101 DEW131098:DFM131101 DOS131098:DPI131101 DYO131098:DZE131101 EIK131098:EJA131101 ESG131098:ESW131101 FCC131098:FCS131101 FLY131098:FMO131101 FVU131098:FWK131101 GFQ131098:GGG131101 GPM131098:GQC131101 GZI131098:GZY131101 HJE131098:HJU131101 HTA131098:HTQ131101 ICW131098:IDM131101 IMS131098:INI131101 IWO131098:IXE131101 JGK131098:JHA131101 JQG131098:JQW131101 KAC131098:KAS131101 KJY131098:KKO131101 KTU131098:KUK131101 LDQ131098:LEG131101 LNM131098:LOC131101 LXI131098:LXY131101 MHE131098:MHU131101 MRA131098:MRQ131101 NAW131098:NBM131101 NKS131098:NLI131101 NUO131098:NVE131101 OEK131098:OFA131101 OOG131098:OOW131101 OYC131098:OYS131101 PHY131098:PIO131101 PRU131098:PSK131101 QBQ131098:QCG131101 QLM131098:QMC131101 QVI131098:QVY131101 RFE131098:RFU131101 RPA131098:RPQ131101 RYW131098:RZM131101 SIS131098:SJI131101 SSO131098:STE131101 TCK131098:TDA131101 TMG131098:TMW131101 TWC131098:TWS131101 UFY131098:UGO131101 UPU131098:UQK131101 UZQ131098:VAG131101 VJM131098:VKC131101 VTI131098:VTY131101 WDE131098:WDU131101 WNA131098:WNQ131101 WWW131098:WXM131101 KK196634:LA196637 UG196634:UW196637 AEC196634:AES196637 ANY196634:AOO196637 AXU196634:AYK196637 BHQ196634:BIG196637 BRM196634:BSC196637 CBI196634:CBY196637 CLE196634:CLU196637 CVA196634:CVQ196637 DEW196634:DFM196637 DOS196634:DPI196637 DYO196634:DZE196637 EIK196634:EJA196637 ESG196634:ESW196637 FCC196634:FCS196637 FLY196634:FMO196637 FVU196634:FWK196637 GFQ196634:GGG196637 GPM196634:GQC196637 GZI196634:GZY196637 HJE196634:HJU196637 HTA196634:HTQ196637 ICW196634:IDM196637 IMS196634:INI196637 IWO196634:IXE196637 JGK196634:JHA196637 JQG196634:JQW196637 KAC196634:KAS196637 KJY196634:KKO196637 KTU196634:KUK196637 LDQ196634:LEG196637 LNM196634:LOC196637 LXI196634:LXY196637 MHE196634:MHU196637 MRA196634:MRQ196637 NAW196634:NBM196637 NKS196634:NLI196637 NUO196634:NVE196637 OEK196634:OFA196637 OOG196634:OOW196637 OYC196634:OYS196637 PHY196634:PIO196637 PRU196634:PSK196637 QBQ196634:QCG196637 QLM196634:QMC196637 QVI196634:QVY196637 RFE196634:RFU196637 RPA196634:RPQ196637 RYW196634:RZM196637 SIS196634:SJI196637 SSO196634:STE196637 TCK196634:TDA196637 TMG196634:TMW196637 TWC196634:TWS196637 UFY196634:UGO196637 UPU196634:UQK196637 UZQ196634:VAG196637 VJM196634:VKC196637 VTI196634:VTY196637 WDE196634:WDU196637 WNA196634:WNQ196637 WWW196634:WXM196637 KK262170:LA262173 UG262170:UW262173 AEC262170:AES262173 ANY262170:AOO262173 AXU262170:AYK262173 BHQ262170:BIG262173 BRM262170:BSC262173 CBI262170:CBY262173 CLE262170:CLU262173 CVA262170:CVQ262173 DEW262170:DFM262173 DOS262170:DPI262173 DYO262170:DZE262173 EIK262170:EJA262173 ESG262170:ESW262173 FCC262170:FCS262173 FLY262170:FMO262173 FVU262170:FWK262173 GFQ262170:GGG262173 GPM262170:GQC262173 GZI262170:GZY262173 HJE262170:HJU262173 HTA262170:HTQ262173 ICW262170:IDM262173 IMS262170:INI262173 IWO262170:IXE262173 JGK262170:JHA262173 JQG262170:JQW262173 KAC262170:KAS262173 KJY262170:KKO262173 KTU262170:KUK262173 LDQ262170:LEG262173 LNM262170:LOC262173 LXI262170:LXY262173 MHE262170:MHU262173 MRA262170:MRQ262173 NAW262170:NBM262173 NKS262170:NLI262173 NUO262170:NVE262173 OEK262170:OFA262173 OOG262170:OOW262173 OYC262170:OYS262173 PHY262170:PIO262173 PRU262170:PSK262173 QBQ262170:QCG262173 QLM262170:QMC262173 QVI262170:QVY262173 RFE262170:RFU262173 RPA262170:RPQ262173 RYW262170:RZM262173 SIS262170:SJI262173 SSO262170:STE262173 TCK262170:TDA262173 TMG262170:TMW262173 TWC262170:TWS262173 UFY262170:UGO262173 UPU262170:UQK262173 UZQ262170:VAG262173 VJM262170:VKC262173 VTI262170:VTY262173 WDE262170:WDU262173 WNA262170:WNQ262173 WWW262170:WXM262173 KK327706:LA327709 UG327706:UW327709 AEC327706:AES327709 ANY327706:AOO327709 AXU327706:AYK327709 BHQ327706:BIG327709 BRM327706:BSC327709 CBI327706:CBY327709 CLE327706:CLU327709 CVA327706:CVQ327709 DEW327706:DFM327709 DOS327706:DPI327709 DYO327706:DZE327709 EIK327706:EJA327709 ESG327706:ESW327709 FCC327706:FCS327709 FLY327706:FMO327709 FVU327706:FWK327709 GFQ327706:GGG327709 GPM327706:GQC327709 GZI327706:GZY327709 HJE327706:HJU327709 HTA327706:HTQ327709 ICW327706:IDM327709 IMS327706:INI327709 IWO327706:IXE327709 JGK327706:JHA327709 JQG327706:JQW327709 KAC327706:KAS327709 KJY327706:KKO327709 KTU327706:KUK327709 LDQ327706:LEG327709 LNM327706:LOC327709 LXI327706:LXY327709 MHE327706:MHU327709 MRA327706:MRQ327709 NAW327706:NBM327709 NKS327706:NLI327709 NUO327706:NVE327709 OEK327706:OFA327709 OOG327706:OOW327709 OYC327706:OYS327709 PHY327706:PIO327709 PRU327706:PSK327709 QBQ327706:QCG327709 QLM327706:QMC327709 QVI327706:QVY327709 RFE327706:RFU327709 RPA327706:RPQ327709 RYW327706:RZM327709 SIS327706:SJI327709 SSO327706:STE327709 TCK327706:TDA327709 TMG327706:TMW327709 TWC327706:TWS327709 UFY327706:UGO327709 UPU327706:UQK327709 UZQ327706:VAG327709 VJM327706:VKC327709 VTI327706:VTY327709 WDE327706:WDU327709 WNA327706:WNQ327709 WWW327706:WXM327709 KK393242:LA393245 UG393242:UW393245 AEC393242:AES393245 ANY393242:AOO393245 AXU393242:AYK393245 BHQ393242:BIG393245 BRM393242:BSC393245 CBI393242:CBY393245 CLE393242:CLU393245 CVA393242:CVQ393245 DEW393242:DFM393245 DOS393242:DPI393245 DYO393242:DZE393245 EIK393242:EJA393245 ESG393242:ESW393245 FCC393242:FCS393245 FLY393242:FMO393245 FVU393242:FWK393245 GFQ393242:GGG393245 GPM393242:GQC393245 GZI393242:GZY393245 HJE393242:HJU393245 HTA393242:HTQ393245 ICW393242:IDM393245 IMS393242:INI393245 IWO393242:IXE393245 JGK393242:JHA393245 JQG393242:JQW393245 KAC393242:KAS393245 KJY393242:KKO393245 KTU393242:KUK393245 LDQ393242:LEG393245 LNM393242:LOC393245 LXI393242:LXY393245 MHE393242:MHU393245 MRA393242:MRQ393245 NAW393242:NBM393245 NKS393242:NLI393245 NUO393242:NVE393245 OEK393242:OFA393245 OOG393242:OOW393245 OYC393242:OYS393245 PHY393242:PIO393245 PRU393242:PSK393245 QBQ393242:QCG393245 QLM393242:QMC393245 QVI393242:QVY393245 RFE393242:RFU393245 RPA393242:RPQ393245 RYW393242:RZM393245 SIS393242:SJI393245 SSO393242:STE393245 TCK393242:TDA393245 TMG393242:TMW393245 TWC393242:TWS393245 UFY393242:UGO393245 UPU393242:UQK393245 UZQ393242:VAG393245 VJM393242:VKC393245 VTI393242:VTY393245 WDE393242:WDU393245 WNA393242:WNQ393245 WWW393242:WXM393245 KK458778:LA458781 UG458778:UW458781 AEC458778:AES458781 ANY458778:AOO458781 AXU458778:AYK458781 BHQ458778:BIG458781 BRM458778:BSC458781 CBI458778:CBY458781 CLE458778:CLU458781 CVA458778:CVQ458781 DEW458778:DFM458781 DOS458778:DPI458781 DYO458778:DZE458781 EIK458778:EJA458781 ESG458778:ESW458781 FCC458778:FCS458781 FLY458778:FMO458781 FVU458778:FWK458781 GFQ458778:GGG458781 GPM458778:GQC458781 GZI458778:GZY458781 HJE458778:HJU458781 HTA458778:HTQ458781 ICW458778:IDM458781 IMS458778:INI458781 IWO458778:IXE458781 JGK458778:JHA458781 JQG458778:JQW458781 KAC458778:KAS458781 KJY458778:KKO458781 KTU458778:KUK458781 LDQ458778:LEG458781 LNM458778:LOC458781 LXI458778:LXY458781 MHE458778:MHU458781 MRA458778:MRQ458781 NAW458778:NBM458781 NKS458778:NLI458781 NUO458778:NVE458781 OEK458778:OFA458781 OOG458778:OOW458781 OYC458778:OYS458781 PHY458778:PIO458781 PRU458778:PSK458781 QBQ458778:QCG458781 QLM458778:QMC458781 QVI458778:QVY458781 RFE458778:RFU458781 RPA458778:RPQ458781 RYW458778:RZM458781 SIS458778:SJI458781 SSO458778:STE458781 TCK458778:TDA458781 TMG458778:TMW458781 TWC458778:TWS458781 UFY458778:UGO458781 UPU458778:UQK458781 UZQ458778:VAG458781 VJM458778:VKC458781 VTI458778:VTY458781 WDE458778:WDU458781 WNA458778:WNQ458781 WWW458778:WXM458781 KK524314:LA524317 UG524314:UW524317 AEC524314:AES524317 ANY524314:AOO524317 AXU524314:AYK524317 BHQ524314:BIG524317 BRM524314:BSC524317 CBI524314:CBY524317 CLE524314:CLU524317 CVA524314:CVQ524317 DEW524314:DFM524317 DOS524314:DPI524317 DYO524314:DZE524317 EIK524314:EJA524317 ESG524314:ESW524317 FCC524314:FCS524317 FLY524314:FMO524317 FVU524314:FWK524317 GFQ524314:GGG524317 GPM524314:GQC524317 GZI524314:GZY524317 HJE524314:HJU524317 HTA524314:HTQ524317 ICW524314:IDM524317 IMS524314:INI524317 IWO524314:IXE524317 JGK524314:JHA524317 JQG524314:JQW524317 KAC524314:KAS524317 KJY524314:KKO524317 KTU524314:KUK524317 LDQ524314:LEG524317 LNM524314:LOC524317 LXI524314:LXY524317 MHE524314:MHU524317 MRA524314:MRQ524317 NAW524314:NBM524317 NKS524314:NLI524317 NUO524314:NVE524317 OEK524314:OFA524317 OOG524314:OOW524317 OYC524314:OYS524317 PHY524314:PIO524317 PRU524314:PSK524317 QBQ524314:QCG524317 QLM524314:QMC524317 QVI524314:QVY524317 RFE524314:RFU524317 RPA524314:RPQ524317 RYW524314:RZM524317 SIS524314:SJI524317 SSO524314:STE524317 TCK524314:TDA524317 TMG524314:TMW524317 TWC524314:TWS524317 UFY524314:UGO524317 UPU524314:UQK524317 UZQ524314:VAG524317 VJM524314:VKC524317 VTI524314:VTY524317 WDE524314:WDU524317 WNA524314:WNQ524317 WWW524314:WXM524317 KK589850:LA589853 UG589850:UW589853 AEC589850:AES589853 ANY589850:AOO589853 AXU589850:AYK589853 BHQ589850:BIG589853 BRM589850:BSC589853 CBI589850:CBY589853 CLE589850:CLU589853 CVA589850:CVQ589853 DEW589850:DFM589853 DOS589850:DPI589853 DYO589850:DZE589853 EIK589850:EJA589853 ESG589850:ESW589853 FCC589850:FCS589853 FLY589850:FMO589853 FVU589850:FWK589853 GFQ589850:GGG589853 GPM589850:GQC589853 GZI589850:GZY589853 HJE589850:HJU589853 HTA589850:HTQ589853 ICW589850:IDM589853 IMS589850:INI589853 IWO589850:IXE589853 JGK589850:JHA589853 JQG589850:JQW589853 KAC589850:KAS589853 KJY589850:KKO589853 KTU589850:KUK589853 LDQ589850:LEG589853 LNM589850:LOC589853 LXI589850:LXY589853 MHE589850:MHU589853 MRA589850:MRQ589853 NAW589850:NBM589853 NKS589850:NLI589853 NUO589850:NVE589853 OEK589850:OFA589853 OOG589850:OOW589853 OYC589850:OYS589853 PHY589850:PIO589853 PRU589850:PSK589853 QBQ589850:QCG589853 QLM589850:QMC589853 QVI589850:QVY589853 RFE589850:RFU589853 RPA589850:RPQ589853 RYW589850:RZM589853 SIS589850:SJI589853 SSO589850:STE589853 TCK589850:TDA589853 TMG589850:TMW589853 TWC589850:TWS589853 UFY589850:UGO589853 UPU589850:UQK589853 UZQ589850:VAG589853 VJM589850:VKC589853 VTI589850:VTY589853 WDE589850:WDU589853 WNA589850:WNQ589853 WWW589850:WXM589853 KK655386:LA655389 UG655386:UW655389 AEC655386:AES655389 ANY655386:AOO655389 AXU655386:AYK655389 BHQ655386:BIG655389 BRM655386:BSC655389 CBI655386:CBY655389 CLE655386:CLU655389 CVA655386:CVQ655389 DEW655386:DFM655389 DOS655386:DPI655389 DYO655386:DZE655389 EIK655386:EJA655389 ESG655386:ESW655389 FCC655386:FCS655389 FLY655386:FMO655389 FVU655386:FWK655389 GFQ655386:GGG655389 GPM655386:GQC655389 GZI655386:GZY655389 HJE655386:HJU655389 HTA655386:HTQ655389 ICW655386:IDM655389 IMS655386:INI655389 IWO655386:IXE655389 JGK655386:JHA655389 JQG655386:JQW655389 KAC655386:KAS655389 KJY655386:KKO655389 KTU655386:KUK655389 LDQ655386:LEG655389 LNM655386:LOC655389 LXI655386:LXY655389 MHE655386:MHU655389 MRA655386:MRQ655389 NAW655386:NBM655389 NKS655386:NLI655389 NUO655386:NVE655389 OEK655386:OFA655389 OOG655386:OOW655389 OYC655386:OYS655389 PHY655386:PIO655389 PRU655386:PSK655389 QBQ655386:QCG655389 QLM655386:QMC655389 QVI655386:QVY655389 RFE655386:RFU655389 RPA655386:RPQ655389 RYW655386:RZM655389 SIS655386:SJI655389 SSO655386:STE655389 TCK655386:TDA655389 TMG655386:TMW655389 TWC655386:TWS655389 UFY655386:UGO655389 UPU655386:UQK655389 UZQ655386:VAG655389 VJM655386:VKC655389 VTI655386:VTY655389 WDE655386:WDU655389 WNA655386:WNQ655389 WWW655386:WXM655389 KK720922:LA720925 UG720922:UW720925 AEC720922:AES720925 ANY720922:AOO720925 AXU720922:AYK720925 BHQ720922:BIG720925 BRM720922:BSC720925 CBI720922:CBY720925 CLE720922:CLU720925 CVA720922:CVQ720925 DEW720922:DFM720925 DOS720922:DPI720925 DYO720922:DZE720925 EIK720922:EJA720925 ESG720922:ESW720925 FCC720922:FCS720925 FLY720922:FMO720925 FVU720922:FWK720925 GFQ720922:GGG720925 GPM720922:GQC720925 GZI720922:GZY720925 HJE720922:HJU720925 HTA720922:HTQ720925 ICW720922:IDM720925 IMS720922:INI720925 IWO720922:IXE720925 JGK720922:JHA720925 JQG720922:JQW720925 KAC720922:KAS720925 KJY720922:KKO720925 KTU720922:KUK720925 LDQ720922:LEG720925 LNM720922:LOC720925 LXI720922:LXY720925 MHE720922:MHU720925 MRA720922:MRQ720925 NAW720922:NBM720925 NKS720922:NLI720925 NUO720922:NVE720925 OEK720922:OFA720925 OOG720922:OOW720925 OYC720922:OYS720925 PHY720922:PIO720925 PRU720922:PSK720925 QBQ720922:QCG720925 QLM720922:QMC720925 QVI720922:QVY720925 RFE720922:RFU720925 RPA720922:RPQ720925 RYW720922:RZM720925 SIS720922:SJI720925 SSO720922:STE720925 TCK720922:TDA720925 TMG720922:TMW720925 TWC720922:TWS720925 UFY720922:UGO720925 UPU720922:UQK720925 UZQ720922:VAG720925 VJM720922:VKC720925 VTI720922:VTY720925 WDE720922:WDU720925 WNA720922:WNQ720925 WWW720922:WXM720925 KK786458:LA786461 UG786458:UW786461 AEC786458:AES786461 ANY786458:AOO786461 AXU786458:AYK786461 BHQ786458:BIG786461 BRM786458:BSC786461 CBI786458:CBY786461 CLE786458:CLU786461 CVA786458:CVQ786461 DEW786458:DFM786461 DOS786458:DPI786461 DYO786458:DZE786461 EIK786458:EJA786461 ESG786458:ESW786461 FCC786458:FCS786461 FLY786458:FMO786461 FVU786458:FWK786461 GFQ786458:GGG786461 GPM786458:GQC786461 GZI786458:GZY786461 HJE786458:HJU786461 HTA786458:HTQ786461 ICW786458:IDM786461 IMS786458:INI786461 IWO786458:IXE786461 JGK786458:JHA786461 JQG786458:JQW786461 KAC786458:KAS786461 KJY786458:KKO786461 KTU786458:KUK786461 LDQ786458:LEG786461 LNM786458:LOC786461 LXI786458:LXY786461 MHE786458:MHU786461 MRA786458:MRQ786461 NAW786458:NBM786461 NKS786458:NLI786461 NUO786458:NVE786461 OEK786458:OFA786461 OOG786458:OOW786461 OYC786458:OYS786461 PHY786458:PIO786461 PRU786458:PSK786461 QBQ786458:QCG786461 QLM786458:QMC786461 QVI786458:QVY786461 RFE786458:RFU786461 RPA786458:RPQ786461 RYW786458:RZM786461 SIS786458:SJI786461 SSO786458:STE786461 TCK786458:TDA786461 TMG786458:TMW786461 TWC786458:TWS786461 UFY786458:UGO786461 UPU786458:UQK786461 UZQ786458:VAG786461 VJM786458:VKC786461 VTI786458:VTY786461 WDE786458:WDU786461 WNA786458:WNQ786461 WWW786458:WXM786461 KK851994:LA851997 UG851994:UW851997 AEC851994:AES851997 ANY851994:AOO851997 AXU851994:AYK851997 BHQ851994:BIG851997 BRM851994:BSC851997 CBI851994:CBY851997 CLE851994:CLU851997 CVA851994:CVQ851997 DEW851994:DFM851997 DOS851994:DPI851997 DYO851994:DZE851997 EIK851994:EJA851997 ESG851994:ESW851997 FCC851994:FCS851997 FLY851994:FMO851997 FVU851994:FWK851997 GFQ851994:GGG851997 GPM851994:GQC851997 GZI851994:GZY851997 HJE851994:HJU851997 HTA851994:HTQ851997 ICW851994:IDM851997 IMS851994:INI851997 IWO851994:IXE851997 JGK851994:JHA851997 JQG851994:JQW851997 KAC851994:KAS851997 KJY851994:KKO851997 KTU851994:KUK851997 LDQ851994:LEG851997 LNM851994:LOC851997 LXI851994:LXY851997 MHE851994:MHU851997 MRA851994:MRQ851997 NAW851994:NBM851997 NKS851994:NLI851997 NUO851994:NVE851997 OEK851994:OFA851997 OOG851994:OOW851997 OYC851994:OYS851997 PHY851994:PIO851997 PRU851994:PSK851997 QBQ851994:QCG851997 QLM851994:QMC851997 QVI851994:QVY851997 RFE851994:RFU851997 RPA851994:RPQ851997 RYW851994:RZM851997 SIS851994:SJI851997 SSO851994:STE851997 TCK851994:TDA851997 TMG851994:TMW851997 TWC851994:TWS851997 UFY851994:UGO851997 UPU851994:UQK851997 UZQ851994:VAG851997 VJM851994:VKC851997 VTI851994:VTY851997 WDE851994:WDU851997 WNA851994:WNQ851997 WWW851994:WXM851997 KK917530:LA917533 UG917530:UW917533 AEC917530:AES917533 ANY917530:AOO917533 AXU917530:AYK917533 BHQ917530:BIG917533 BRM917530:BSC917533 CBI917530:CBY917533 CLE917530:CLU917533 CVA917530:CVQ917533 DEW917530:DFM917533 DOS917530:DPI917533 DYO917530:DZE917533 EIK917530:EJA917533 ESG917530:ESW917533 FCC917530:FCS917533 FLY917530:FMO917533 FVU917530:FWK917533 GFQ917530:GGG917533 GPM917530:GQC917533 GZI917530:GZY917533 HJE917530:HJU917533 HTA917530:HTQ917533 ICW917530:IDM917533 IMS917530:INI917533 IWO917530:IXE917533 JGK917530:JHA917533 JQG917530:JQW917533 KAC917530:KAS917533 KJY917530:KKO917533 KTU917530:KUK917533 LDQ917530:LEG917533 LNM917530:LOC917533 LXI917530:LXY917533 MHE917530:MHU917533 MRA917530:MRQ917533 NAW917530:NBM917533 NKS917530:NLI917533 NUO917530:NVE917533 OEK917530:OFA917533 OOG917530:OOW917533 OYC917530:OYS917533 PHY917530:PIO917533 PRU917530:PSK917533 QBQ917530:QCG917533 QLM917530:QMC917533 QVI917530:QVY917533 RFE917530:RFU917533 RPA917530:RPQ917533 RYW917530:RZM917533 SIS917530:SJI917533 SSO917530:STE917533 TCK917530:TDA917533 TMG917530:TMW917533 TWC917530:TWS917533 UFY917530:UGO917533 UPU917530:UQK917533 UZQ917530:VAG917533 VJM917530:VKC917533 VTI917530:VTY917533 WDE917530:WDU917533 WNA917530:WNQ917533 WWW917530:WXM917533 KK983066:LA983069 UG983066:UW983069 AEC983066:AES983069 ANY983066:AOO983069 AXU983066:AYK983069 BHQ983066:BIG983069 BRM983066:BSC983069 CBI983066:CBY983069 CLE983066:CLU983069 CVA983066:CVQ983069 DEW983066:DFM983069 DOS983066:DPI983069 DYO983066:DZE983069 EIK983066:EJA983069 ESG983066:ESW983069 FCC983066:FCS983069 FLY983066:FMO983069 FVU983066:FWK983069 GFQ983066:GGG983069 GPM983066:GQC983069 GZI983066:GZY983069 HJE983066:HJU983069 HTA983066:HTQ983069 ICW983066:IDM983069 IMS983066:INI983069 IWO983066:IXE983069 JGK983066:JHA983069 JQG983066:JQW983069 KAC983066:KAS983069 KJY983066:KKO983069 KTU983066:KUK983069 LDQ983066:LEG983069 LNM983066:LOC983069 LXI983066:LXY983069 MHE983066:MHU983069 MRA983066:MRQ983069 NAW983066:NBM983069 NKS983066:NLI983069 NUO983066:NVE983069 OEK983066:OFA983069 OOG983066:OOW983069 OYC983066:OYS983069 PHY983066:PIO983069 PRU983066:PSK983069 QBQ983066:QCG983069 QLM983066:QMC983069 QVI983066:QVY983069 RFE983066:RFU983069 RPA983066:RPQ983069 RYW983066:RZM983069 SIS983066:SJI983069 SSO983066:STE983069 TCK983066:TDA983069 TMG983066:TMW983069 TWC983066:TWS983069 UFY983066:UGO983069 UPU983066:UQK983069 UZQ983066:VAG983069 VJM983066:VKC983069 VTI983066:VTY983069 WDE983066:WDU983069 WNA983066:WNQ983069 WWW983066:WXM983069 WWW983062:WXM983064 KK65558:LA65560 UG65558:UW65560 AEC65558:AES65560 ANY65558:AOO65560 AXU65558:AYK65560 BHQ65558:BIG65560 BRM65558:BSC65560 CBI65558:CBY65560 CLE65558:CLU65560 CVA65558:CVQ65560 DEW65558:DFM65560 DOS65558:DPI65560 DYO65558:DZE65560 EIK65558:EJA65560 ESG65558:ESW65560 FCC65558:FCS65560 FLY65558:FMO65560 FVU65558:FWK65560 GFQ65558:GGG65560 GPM65558:GQC65560 GZI65558:GZY65560 HJE65558:HJU65560 HTA65558:HTQ65560 ICW65558:IDM65560 IMS65558:INI65560 IWO65558:IXE65560 JGK65558:JHA65560 JQG65558:JQW65560 KAC65558:KAS65560 KJY65558:KKO65560 KTU65558:KUK65560 LDQ65558:LEG65560 LNM65558:LOC65560 LXI65558:LXY65560 MHE65558:MHU65560 MRA65558:MRQ65560 NAW65558:NBM65560 NKS65558:NLI65560 NUO65558:NVE65560 OEK65558:OFA65560 OOG65558:OOW65560 OYC65558:OYS65560 PHY65558:PIO65560 PRU65558:PSK65560 QBQ65558:QCG65560 QLM65558:QMC65560 QVI65558:QVY65560 RFE65558:RFU65560 RPA65558:RPQ65560 RYW65558:RZM65560 SIS65558:SJI65560 SSO65558:STE65560 TCK65558:TDA65560 TMG65558:TMW65560 TWC65558:TWS65560 UFY65558:UGO65560 UPU65558:UQK65560 UZQ65558:VAG65560 VJM65558:VKC65560 VTI65558:VTY65560 WDE65558:WDU65560 WNA65558:WNQ65560 WWW65558:WXM65560 KK131094:LA131096 UG131094:UW131096 AEC131094:AES131096 ANY131094:AOO131096 AXU131094:AYK131096 BHQ131094:BIG131096 BRM131094:BSC131096 CBI131094:CBY131096 CLE131094:CLU131096 CVA131094:CVQ131096 DEW131094:DFM131096 DOS131094:DPI131096 DYO131094:DZE131096 EIK131094:EJA131096 ESG131094:ESW131096 FCC131094:FCS131096 FLY131094:FMO131096 FVU131094:FWK131096 GFQ131094:GGG131096 GPM131094:GQC131096 GZI131094:GZY131096 HJE131094:HJU131096 HTA131094:HTQ131096 ICW131094:IDM131096 IMS131094:INI131096 IWO131094:IXE131096 JGK131094:JHA131096 JQG131094:JQW131096 KAC131094:KAS131096 KJY131094:KKO131096 KTU131094:KUK131096 LDQ131094:LEG131096 LNM131094:LOC131096 LXI131094:LXY131096 MHE131094:MHU131096 MRA131094:MRQ131096 NAW131094:NBM131096 NKS131094:NLI131096 NUO131094:NVE131096 OEK131094:OFA131096 OOG131094:OOW131096 OYC131094:OYS131096 PHY131094:PIO131096 PRU131094:PSK131096 QBQ131094:QCG131096 QLM131094:QMC131096 QVI131094:QVY131096 RFE131094:RFU131096 RPA131094:RPQ131096 RYW131094:RZM131096 SIS131094:SJI131096 SSO131094:STE131096 TCK131094:TDA131096 TMG131094:TMW131096 TWC131094:TWS131096 UFY131094:UGO131096 UPU131094:UQK131096 UZQ131094:VAG131096 VJM131094:VKC131096 VTI131094:VTY131096 WDE131094:WDU131096 WNA131094:WNQ131096 WWW131094:WXM131096 KK196630:LA196632 UG196630:UW196632 AEC196630:AES196632 ANY196630:AOO196632 AXU196630:AYK196632 BHQ196630:BIG196632 BRM196630:BSC196632 CBI196630:CBY196632 CLE196630:CLU196632 CVA196630:CVQ196632 DEW196630:DFM196632 DOS196630:DPI196632 DYO196630:DZE196632 EIK196630:EJA196632 ESG196630:ESW196632 FCC196630:FCS196632 FLY196630:FMO196632 FVU196630:FWK196632 GFQ196630:GGG196632 GPM196630:GQC196632 GZI196630:GZY196632 HJE196630:HJU196632 HTA196630:HTQ196632 ICW196630:IDM196632 IMS196630:INI196632 IWO196630:IXE196632 JGK196630:JHA196632 JQG196630:JQW196632 KAC196630:KAS196632 KJY196630:KKO196632 KTU196630:KUK196632 LDQ196630:LEG196632 LNM196630:LOC196632 LXI196630:LXY196632 MHE196630:MHU196632 MRA196630:MRQ196632 NAW196630:NBM196632 NKS196630:NLI196632 NUO196630:NVE196632 OEK196630:OFA196632 OOG196630:OOW196632 OYC196630:OYS196632 PHY196630:PIO196632 PRU196630:PSK196632 QBQ196630:QCG196632 QLM196630:QMC196632 QVI196630:QVY196632 RFE196630:RFU196632 RPA196630:RPQ196632 RYW196630:RZM196632 SIS196630:SJI196632 SSO196630:STE196632 TCK196630:TDA196632 TMG196630:TMW196632 TWC196630:TWS196632 UFY196630:UGO196632 UPU196630:UQK196632 UZQ196630:VAG196632 VJM196630:VKC196632 VTI196630:VTY196632 WDE196630:WDU196632 WNA196630:WNQ196632 WWW196630:WXM196632 KK262166:LA262168 UG262166:UW262168 AEC262166:AES262168 ANY262166:AOO262168 AXU262166:AYK262168 BHQ262166:BIG262168 BRM262166:BSC262168 CBI262166:CBY262168 CLE262166:CLU262168 CVA262166:CVQ262168 DEW262166:DFM262168 DOS262166:DPI262168 DYO262166:DZE262168 EIK262166:EJA262168 ESG262166:ESW262168 FCC262166:FCS262168 FLY262166:FMO262168 FVU262166:FWK262168 GFQ262166:GGG262168 GPM262166:GQC262168 GZI262166:GZY262168 HJE262166:HJU262168 HTA262166:HTQ262168 ICW262166:IDM262168 IMS262166:INI262168 IWO262166:IXE262168 JGK262166:JHA262168 JQG262166:JQW262168 KAC262166:KAS262168 KJY262166:KKO262168 KTU262166:KUK262168 LDQ262166:LEG262168 LNM262166:LOC262168 LXI262166:LXY262168 MHE262166:MHU262168 MRA262166:MRQ262168 NAW262166:NBM262168 NKS262166:NLI262168 NUO262166:NVE262168 OEK262166:OFA262168 OOG262166:OOW262168 OYC262166:OYS262168 PHY262166:PIO262168 PRU262166:PSK262168 QBQ262166:QCG262168 QLM262166:QMC262168 QVI262166:QVY262168 RFE262166:RFU262168 RPA262166:RPQ262168 RYW262166:RZM262168 SIS262166:SJI262168 SSO262166:STE262168 TCK262166:TDA262168 TMG262166:TMW262168 TWC262166:TWS262168 UFY262166:UGO262168 UPU262166:UQK262168 UZQ262166:VAG262168 VJM262166:VKC262168 VTI262166:VTY262168 WDE262166:WDU262168 WNA262166:WNQ262168 WWW262166:WXM262168 KK327702:LA327704 UG327702:UW327704 AEC327702:AES327704 ANY327702:AOO327704 AXU327702:AYK327704 BHQ327702:BIG327704 BRM327702:BSC327704 CBI327702:CBY327704 CLE327702:CLU327704 CVA327702:CVQ327704 DEW327702:DFM327704 DOS327702:DPI327704 DYO327702:DZE327704 EIK327702:EJA327704 ESG327702:ESW327704 FCC327702:FCS327704 FLY327702:FMO327704 FVU327702:FWK327704 GFQ327702:GGG327704 GPM327702:GQC327704 GZI327702:GZY327704 HJE327702:HJU327704 HTA327702:HTQ327704 ICW327702:IDM327704 IMS327702:INI327704 IWO327702:IXE327704 JGK327702:JHA327704 JQG327702:JQW327704 KAC327702:KAS327704 KJY327702:KKO327704 KTU327702:KUK327704 LDQ327702:LEG327704 LNM327702:LOC327704 LXI327702:LXY327704 MHE327702:MHU327704 MRA327702:MRQ327704 NAW327702:NBM327704 NKS327702:NLI327704 NUO327702:NVE327704 OEK327702:OFA327704 OOG327702:OOW327704 OYC327702:OYS327704 PHY327702:PIO327704 PRU327702:PSK327704 QBQ327702:QCG327704 QLM327702:QMC327704 QVI327702:QVY327704 RFE327702:RFU327704 RPA327702:RPQ327704 RYW327702:RZM327704 SIS327702:SJI327704 SSO327702:STE327704 TCK327702:TDA327704 TMG327702:TMW327704 TWC327702:TWS327704 UFY327702:UGO327704 UPU327702:UQK327704 UZQ327702:VAG327704 VJM327702:VKC327704 VTI327702:VTY327704 WDE327702:WDU327704 WNA327702:WNQ327704 WWW327702:WXM327704 KK393238:LA393240 UG393238:UW393240 AEC393238:AES393240 ANY393238:AOO393240 AXU393238:AYK393240 BHQ393238:BIG393240 BRM393238:BSC393240 CBI393238:CBY393240 CLE393238:CLU393240 CVA393238:CVQ393240 DEW393238:DFM393240 DOS393238:DPI393240 DYO393238:DZE393240 EIK393238:EJA393240 ESG393238:ESW393240 FCC393238:FCS393240 FLY393238:FMO393240 FVU393238:FWK393240 GFQ393238:GGG393240 GPM393238:GQC393240 GZI393238:GZY393240 HJE393238:HJU393240 HTA393238:HTQ393240 ICW393238:IDM393240 IMS393238:INI393240 IWO393238:IXE393240 JGK393238:JHA393240 JQG393238:JQW393240 KAC393238:KAS393240 KJY393238:KKO393240 KTU393238:KUK393240 LDQ393238:LEG393240 LNM393238:LOC393240 LXI393238:LXY393240 MHE393238:MHU393240 MRA393238:MRQ393240 NAW393238:NBM393240 NKS393238:NLI393240 NUO393238:NVE393240 OEK393238:OFA393240 OOG393238:OOW393240 OYC393238:OYS393240 PHY393238:PIO393240 PRU393238:PSK393240 QBQ393238:QCG393240 QLM393238:QMC393240 QVI393238:QVY393240 RFE393238:RFU393240 RPA393238:RPQ393240 RYW393238:RZM393240 SIS393238:SJI393240 SSO393238:STE393240 TCK393238:TDA393240 TMG393238:TMW393240 TWC393238:TWS393240 UFY393238:UGO393240 UPU393238:UQK393240 UZQ393238:VAG393240 VJM393238:VKC393240 VTI393238:VTY393240 WDE393238:WDU393240 WNA393238:WNQ393240 WWW393238:WXM393240 KK458774:LA458776 UG458774:UW458776 AEC458774:AES458776 ANY458774:AOO458776 AXU458774:AYK458776 BHQ458774:BIG458776 BRM458774:BSC458776 CBI458774:CBY458776 CLE458774:CLU458776 CVA458774:CVQ458776 DEW458774:DFM458776 DOS458774:DPI458776 DYO458774:DZE458776 EIK458774:EJA458776 ESG458774:ESW458776 FCC458774:FCS458776 FLY458774:FMO458776 FVU458774:FWK458776 GFQ458774:GGG458776 GPM458774:GQC458776 GZI458774:GZY458776 HJE458774:HJU458776 HTA458774:HTQ458776 ICW458774:IDM458776 IMS458774:INI458776 IWO458774:IXE458776 JGK458774:JHA458776 JQG458774:JQW458776 KAC458774:KAS458776 KJY458774:KKO458776 KTU458774:KUK458776 LDQ458774:LEG458776 LNM458774:LOC458776 LXI458774:LXY458776 MHE458774:MHU458776 MRA458774:MRQ458776 NAW458774:NBM458776 NKS458774:NLI458776 NUO458774:NVE458776 OEK458774:OFA458776 OOG458774:OOW458776 OYC458774:OYS458776 PHY458774:PIO458776 PRU458774:PSK458776 QBQ458774:QCG458776 QLM458774:QMC458776 QVI458774:QVY458776 RFE458774:RFU458776 RPA458774:RPQ458776 RYW458774:RZM458776 SIS458774:SJI458776 SSO458774:STE458776 TCK458774:TDA458776 TMG458774:TMW458776 TWC458774:TWS458776 UFY458774:UGO458776 UPU458774:UQK458776 UZQ458774:VAG458776 VJM458774:VKC458776 VTI458774:VTY458776 WDE458774:WDU458776 WNA458774:WNQ458776 WWW458774:WXM458776 KK524310:LA524312 UG524310:UW524312 AEC524310:AES524312 ANY524310:AOO524312 AXU524310:AYK524312 BHQ524310:BIG524312 BRM524310:BSC524312 CBI524310:CBY524312 CLE524310:CLU524312 CVA524310:CVQ524312 DEW524310:DFM524312 DOS524310:DPI524312 DYO524310:DZE524312 EIK524310:EJA524312 ESG524310:ESW524312 FCC524310:FCS524312 FLY524310:FMO524312 FVU524310:FWK524312 GFQ524310:GGG524312 GPM524310:GQC524312 GZI524310:GZY524312 HJE524310:HJU524312 HTA524310:HTQ524312 ICW524310:IDM524312 IMS524310:INI524312 IWO524310:IXE524312 JGK524310:JHA524312 JQG524310:JQW524312 KAC524310:KAS524312 KJY524310:KKO524312 KTU524310:KUK524312 LDQ524310:LEG524312 LNM524310:LOC524312 LXI524310:LXY524312 MHE524310:MHU524312 MRA524310:MRQ524312 NAW524310:NBM524312 NKS524310:NLI524312 NUO524310:NVE524312 OEK524310:OFA524312 OOG524310:OOW524312 OYC524310:OYS524312 PHY524310:PIO524312 PRU524310:PSK524312 QBQ524310:QCG524312 QLM524310:QMC524312 QVI524310:QVY524312 RFE524310:RFU524312 RPA524310:RPQ524312 RYW524310:RZM524312 SIS524310:SJI524312 SSO524310:STE524312 TCK524310:TDA524312 TMG524310:TMW524312 TWC524310:TWS524312 UFY524310:UGO524312 UPU524310:UQK524312 UZQ524310:VAG524312 VJM524310:VKC524312 VTI524310:VTY524312 WDE524310:WDU524312 WNA524310:WNQ524312 WWW524310:WXM524312 KK589846:LA589848 UG589846:UW589848 AEC589846:AES589848 ANY589846:AOO589848 AXU589846:AYK589848 BHQ589846:BIG589848 BRM589846:BSC589848 CBI589846:CBY589848 CLE589846:CLU589848 CVA589846:CVQ589848 DEW589846:DFM589848 DOS589846:DPI589848 DYO589846:DZE589848 EIK589846:EJA589848 ESG589846:ESW589848 FCC589846:FCS589848 FLY589846:FMO589848 FVU589846:FWK589848 GFQ589846:GGG589848 GPM589846:GQC589848 GZI589846:GZY589848 HJE589846:HJU589848 HTA589846:HTQ589848 ICW589846:IDM589848 IMS589846:INI589848 IWO589846:IXE589848 JGK589846:JHA589848 JQG589846:JQW589848 KAC589846:KAS589848 KJY589846:KKO589848 KTU589846:KUK589848 LDQ589846:LEG589848 LNM589846:LOC589848 LXI589846:LXY589848 MHE589846:MHU589848 MRA589846:MRQ589848 NAW589846:NBM589848 NKS589846:NLI589848 NUO589846:NVE589848 OEK589846:OFA589848 OOG589846:OOW589848 OYC589846:OYS589848 PHY589846:PIO589848 PRU589846:PSK589848 QBQ589846:QCG589848 QLM589846:QMC589848 QVI589846:QVY589848 RFE589846:RFU589848 RPA589846:RPQ589848 RYW589846:RZM589848 SIS589846:SJI589848 SSO589846:STE589848 TCK589846:TDA589848 TMG589846:TMW589848 TWC589846:TWS589848 UFY589846:UGO589848 UPU589846:UQK589848 UZQ589846:VAG589848 VJM589846:VKC589848 VTI589846:VTY589848 WDE589846:WDU589848 WNA589846:WNQ589848 WWW589846:WXM589848 KK655382:LA655384 UG655382:UW655384 AEC655382:AES655384 ANY655382:AOO655384 AXU655382:AYK655384 BHQ655382:BIG655384 BRM655382:BSC655384 CBI655382:CBY655384 CLE655382:CLU655384 CVA655382:CVQ655384 DEW655382:DFM655384 DOS655382:DPI655384 DYO655382:DZE655384 EIK655382:EJA655384 ESG655382:ESW655384 FCC655382:FCS655384 FLY655382:FMO655384 FVU655382:FWK655384 GFQ655382:GGG655384 GPM655382:GQC655384 GZI655382:GZY655384 HJE655382:HJU655384 HTA655382:HTQ655384 ICW655382:IDM655384 IMS655382:INI655384 IWO655382:IXE655384 JGK655382:JHA655384 JQG655382:JQW655384 KAC655382:KAS655384 KJY655382:KKO655384 KTU655382:KUK655384 LDQ655382:LEG655384 LNM655382:LOC655384 LXI655382:LXY655384 MHE655382:MHU655384 MRA655382:MRQ655384 NAW655382:NBM655384 NKS655382:NLI655384 NUO655382:NVE655384 OEK655382:OFA655384 OOG655382:OOW655384 OYC655382:OYS655384 PHY655382:PIO655384 PRU655382:PSK655384 QBQ655382:QCG655384 QLM655382:QMC655384 QVI655382:QVY655384 RFE655382:RFU655384 RPA655382:RPQ655384 RYW655382:RZM655384 SIS655382:SJI655384 SSO655382:STE655384 TCK655382:TDA655384 TMG655382:TMW655384 TWC655382:TWS655384 UFY655382:UGO655384 UPU655382:UQK655384 UZQ655382:VAG655384 VJM655382:VKC655384 VTI655382:VTY655384 WDE655382:WDU655384 WNA655382:WNQ655384 WWW655382:WXM655384 KK720918:LA720920 UG720918:UW720920 AEC720918:AES720920 ANY720918:AOO720920 AXU720918:AYK720920 BHQ720918:BIG720920 BRM720918:BSC720920 CBI720918:CBY720920 CLE720918:CLU720920 CVA720918:CVQ720920 DEW720918:DFM720920 DOS720918:DPI720920 DYO720918:DZE720920 EIK720918:EJA720920 ESG720918:ESW720920 FCC720918:FCS720920 FLY720918:FMO720920 FVU720918:FWK720920 GFQ720918:GGG720920 GPM720918:GQC720920 GZI720918:GZY720920 HJE720918:HJU720920 HTA720918:HTQ720920 ICW720918:IDM720920 IMS720918:INI720920 IWO720918:IXE720920 JGK720918:JHA720920 JQG720918:JQW720920 KAC720918:KAS720920 KJY720918:KKO720920 KTU720918:KUK720920 LDQ720918:LEG720920 LNM720918:LOC720920 LXI720918:LXY720920 MHE720918:MHU720920 MRA720918:MRQ720920 NAW720918:NBM720920 NKS720918:NLI720920 NUO720918:NVE720920 OEK720918:OFA720920 OOG720918:OOW720920 OYC720918:OYS720920 PHY720918:PIO720920 PRU720918:PSK720920 QBQ720918:QCG720920 QLM720918:QMC720920 QVI720918:QVY720920 RFE720918:RFU720920 RPA720918:RPQ720920 RYW720918:RZM720920 SIS720918:SJI720920 SSO720918:STE720920 TCK720918:TDA720920 TMG720918:TMW720920 TWC720918:TWS720920 UFY720918:UGO720920 UPU720918:UQK720920 UZQ720918:VAG720920 VJM720918:VKC720920 VTI720918:VTY720920 WDE720918:WDU720920 WNA720918:WNQ720920 WWW720918:WXM720920 KK786454:LA786456 UG786454:UW786456 AEC786454:AES786456 ANY786454:AOO786456 AXU786454:AYK786456 BHQ786454:BIG786456 BRM786454:BSC786456 CBI786454:CBY786456 CLE786454:CLU786456 CVA786454:CVQ786456 DEW786454:DFM786456 DOS786454:DPI786456 DYO786454:DZE786456 EIK786454:EJA786456 ESG786454:ESW786456 FCC786454:FCS786456 FLY786454:FMO786456 FVU786454:FWK786456 GFQ786454:GGG786456 GPM786454:GQC786456 GZI786454:GZY786456 HJE786454:HJU786456 HTA786454:HTQ786456 ICW786454:IDM786456 IMS786454:INI786456 IWO786454:IXE786456 JGK786454:JHA786456 JQG786454:JQW786456 KAC786454:KAS786456 KJY786454:KKO786456 KTU786454:KUK786456 LDQ786454:LEG786456 LNM786454:LOC786456 LXI786454:LXY786456 MHE786454:MHU786456 MRA786454:MRQ786456 NAW786454:NBM786456 NKS786454:NLI786456 NUO786454:NVE786456 OEK786454:OFA786456 OOG786454:OOW786456 OYC786454:OYS786456 PHY786454:PIO786456 PRU786454:PSK786456 QBQ786454:QCG786456 QLM786454:QMC786456 QVI786454:QVY786456 RFE786454:RFU786456 RPA786454:RPQ786456 RYW786454:RZM786456 SIS786454:SJI786456 SSO786454:STE786456 TCK786454:TDA786456 TMG786454:TMW786456 TWC786454:TWS786456 UFY786454:UGO786456 UPU786454:UQK786456 UZQ786454:VAG786456 VJM786454:VKC786456 VTI786454:VTY786456 WDE786454:WDU786456 WNA786454:WNQ786456 WWW786454:WXM786456 KK851990:LA851992 UG851990:UW851992 AEC851990:AES851992 ANY851990:AOO851992 AXU851990:AYK851992 BHQ851990:BIG851992 BRM851990:BSC851992 CBI851990:CBY851992 CLE851990:CLU851992 CVA851990:CVQ851992 DEW851990:DFM851992 DOS851990:DPI851992 DYO851990:DZE851992 EIK851990:EJA851992 ESG851990:ESW851992 FCC851990:FCS851992 FLY851990:FMO851992 FVU851990:FWK851992 GFQ851990:GGG851992 GPM851990:GQC851992 GZI851990:GZY851992 HJE851990:HJU851992 HTA851990:HTQ851992 ICW851990:IDM851992 IMS851990:INI851992 IWO851990:IXE851992 JGK851990:JHA851992 JQG851990:JQW851992 KAC851990:KAS851992 KJY851990:KKO851992 KTU851990:KUK851992 LDQ851990:LEG851992 LNM851990:LOC851992 LXI851990:LXY851992 MHE851990:MHU851992 MRA851990:MRQ851992 NAW851990:NBM851992 NKS851990:NLI851992 NUO851990:NVE851992 OEK851990:OFA851992 OOG851990:OOW851992 OYC851990:OYS851992 PHY851990:PIO851992 PRU851990:PSK851992 QBQ851990:QCG851992 QLM851990:QMC851992 QVI851990:QVY851992 RFE851990:RFU851992 RPA851990:RPQ851992 RYW851990:RZM851992 SIS851990:SJI851992 SSO851990:STE851992 TCK851990:TDA851992 TMG851990:TMW851992 TWC851990:TWS851992 UFY851990:UGO851992 UPU851990:UQK851992 UZQ851990:VAG851992 VJM851990:VKC851992 VTI851990:VTY851992 WDE851990:WDU851992 WNA851990:WNQ851992 WWW851990:WXM851992 KK917526:LA917528 UG917526:UW917528 AEC917526:AES917528 ANY917526:AOO917528 AXU917526:AYK917528 BHQ917526:BIG917528 BRM917526:BSC917528 CBI917526:CBY917528 CLE917526:CLU917528 CVA917526:CVQ917528 DEW917526:DFM917528 DOS917526:DPI917528 DYO917526:DZE917528 EIK917526:EJA917528 ESG917526:ESW917528 FCC917526:FCS917528 FLY917526:FMO917528 FVU917526:FWK917528 GFQ917526:GGG917528 GPM917526:GQC917528 GZI917526:GZY917528 HJE917526:HJU917528 HTA917526:HTQ917528 ICW917526:IDM917528 IMS917526:INI917528 IWO917526:IXE917528 JGK917526:JHA917528 JQG917526:JQW917528 KAC917526:KAS917528 KJY917526:KKO917528 KTU917526:KUK917528 LDQ917526:LEG917528 LNM917526:LOC917528 LXI917526:LXY917528 MHE917526:MHU917528 MRA917526:MRQ917528 NAW917526:NBM917528 NKS917526:NLI917528 NUO917526:NVE917528 OEK917526:OFA917528 OOG917526:OOW917528 OYC917526:OYS917528 PHY917526:PIO917528 PRU917526:PSK917528 QBQ917526:QCG917528 QLM917526:QMC917528 QVI917526:QVY917528 RFE917526:RFU917528 RPA917526:RPQ917528 RYW917526:RZM917528 SIS917526:SJI917528 SSO917526:STE917528 TCK917526:TDA917528 TMG917526:TMW917528 TWC917526:TWS917528 UFY917526:UGO917528 UPU917526:UQK917528 UZQ917526:VAG917528 VJM917526:VKC917528 VTI917526:VTY917528 WDE917526:WDU917528 WNA917526:WNQ917528 WWW917526:WXM917528 KK983062:LA983064 UG983062:UW983064 AEC983062:AES983064 ANY983062:AOO983064 AXU983062:AYK983064 BHQ983062:BIG983064 BRM983062:BSC983064 CBI983062:CBY983064 CLE983062:CLU983064 CVA983062:CVQ983064 DEW983062:DFM983064 DOS983062:DPI983064 DYO983062:DZE983064 EIK983062:EJA983064 ESG983062:ESW983064 FCC983062:FCS983064 FLY983062:FMO983064 FVU983062:FWK983064 GFQ983062:GGG983064 GPM983062:GQC983064 GZI983062:GZY983064 HJE983062:HJU983064 HTA983062:HTQ983064 ICW983062:IDM983064 IMS983062:INI983064 IWO983062:IXE983064 JGK983062:JHA983064 JQG983062:JQW983064 KAC983062:KAS983064 KJY983062:KKO983064 KTU983062:KUK983064 LDQ983062:LEG983064 LNM983062:LOC983064 LXI983062:LXY983064 MHE983062:MHU983064 MRA983062:MRQ983064 NAW983062:NBM983064 NKS983062:NLI983064 NUO983062:NVE983064 OEK983062:OFA983064 OOG983062:OOW983064 OYC983062:OYS983064 PHY983062:PIO983064 PRU983062:PSK983064 QBQ983062:QCG983064 QLM983062:QMC983064 QVI983062:QVY983064 RFE983062:RFU983064 RPA983062:RPQ983064 RYW983062:RZM983064 SIS983062:SJI983064 SSO983062:STE983064 TCK983062:TDA983064 TMG983062:TMW983064 TWC983062:TWS983064 UFY983062:UGO983064 UPU983062:UQK983064 UZQ983062:VAG983064 VJM983062:VKC983064 VTI983062:VTY983064 WDE983062:WDU983064 WNA983062:WNQ983064 UG26:UW28 KK26:LA28 WWW26:WXM28 WNA26:WNQ28 WDE26:WDU28 VTI26:VTY28 VJM26:VKC28 UZQ26:VAG28 UPU26:UQK28 UFY26:UGO28 TWC26:TWS28 TMG26:TMW28 TCK26:TDA28 SSO26:STE28 SIS26:SJI28 RYW26:RZM28 RPA26:RPQ28 RFE26:RFU28 QVI26:QVY28 QLM26:QMC28 QBQ26:QCG28 PRU26:PSK28 PHY26:PIO28 OYC26:OYS28 OOG26:OOW28 OEK26:OFA28 NUO26:NVE28 NKS26:NLI28 NAW26:NBM28 MRA26:MRQ28 MHE26:MHU28 LXI26:LXY28 LNM26:LOC28 LDQ26:LEG28 KTU26:KUK28 KJY26:KKO28 KAC26:KAS28 JQG26:JQW28 JGK26:JHA28 IWO26:IXE28 IMS26:INI28 ICW26:IDM28 HTA26:HTQ28 HJE26:HJU28 GZI26:GZY28 GPM26:GQC28 GFQ26:GGG28 FVU26:FWK28 FLY26:FMO28 FCC26:FCS28 ESG26:ESW28 EIK26:EJA28 DYO26:DZE28 DOS26:DPI28 DEW26:DFM28 CVA26:CVQ28 CLE26:CLU28 CBI26:CBY28 BRM26:BSC28 BHQ26:BIG28 AXU26:AYK28 ANY26:AOO28 AEC26:AES28 BK27:BL28 BK26 L983062:BL983064 L917526:BL917528 L851990:BL851992 L786454:BL786456 L720918:BL720920 L655382:BL655384 L589846:BL589848 L524310:BL524312 L458774:BL458776 L393238:BL393240 L327702:BL327704 L262166:BL262168 L196630:BL196632 L131094:BL131096 L65558:BL65560 L983066:BL983069 L917530:BL917533 L851994:BL851997 L786458:BL786461 L720922:BL720925 L655386:BL655389 L589850:BL589853 L524314:BL524317 L458778:BL458781 L393242:BL393245 L327706:BL327709 L262170:BL262173 L196634:BL196637 L131098:BL131101 L65562:BL65565 L26:BJ28"/>
    <dataValidation type="list" allowBlank="1" showInputMessage="1" showErrorMessage="1" errorTitle="Ошибка" error="Выберите значение из списка" sqref="WWZ983058 KN23 UJ23 AEF23 AOB23 AXX23 BHT23 BRP23 CBL23 CLH23 CVD23 DEZ23 DOV23 DYR23 EIN23 ESJ23 FCF23 FMB23 FVX23 GFT23 GPP23 GZL23 HJH23 HTD23 ICZ23 IMV23 IWR23 JGN23 JQJ23 KAF23 KKB23 KTX23 LDT23 LNP23 LXL23 MHH23 MRD23 NAZ23 NKV23 NUR23 OEN23 OOJ23 OYF23 PIB23 PRX23 QBT23 QLP23 QVL23 RFH23 RPD23 RYZ23 SIV23 SSR23 TCN23 TMJ23 TWF23 UGB23 UPX23 UZT23 VJP23 VTL23 WDH23 WND23 WWZ23 O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O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O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O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O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O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O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O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O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O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O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O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O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O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O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formula1>kind_of_cons</formula1>
    </dataValidation>
    <dataValidation type="textLength" operator="lessThanOrEqual" allowBlank="1" showInputMessage="1" showErrorMessage="1" errorTitle="Ошибка" error="Допускается ввод не более 900 символов!" sqref="WXM983053:WXM983059 LA18:LA24 UW18:UW24 AES18:AES24 AOO18:AOO24 AYK18:AYK24 BIG18:BIG24 BSC18:BSC24 CBY18:CBY24 CLU18:CLU24 CVQ18:CVQ24 DFM18:DFM24 DPI18:DPI24 DZE18:DZE24 EJA18:EJA24 ESW18:ESW24 FCS18:FCS24 FMO18:FMO24 FWK18:FWK24 GGG18:GGG24 GQC18:GQC24 GZY18:GZY24 HJU18:HJU24 HTQ18:HTQ24 IDM18:IDM24 INI18:INI24 IXE18:IXE24 JHA18:JHA24 JQW18:JQW24 KAS18:KAS24 KKO18:KKO24 KUK18:KUK24 LEG18:LEG24 LOC18:LOC24 LXY18:LXY24 MHU18:MHU24 MRQ18:MRQ24 NBM18:NBM24 NLI18:NLI24 NVE18:NVE24 OFA18:OFA24 OOW18:OOW24 OYS18:OYS24 PIO18:PIO24 PSK18:PSK24 QCG18:QCG24 QMC18:QMC24 QVY18:QVY24 RFU18:RFU24 RPQ18:RPQ24 RZM18:RZM24 SJI18:SJI24 STE18:STE24 TDA18:TDA24 TMW18:TMW24 TWS18:TWS24 UGO18:UGO24 UQK18:UQK24 VAG18:VAG24 VKC18:VKC24 VTY18:VTY24 WDU18:WDU24 WNQ18:WNQ24 WXM18:WXM24 BL65549:BL65555 LA65549:LA65555 UW65549:UW65555 AES65549:AES65555 AOO65549:AOO65555 AYK65549:AYK65555 BIG65549:BIG65555 BSC65549:BSC65555 CBY65549:CBY65555 CLU65549:CLU65555 CVQ65549:CVQ65555 DFM65549:DFM65555 DPI65549:DPI65555 DZE65549:DZE65555 EJA65549:EJA65555 ESW65549:ESW65555 FCS65549:FCS65555 FMO65549:FMO65555 FWK65549:FWK65555 GGG65549:GGG65555 GQC65549:GQC65555 GZY65549:GZY65555 HJU65549:HJU65555 HTQ65549:HTQ65555 IDM65549:IDM65555 INI65549:INI65555 IXE65549:IXE65555 JHA65549:JHA65555 JQW65549:JQW65555 KAS65549:KAS65555 KKO65549:KKO65555 KUK65549:KUK65555 LEG65549:LEG65555 LOC65549:LOC65555 LXY65549:LXY65555 MHU65549:MHU65555 MRQ65549:MRQ65555 NBM65549:NBM65555 NLI65549:NLI65555 NVE65549:NVE65555 OFA65549:OFA65555 OOW65549:OOW65555 OYS65549:OYS65555 PIO65549:PIO65555 PSK65549:PSK65555 QCG65549:QCG65555 QMC65549:QMC65555 QVY65549:QVY65555 RFU65549:RFU65555 RPQ65549:RPQ65555 RZM65549:RZM65555 SJI65549:SJI65555 STE65549:STE65555 TDA65549:TDA65555 TMW65549:TMW65555 TWS65549:TWS65555 UGO65549:UGO65555 UQK65549:UQK65555 VAG65549:VAG65555 VKC65549:VKC65555 VTY65549:VTY65555 WDU65549:WDU65555 WNQ65549:WNQ65555 WXM65549:WXM65555 BL131085:BL131091 LA131085:LA131091 UW131085:UW131091 AES131085:AES131091 AOO131085:AOO131091 AYK131085:AYK131091 BIG131085:BIG131091 BSC131085:BSC131091 CBY131085:CBY131091 CLU131085:CLU131091 CVQ131085:CVQ131091 DFM131085:DFM131091 DPI131085:DPI131091 DZE131085:DZE131091 EJA131085:EJA131091 ESW131085:ESW131091 FCS131085:FCS131091 FMO131085:FMO131091 FWK131085:FWK131091 GGG131085:GGG131091 GQC131085:GQC131091 GZY131085:GZY131091 HJU131085:HJU131091 HTQ131085:HTQ131091 IDM131085:IDM131091 INI131085:INI131091 IXE131085:IXE131091 JHA131085:JHA131091 JQW131085:JQW131091 KAS131085:KAS131091 KKO131085:KKO131091 KUK131085:KUK131091 LEG131085:LEG131091 LOC131085:LOC131091 LXY131085:LXY131091 MHU131085:MHU131091 MRQ131085:MRQ131091 NBM131085:NBM131091 NLI131085:NLI131091 NVE131085:NVE131091 OFA131085:OFA131091 OOW131085:OOW131091 OYS131085:OYS131091 PIO131085:PIO131091 PSK131085:PSK131091 QCG131085:QCG131091 QMC131085:QMC131091 QVY131085:QVY131091 RFU131085:RFU131091 RPQ131085:RPQ131091 RZM131085:RZM131091 SJI131085:SJI131091 STE131085:STE131091 TDA131085:TDA131091 TMW131085:TMW131091 TWS131085:TWS131091 UGO131085:UGO131091 UQK131085:UQK131091 VAG131085:VAG131091 VKC131085:VKC131091 VTY131085:VTY131091 WDU131085:WDU131091 WNQ131085:WNQ131091 WXM131085:WXM131091 BL196621:BL196627 LA196621:LA196627 UW196621:UW196627 AES196621:AES196627 AOO196621:AOO196627 AYK196621:AYK196627 BIG196621:BIG196627 BSC196621:BSC196627 CBY196621:CBY196627 CLU196621:CLU196627 CVQ196621:CVQ196627 DFM196621:DFM196627 DPI196621:DPI196627 DZE196621:DZE196627 EJA196621:EJA196627 ESW196621:ESW196627 FCS196621:FCS196627 FMO196621:FMO196627 FWK196621:FWK196627 GGG196621:GGG196627 GQC196621:GQC196627 GZY196621:GZY196627 HJU196621:HJU196627 HTQ196621:HTQ196627 IDM196621:IDM196627 INI196621:INI196627 IXE196621:IXE196627 JHA196621:JHA196627 JQW196621:JQW196627 KAS196621:KAS196627 KKO196621:KKO196627 KUK196621:KUK196627 LEG196621:LEG196627 LOC196621:LOC196627 LXY196621:LXY196627 MHU196621:MHU196627 MRQ196621:MRQ196627 NBM196621:NBM196627 NLI196621:NLI196627 NVE196621:NVE196627 OFA196621:OFA196627 OOW196621:OOW196627 OYS196621:OYS196627 PIO196621:PIO196627 PSK196621:PSK196627 QCG196621:QCG196627 QMC196621:QMC196627 QVY196621:QVY196627 RFU196621:RFU196627 RPQ196621:RPQ196627 RZM196621:RZM196627 SJI196621:SJI196627 STE196621:STE196627 TDA196621:TDA196627 TMW196621:TMW196627 TWS196621:TWS196627 UGO196621:UGO196627 UQK196621:UQK196627 VAG196621:VAG196627 VKC196621:VKC196627 VTY196621:VTY196627 WDU196621:WDU196627 WNQ196621:WNQ196627 WXM196621:WXM196627 BL262157:BL262163 LA262157:LA262163 UW262157:UW262163 AES262157:AES262163 AOO262157:AOO262163 AYK262157:AYK262163 BIG262157:BIG262163 BSC262157:BSC262163 CBY262157:CBY262163 CLU262157:CLU262163 CVQ262157:CVQ262163 DFM262157:DFM262163 DPI262157:DPI262163 DZE262157:DZE262163 EJA262157:EJA262163 ESW262157:ESW262163 FCS262157:FCS262163 FMO262157:FMO262163 FWK262157:FWK262163 GGG262157:GGG262163 GQC262157:GQC262163 GZY262157:GZY262163 HJU262157:HJU262163 HTQ262157:HTQ262163 IDM262157:IDM262163 INI262157:INI262163 IXE262157:IXE262163 JHA262157:JHA262163 JQW262157:JQW262163 KAS262157:KAS262163 KKO262157:KKO262163 KUK262157:KUK262163 LEG262157:LEG262163 LOC262157:LOC262163 LXY262157:LXY262163 MHU262157:MHU262163 MRQ262157:MRQ262163 NBM262157:NBM262163 NLI262157:NLI262163 NVE262157:NVE262163 OFA262157:OFA262163 OOW262157:OOW262163 OYS262157:OYS262163 PIO262157:PIO262163 PSK262157:PSK262163 QCG262157:QCG262163 QMC262157:QMC262163 QVY262157:QVY262163 RFU262157:RFU262163 RPQ262157:RPQ262163 RZM262157:RZM262163 SJI262157:SJI262163 STE262157:STE262163 TDA262157:TDA262163 TMW262157:TMW262163 TWS262157:TWS262163 UGO262157:UGO262163 UQK262157:UQK262163 VAG262157:VAG262163 VKC262157:VKC262163 VTY262157:VTY262163 WDU262157:WDU262163 WNQ262157:WNQ262163 WXM262157:WXM262163 BL327693:BL327699 LA327693:LA327699 UW327693:UW327699 AES327693:AES327699 AOO327693:AOO327699 AYK327693:AYK327699 BIG327693:BIG327699 BSC327693:BSC327699 CBY327693:CBY327699 CLU327693:CLU327699 CVQ327693:CVQ327699 DFM327693:DFM327699 DPI327693:DPI327699 DZE327693:DZE327699 EJA327693:EJA327699 ESW327693:ESW327699 FCS327693:FCS327699 FMO327693:FMO327699 FWK327693:FWK327699 GGG327693:GGG327699 GQC327693:GQC327699 GZY327693:GZY327699 HJU327693:HJU327699 HTQ327693:HTQ327699 IDM327693:IDM327699 INI327693:INI327699 IXE327693:IXE327699 JHA327693:JHA327699 JQW327693:JQW327699 KAS327693:KAS327699 KKO327693:KKO327699 KUK327693:KUK327699 LEG327693:LEG327699 LOC327693:LOC327699 LXY327693:LXY327699 MHU327693:MHU327699 MRQ327693:MRQ327699 NBM327693:NBM327699 NLI327693:NLI327699 NVE327693:NVE327699 OFA327693:OFA327699 OOW327693:OOW327699 OYS327693:OYS327699 PIO327693:PIO327699 PSK327693:PSK327699 QCG327693:QCG327699 QMC327693:QMC327699 QVY327693:QVY327699 RFU327693:RFU327699 RPQ327693:RPQ327699 RZM327693:RZM327699 SJI327693:SJI327699 STE327693:STE327699 TDA327693:TDA327699 TMW327693:TMW327699 TWS327693:TWS327699 UGO327693:UGO327699 UQK327693:UQK327699 VAG327693:VAG327699 VKC327693:VKC327699 VTY327693:VTY327699 WDU327693:WDU327699 WNQ327693:WNQ327699 WXM327693:WXM327699 BL393229:BL393235 LA393229:LA393235 UW393229:UW393235 AES393229:AES393235 AOO393229:AOO393235 AYK393229:AYK393235 BIG393229:BIG393235 BSC393229:BSC393235 CBY393229:CBY393235 CLU393229:CLU393235 CVQ393229:CVQ393235 DFM393229:DFM393235 DPI393229:DPI393235 DZE393229:DZE393235 EJA393229:EJA393235 ESW393229:ESW393235 FCS393229:FCS393235 FMO393229:FMO393235 FWK393229:FWK393235 GGG393229:GGG393235 GQC393229:GQC393235 GZY393229:GZY393235 HJU393229:HJU393235 HTQ393229:HTQ393235 IDM393229:IDM393235 INI393229:INI393235 IXE393229:IXE393235 JHA393229:JHA393235 JQW393229:JQW393235 KAS393229:KAS393235 KKO393229:KKO393235 KUK393229:KUK393235 LEG393229:LEG393235 LOC393229:LOC393235 LXY393229:LXY393235 MHU393229:MHU393235 MRQ393229:MRQ393235 NBM393229:NBM393235 NLI393229:NLI393235 NVE393229:NVE393235 OFA393229:OFA393235 OOW393229:OOW393235 OYS393229:OYS393235 PIO393229:PIO393235 PSK393229:PSK393235 QCG393229:QCG393235 QMC393229:QMC393235 QVY393229:QVY393235 RFU393229:RFU393235 RPQ393229:RPQ393235 RZM393229:RZM393235 SJI393229:SJI393235 STE393229:STE393235 TDA393229:TDA393235 TMW393229:TMW393235 TWS393229:TWS393235 UGO393229:UGO393235 UQK393229:UQK393235 VAG393229:VAG393235 VKC393229:VKC393235 VTY393229:VTY393235 WDU393229:WDU393235 WNQ393229:WNQ393235 WXM393229:WXM393235 BL458765:BL458771 LA458765:LA458771 UW458765:UW458771 AES458765:AES458771 AOO458765:AOO458771 AYK458765:AYK458771 BIG458765:BIG458771 BSC458765:BSC458771 CBY458765:CBY458771 CLU458765:CLU458771 CVQ458765:CVQ458771 DFM458765:DFM458771 DPI458765:DPI458771 DZE458765:DZE458771 EJA458765:EJA458771 ESW458765:ESW458771 FCS458765:FCS458771 FMO458765:FMO458771 FWK458765:FWK458771 GGG458765:GGG458771 GQC458765:GQC458771 GZY458765:GZY458771 HJU458765:HJU458771 HTQ458765:HTQ458771 IDM458765:IDM458771 INI458765:INI458771 IXE458765:IXE458771 JHA458765:JHA458771 JQW458765:JQW458771 KAS458765:KAS458771 KKO458765:KKO458771 KUK458765:KUK458771 LEG458765:LEG458771 LOC458765:LOC458771 LXY458765:LXY458771 MHU458765:MHU458771 MRQ458765:MRQ458771 NBM458765:NBM458771 NLI458765:NLI458771 NVE458765:NVE458771 OFA458765:OFA458771 OOW458765:OOW458771 OYS458765:OYS458771 PIO458765:PIO458771 PSK458765:PSK458771 QCG458765:QCG458771 QMC458765:QMC458771 QVY458765:QVY458771 RFU458765:RFU458771 RPQ458765:RPQ458771 RZM458765:RZM458771 SJI458765:SJI458771 STE458765:STE458771 TDA458765:TDA458771 TMW458765:TMW458771 TWS458765:TWS458771 UGO458765:UGO458771 UQK458765:UQK458771 VAG458765:VAG458771 VKC458765:VKC458771 VTY458765:VTY458771 WDU458765:WDU458771 WNQ458765:WNQ458771 WXM458765:WXM458771 BL524301:BL524307 LA524301:LA524307 UW524301:UW524307 AES524301:AES524307 AOO524301:AOO524307 AYK524301:AYK524307 BIG524301:BIG524307 BSC524301:BSC524307 CBY524301:CBY524307 CLU524301:CLU524307 CVQ524301:CVQ524307 DFM524301:DFM524307 DPI524301:DPI524307 DZE524301:DZE524307 EJA524301:EJA524307 ESW524301:ESW524307 FCS524301:FCS524307 FMO524301:FMO524307 FWK524301:FWK524307 GGG524301:GGG524307 GQC524301:GQC524307 GZY524301:GZY524307 HJU524301:HJU524307 HTQ524301:HTQ524307 IDM524301:IDM524307 INI524301:INI524307 IXE524301:IXE524307 JHA524301:JHA524307 JQW524301:JQW524307 KAS524301:KAS524307 KKO524301:KKO524307 KUK524301:KUK524307 LEG524301:LEG524307 LOC524301:LOC524307 LXY524301:LXY524307 MHU524301:MHU524307 MRQ524301:MRQ524307 NBM524301:NBM524307 NLI524301:NLI524307 NVE524301:NVE524307 OFA524301:OFA524307 OOW524301:OOW524307 OYS524301:OYS524307 PIO524301:PIO524307 PSK524301:PSK524307 QCG524301:QCG524307 QMC524301:QMC524307 QVY524301:QVY524307 RFU524301:RFU524307 RPQ524301:RPQ524307 RZM524301:RZM524307 SJI524301:SJI524307 STE524301:STE524307 TDA524301:TDA524307 TMW524301:TMW524307 TWS524301:TWS524307 UGO524301:UGO524307 UQK524301:UQK524307 VAG524301:VAG524307 VKC524301:VKC524307 VTY524301:VTY524307 WDU524301:WDU524307 WNQ524301:WNQ524307 WXM524301:WXM524307 BL589837:BL589843 LA589837:LA589843 UW589837:UW589843 AES589837:AES589843 AOO589837:AOO589843 AYK589837:AYK589843 BIG589837:BIG589843 BSC589837:BSC589843 CBY589837:CBY589843 CLU589837:CLU589843 CVQ589837:CVQ589843 DFM589837:DFM589843 DPI589837:DPI589843 DZE589837:DZE589843 EJA589837:EJA589843 ESW589837:ESW589843 FCS589837:FCS589843 FMO589837:FMO589843 FWK589837:FWK589843 GGG589837:GGG589843 GQC589837:GQC589843 GZY589837:GZY589843 HJU589837:HJU589843 HTQ589837:HTQ589843 IDM589837:IDM589843 INI589837:INI589843 IXE589837:IXE589843 JHA589837:JHA589843 JQW589837:JQW589843 KAS589837:KAS589843 KKO589837:KKO589843 KUK589837:KUK589843 LEG589837:LEG589843 LOC589837:LOC589843 LXY589837:LXY589843 MHU589837:MHU589843 MRQ589837:MRQ589843 NBM589837:NBM589843 NLI589837:NLI589843 NVE589837:NVE589843 OFA589837:OFA589843 OOW589837:OOW589843 OYS589837:OYS589843 PIO589837:PIO589843 PSK589837:PSK589843 QCG589837:QCG589843 QMC589837:QMC589843 QVY589837:QVY589843 RFU589837:RFU589843 RPQ589837:RPQ589843 RZM589837:RZM589843 SJI589837:SJI589843 STE589837:STE589843 TDA589837:TDA589843 TMW589837:TMW589843 TWS589837:TWS589843 UGO589837:UGO589843 UQK589837:UQK589843 VAG589837:VAG589843 VKC589837:VKC589843 VTY589837:VTY589843 WDU589837:WDU589843 WNQ589837:WNQ589843 WXM589837:WXM589843 BL655373:BL655379 LA655373:LA655379 UW655373:UW655379 AES655373:AES655379 AOO655373:AOO655379 AYK655373:AYK655379 BIG655373:BIG655379 BSC655373:BSC655379 CBY655373:CBY655379 CLU655373:CLU655379 CVQ655373:CVQ655379 DFM655373:DFM655379 DPI655373:DPI655379 DZE655373:DZE655379 EJA655373:EJA655379 ESW655373:ESW655379 FCS655373:FCS655379 FMO655373:FMO655379 FWK655373:FWK655379 GGG655373:GGG655379 GQC655373:GQC655379 GZY655373:GZY655379 HJU655373:HJU655379 HTQ655373:HTQ655379 IDM655373:IDM655379 INI655373:INI655379 IXE655373:IXE655379 JHA655373:JHA655379 JQW655373:JQW655379 KAS655373:KAS655379 KKO655373:KKO655379 KUK655373:KUK655379 LEG655373:LEG655379 LOC655373:LOC655379 LXY655373:LXY655379 MHU655373:MHU655379 MRQ655373:MRQ655379 NBM655373:NBM655379 NLI655373:NLI655379 NVE655373:NVE655379 OFA655373:OFA655379 OOW655373:OOW655379 OYS655373:OYS655379 PIO655373:PIO655379 PSK655373:PSK655379 QCG655373:QCG655379 QMC655373:QMC655379 QVY655373:QVY655379 RFU655373:RFU655379 RPQ655373:RPQ655379 RZM655373:RZM655379 SJI655373:SJI655379 STE655373:STE655379 TDA655373:TDA655379 TMW655373:TMW655379 TWS655373:TWS655379 UGO655373:UGO655379 UQK655373:UQK655379 VAG655373:VAG655379 VKC655373:VKC655379 VTY655373:VTY655379 WDU655373:WDU655379 WNQ655373:WNQ655379 WXM655373:WXM655379 BL720909:BL720915 LA720909:LA720915 UW720909:UW720915 AES720909:AES720915 AOO720909:AOO720915 AYK720909:AYK720915 BIG720909:BIG720915 BSC720909:BSC720915 CBY720909:CBY720915 CLU720909:CLU720915 CVQ720909:CVQ720915 DFM720909:DFM720915 DPI720909:DPI720915 DZE720909:DZE720915 EJA720909:EJA720915 ESW720909:ESW720915 FCS720909:FCS720915 FMO720909:FMO720915 FWK720909:FWK720915 GGG720909:GGG720915 GQC720909:GQC720915 GZY720909:GZY720915 HJU720909:HJU720915 HTQ720909:HTQ720915 IDM720909:IDM720915 INI720909:INI720915 IXE720909:IXE720915 JHA720909:JHA720915 JQW720909:JQW720915 KAS720909:KAS720915 KKO720909:KKO720915 KUK720909:KUK720915 LEG720909:LEG720915 LOC720909:LOC720915 LXY720909:LXY720915 MHU720909:MHU720915 MRQ720909:MRQ720915 NBM720909:NBM720915 NLI720909:NLI720915 NVE720909:NVE720915 OFA720909:OFA720915 OOW720909:OOW720915 OYS720909:OYS720915 PIO720909:PIO720915 PSK720909:PSK720915 QCG720909:QCG720915 QMC720909:QMC720915 QVY720909:QVY720915 RFU720909:RFU720915 RPQ720909:RPQ720915 RZM720909:RZM720915 SJI720909:SJI720915 STE720909:STE720915 TDA720909:TDA720915 TMW720909:TMW720915 TWS720909:TWS720915 UGO720909:UGO720915 UQK720909:UQK720915 VAG720909:VAG720915 VKC720909:VKC720915 VTY720909:VTY720915 WDU720909:WDU720915 WNQ720909:WNQ720915 WXM720909:WXM720915 BL786445:BL786451 LA786445:LA786451 UW786445:UW786451 AES786445:AES786451 AOO786445:AOO786451 AYK786445:AYK786451 BIG786445:BIG786451 BSC786445:BSC786451 CBY786445:CBY786451 CLU786445:CLU786451 CVQ786445:CVQ786451 DFM786445:DFM786451 DPI786445:DPI786451 DZE786445:DZE786451 EJA786445:EJA786451 ESW786445:ESW786451 FCS786445:FCS786451 FMO786445:FMO786451 FWK786445:FWK786451 GGG786445:GGG786451 GQC786445:GQC786451 GZY786445:GZY786451 HJU786445:HJU786451 HTQ786445:HTQ786451 IDM786445:IDM786451 INI786445:INI786451 IXE786445:IXE786451 JHA786445:JHA786451 JQW786445:JQW786451 KAS786445:KAS786451 KKO786445:KKO786451 KUK786445:KUK786451 LEG786445:LEG786451 LOC786445:LOC786451 LXY786445:LXY786451 MHU786445:MHU786451 MRQ786445:MRQ786451 NBM786445:NBM786451 NLI786445:NLI786451 NVE786445:NVE786451 OFA786445:OFA786451 OOW786445:OOW786451 OYS786445:OYS786451 PIO786445:PIO786451 PSK786445:PSK786451 QCG786445:QCG786451 QMC786445:QMC786451 QVY786445:QVY786451 RFU786445:RFU786451 RPQ786445:RPQ786451 RZM786445:RZM786451 SJI786445:SJI786451 STE786445:STE786451 TDA786445:TDA786451 TMW786445:TMW786451 TWS786445:TWS786451 UGO786445:UGO786451 UQK786445:UQK786451 VAG786445:VAG786451 VKC786445:VKC786451 VTY786445:VTY786451 WDU786445:WDU786451 WNQ786445:WNQ786451 WXM786445:WXM786451 BL851981:BL851987 LA851981:LA851987 UW851981:UW851987 AES851981:AES851987 AOO851981:AOO851987 AYK851981:AYK851987 BIG851981:BIG851987 BSC851981:BSC851987 CBY851981:CBY851987 CLU851981:CLU851987 CVQ851981:CVQ851987 DFM851981:DFM851987 DPI851981:DPI851987 DZE851981:DZE851987 EJA851981:EJA851987 ESW851981:ESW851987 FCS851981:FCS851987 FMO851981:FMO851987 FWK851981:FWK851987 GGG851981:GGG851987 GQC851981:GQC851987 GZY851981:GZY851987 HJU851981:HJU851987 HTQ851981:HTQ851987 IDM851981:IDM851987 INI851981:INI851987 IXE851981:IXE851987 JHA851981:JHA851987 JQW851981:JQW851987 KAS851981:KAS851987 KKO851981:KKO851987 KUK851981:KUK851987 LEG851981:LEG851987 LOC851981:LOC851987 LXY851981:LXY851987 MHU851981:MHU851987 MRQ851981:MRQ851987 NBM851981:NBM851987 NLI851981:NLI851987 NVE851981:NVE851987 OFA851981:OFA851987 OOW851981:OOW851987 OYS851981:OYS851987 PIO851981:PIO851987 PSK851981:PSK851987 QCG851981:QCG851987 QMC851981:QMC851987 QVY851981:QVY851987 RFU851981:RFU851987 RPQ851981:RPQ851987 RZM851981:RZM851987 SJI851981:SJI851987 STE851981:STE851987 TDA851981:TDA851987 TMW851981:TMW851987 TWS851981:TWS851987 UGO851981:UGO851987 UQK851981:UQK851987 VAG851981:VAG851987 VKC851981:VKC851987 VTY851981:VTY851987 WDU851981:WDU851987 WNQ851981:WNQ851987 WXM851981:WXM851987 BL917517:BL917523 LA917517:LA917523 UW917517:UW917523 AES917517:AES917523 AOO917517:AOO917523 AYK917517:AYK917523 BIG917517:BIG917523 BSC917517:BSC917523 CBY917517:CBY917523 CLU917517:CLU917523 CVQ917517:CVQ917523 DFM917517:DFM917523 DPI917517:DPI917523 DZE917517:DZE917523 EJA917517:EJA917523 ESW917517:ESW917523 FCS917517:FCS917523 FMO917517:FMO917523 FWK917517:FWK917523 GGG917517:GGG917523 GQC917517:GQC917523 GZY917517:GZY917523 HJU917517:HJU917523 HTQ917517:HTQ917523 IDM917517:IDM917523 INI917517:INI917523 IXE917517:IXE917523 JHA917517:JHA917523 JQW917517:JQW917523 KAS917517:KAS917523 KKO917517:KKO917523 KUK917517:KUK917523 LEG917517:LEG917523 LOC917517:LOC917523 LXY917517:LXY917523 MHU917517:MHU917523 MRQ917517:MRQ917523 NBM917517:NBM917523 NLI917517:NLI917523 NVE917517:NVE917523 OFA917517:OFA917523 OOW917517:OOW917523 OYS917517:OYS917523 PIO917517:PIO917523 PSK917517:PSK917523 QCG917517:QCG917523 QMC917517:QMC917523 QVY917517:QVY917523 RFU917517:RFU917523 RPQ917517:RPQ917523 RZM917517:RZM917523 SJI917517:SJI917523 STE917517:STE917523 TDA917517:TDA917523 TMW917517:TMW917523 TWS917517:TWS917523 UGO917517:UGO917523 UQK917517:UQK917523 VAG917517:VAG917523 VKC917517:VKC917523 VTY917517:VTY917523 WDU917517:WDU917523 WNQ917517:WNQ917523 WXM917517:WXM917523 BL983053:BL983059 LA983053:LA983059 UW983053:UW983059 AES983053:AES983059 AOO983053:AOO983059 AYK983053:AYK983059 BIG983053:BIG983059 BSC983053:BSC983059 CBY983053:CBY983059 CLU983053:CLU983059 CVQ983053:CVQ983059 DFM983053:DFM983059 DPI983053:DPI983059 DZE983053:DZE983059 EJA983053:EJA983059 ESW983053:ESW983059 FCS983053:FCS983059 FMO983053:FMO983059 FWK983053:FWK983059 GGG983053:GGG983059 GQC983053:GQC983059 GZY983053:GZY983059 HJU983053:HJU983059 HTQ983053:HTQ983059 IDM983053:IDM983059 INI983053:INI983059 IXE983053:IXE983059 JHA983053:JHA983059 JQW983053:JQW983059 KAS983053:KAS983059 KKO983053:KKO983059 KUK983053:KUK983059 LEG983053:LEG983059 LOC983053:LOC983059 LXY983053:LXY983059 MHU983053:MHU983059 MRQ983053:MRQ983059 NBM983053:NBM983059 NLI983053:NLI983059 NVE983053:NVE983059 OFA983053:OFA983059 OOW983053:OOW983059 OYS983053:OYS983059 PIO983053:PIO983059 PSK983053:PSK983059 QCG983053:QCG983059 QMC983053:QMC983059 QVY983053:QVY983059 RFU983053:RFU983059 RPQ983053:RPQ983059 RZM983053:RZM983059 SJI983053:SJI983059 STE983053:STE983059 TDA983053:TDA983059 TMW983053:TMW983059 TWS983053:TWS983059 UGO983053:UGO983059 UQK983053:UQK983059 VAG983053:VAG983059 VKC983053:VKC983059 VTY983053:VTY983059 WDU983053:WDU983059 WNQ983053:WNQ983059">
      <formula1>900</formula1>
    </dataValidation>
    <dataValidation type="list" allowBlank="1" showInputMessage="1" errorTitle="Ошибка" error="Выберите значение из списка" prompt="Выберите значение из списка" sqref="WWX983059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M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M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M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M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M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M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M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M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M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M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M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M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M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M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M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N24 AOJ24 AYF24 BIB24 BRX24 CBT24 CLP24 CVL24 DFH24 DPD24 DYZ24 EIV24 ESR24 FCN24 FMJ24 FWF24 GGB24 GPX24 GZT24 HJP24 HTL24 IDH24 IND24 IWZ24 JGV24 JQR24 KAN24 KKJ24 KUF24 LEB24 LNX24 LXT24 MHP24 MRL24 NBH24 NLD24 NUZ24 OEV24 OOR24 OYN24 PIJ24 PSF24 QCB24 QLX24 QVT24 RFP24 RPL24 RZH24 SJD24 SSZ24 TCV24 TMR24 TWN24 UGJ24 UQF24 VAB24 VJX24 VTT24 WDP24 WNL24 WXH24 KX24 UT24 W65555:W65556 KV65555:KV65556 UR65555:UR65556 AEN65555:AEN65556 AOJ65555:AOJ65556 AYF65555:AYF65556 BIB65555:BIB65556 BRX65555:BRX65556 CBT65555:CBT65556 CLP65555:CLP65556 CVL65555:CVL65556 DFH65555:DFH65556 DPD65555:DPD65556 DYZ65555:DYZ65556 EIV65555:EIV65556 ESR65555:ESR65556 FCN65555:FCN65556 FMJ65555:FMJ65556 FWF65555:FWF65556 GGB65555:GGB65556 GPX65555:GPX65556 GZT65555:GZT65556 HJP65555:HJP65556 HTL65555:HTL65556 IDH65555:IDH65556 IND65555:IND65556 IWZ65555:IWZ65556 JGV65555:JGV65556 JQR65555:JQR65556 KAN65555:KAN65556 KKJ65555:KKJ65556 KUF65555:KUF65556 LEB65555:LEB65556 LNX65555:LNX65556 LXT65555:LXT65556 MHP65555:MHP65556 MRL65555:MRL65556 NBH65555:NBH65556 NLD65555:NLD65556 NUZ65555:NUZ65556 OEV65555:OEV65556 OOR65555:OOR65556 OYN65555:OYN65556 PIJ65555:PIJ65556 PSF65555:PSF65556 QCB65555:QCB65556 QLX65555:QLX65556 QVT65555:QVT65556 RFP65555:RFP65556 RPL65555:RPL65556 RZH65555:RZH65556 SJD65555:SJD65556 SSZ65555:SSZ65556 TCV65555:TCV65556 TMR65555:TMR65556 TWN65555:TWN65556 UGJ65555:UGJ65556 UQF65555:UQF65556 VAB65555:VAB65556 VJX65555:VJX65556 VTT65555:VTT65556 WDP65555:WDP65556 WNL65555:WNL65556 WXH65555:WXH65556 W131091:W131092 KV131091:KV131092 UR131091:UR131092 AEN131091:AEN131092 AOJ131091:AOJ131092 AYF131091:AYF131092 BIB131091:BIB131092 BRX131091:BRX131092 CBT131091:CBT131092 CLP131091:CLP131092 CVL131091:CVL131092 DFH131091:DFH131092 DPD131091:DPD131092 DYZ131091:DYZ131092 EIV131091:EIV131092 ESR131091:ESR131092 FCN131091:FCN131092 FMJ131091:FMJ131092 FWF131091:FWF131092 GGB131091:GGB131092 GPX131091:GPX131092 GZT131091:GZT131092 HJP131091:HJP131092 HTL131091:HTL131092 IDH131091:IDH131092 IND131091:IND131092 IWZ131091:IWZ131092 JGV131091:JGV131092 JQR131091:JQR131092 KAN131091:KAN131092 KKJ131091:KKJ131092 KUF131091:KUF131092 LEB131091:LEB131092 LNX131091:LNX131092 LXT131091:LXT131092 MHP131091:MHP131092 MRL131091:MRL131092 NBH131091:NBH131092 NLD131091:NLD131092 NUZ131091:NUZ131092 OEV131091:OEV131092 OOR131091:OOR131092 OYN131091:OYN131092 PIJ131091:PIJ131092 PSF131091:PSF131092 QCB131091:QCB131092 QLX131091:QLX131092 QVT131091:QVT131092 RFP131091:RFP131092 RPL131091:RPL131092 RZH131091:RZH131092 SJD131091:SJD131092 SSZ131091:SSZ131092 TCV131091:TCV131092 TMR131091:TMR131092 TWN131091:TWN131092 UGJ131091:UGJ131092 UQF131091:UQF131092 VAB131091:VAB131092 VJX131091:VJX131092 VTT131091:VTT131092 WDP131091:WDP131092 WNL131091:WNL131092 WXH131091:WXH131092 W196627:W196628 KV196627:KV196628 UR196627:UR196628 AEN196627:AEN196628 AOJ196627:AOJ196628 AYF196627:AYF196628 BIB196627:BIB196628 BRX196627:BRX196628 CBT196627:CBT196628 CLP196627:CLP196628 CVL196627:CVL196628 DFH196627:DFH196628 DPD196627:DPD196628 DYZ196627:DYZ196628 EIV196627:EIV196628 ESR196627:ESR196628 FCN196627:FCN196628 FMJ196627:FMJ196628 FWF196627:FWF196628 GGB196627:GGB196628 GPX196627:GPX196628 GZT196627:GZT196628 HJP196627:HJP196628 HTL196627:HTL196628 IDH196627:IDH196628 IND196627:IND196628 IWZ196627:IWZ196628 JGV196627:JGV196628 JQR196627:JQR196628 KAN196627:KAN196628 KKJ196627:KKJ196628 KUF196627:KUF196628 LEB196627:LEB196628 LNX196627:LNX196628 LXT196627:LXT196628 MHP196627:MHP196628 MRL196627:MRL196628 NBH196627:NBH196628 NLD196627:NLD196628 NUZ196627:NUZ196628 OEV196627:OEV196628 OOR196627:OOR196628 OYN196627:OYN196628 PIJ196627:PIJ196628 PSF196627:PSF196628 QCB196627:QCB196628 QLX196627:QLX196628 QVT196627:QVT196628 RFP196627:RFP196628 RPL196627:RPL196628 RZH196627:RZH196628 SJD196627:SJD196628 SSZ196627:SSZ196628 TCV196627:TCV196628 TMR196627:TMR196628 TWN196627:TWN196628 UGJ196627:UGJ196628 UQF196627:UQF196628 VAB196627:VAB196628 VJX196627:VJX196628 VTT196627:VTT196628 WDP196627:WDP196628 WNL196627:WNL196628 WXH196627:WXH196628 W262163:W262164 KV262163:KV262164 UR262163:UR262164 AEN262163:AEN262164 AOJ262163:AOJ262164 AYF262163:AYF262164 BIB262163:BIB262164 BRX262163:BRX262164 CBT262163:CBT262164 CLP262163:CLP262164 CVL262163:CVL262164 DFH262163:DFH262164 DPD262163:DPD262164 DYZ262163:DYZ262164 EIV262163:EIV262164 ESR262163:ESR262164 FCN262163:FCN262164 FMJ262163:FMJ262164 FWF262163:FWF262164 GGB262163:GGB262164 GPX262163:GPX262164 GZT262163:GZT262164 HJP262163:HJP262164 HTL262163:HTL262164 IDH262163:IDH262164 IND262163:IND262164 IWZ262163:IWZ262164 JGV262163:JGV262164 JQR262163:JQR262164 KAN262163:KAN262164 KKJ262163:KKJ262164 KUF262163:KUF262164 LEB262163:LEB262164 LNX262163:LNX262164 LXT262163:LXT262164 MHP262163:MHP262164 MRL262163:MRL262164 NBH262163:NBH262164 NLD262163:NLD262164 NUZ262163:NUZ262164 OEV262163:OEV262164 OOR262163:OOR262164 OYN262163:OYN262164 PIJ262163:PIJ262164 PSF262163:PSF262164 QCB262163:QCB262164 QLX262163:QLX262164 QVT262163:QVT262164 RFP262163:RFP262164 RPL262163:RPL262164 RZH262163:RZH262164 SJD262163:SJD262164 SSZ262163:SSZ262164 TCV262163:TCV262164 TMR262163:TMR262164 TWN262163:TWN262164 UGJ262163:UGJ262164 UQF262163:UQF262164 VAB262163:VAB262164 VJX262163:VJX262164 VTT262163:VTT262164 WDP262163:WDP262164 WNL262163:WNL262164 WXH262163:WXH262164 W327699:W327700 KV327699:KV327700 UR327699:UR327700 AEN327699:AEN327700 AOJ327699:AOJ327700 AYF327699:AYF327700 BIB327699:BIB327700 BRX327699:BRX327700 CBT327699:CBT327700 CLP327699:CLP327700 CVL327699:CVL327700 DFH327699:DFH327700 DPD327699:DPD327700 DYZ327699:DYZ327700 EIV327699:EIV327700 ESR327699:ESR327700 FCN327699:FCN327700 FMJ327699:FMJ327700 FWF327699:FWF327700 GGB327699:GGB327700 GPX327699:GPX327700 GZT327699:GZT327700 HJP327699:HJP327700 HTL327699:HTL327700 IDH327699:IDH327700 IND327699:IND327700 IWZ327699:IWZ327700 JGV327699:JGV327700 JQR327699:JQR327700 KAN327699:KAN327700 KKJ327699:KKJ327700 KUF327699:KUF327700 LEB327699:LEB327700 LNX327699:LNX327700 LXT327699:LXT327700 MHP327699:MHP327700 MRL327699:MRL327700 NBH327699:NBH327700 NLD327699:NLD327700 NUZ327699:NUZ327700 OEV327699:OEV327700 OOR327699:OOR327700 OYN327699:OYN327700 PIJ327699:PIJ327700 PSF327699:PSF327700 QCB327699:QCB327700 QLX327699:QLX327700 QVT327699:QVT327700 RFP327699:RFP327700 RPL327699:RPL327700 RZH327699:RZH327700 SJD327699:SJD327700 SSZ327699:SSZ327700 TCV327699:TCV327700 TMR327699:TMR327700 TWN327699:TWN327700 UGJ327699:UGJ327700 UQF327699:UQF327700 VAB327699:VAB327700 VJX327699:VJX327700 VTT327699:VTT327700 WDP327699:WDP327700 WNL327699:WNL327700 WXH327699:WXH327700 W393235:W393236 KV393235:KV393236 UR393235:UR393236 AEN393235:AEN393236 AOJ393235:AOJ393236 AYF393235:AYF393236 BIB393235:BIB393236 BRX393235:BRX393236 CBT393235:CBT393236 CLP393235:CLP393236 CVL393235:CVL393236 DFH393235:DFH393236 DPD393235:DPD393236 DYZ393235:DYZ393236 EIV393235:EIV393236 ESR393235:ESR393236 FCN393235:FCN393236 FMJ393235:FMJ393236 FWF393235:FWF393236 GGB393235:GGB393236 GPX393235:GPX393236 GZT393235:GZT393236 HJP393235:HJP393236 HTL393235:HTL393236 IDH393235:IDH393236 IND393235:IND393236 IWZ393235:IWZ393236 JGV393235:JGV393236 JQR393235:JQR393236 KAN393235:KAN393236 KKJ393235:KKJ393236 KUF393235:KUF393236 LEB393235:LEB393236 LNX393235:LNX393236 LXT393235:LXT393236 MHP393235:MHP393236 MRL393235:MRL393236 NBH393235:NBH393236 NLD393235:NLD393236 NUZ393235:NUZ393236 OEV393235:OEV393236 OOR393235:OOR393236 OYN393235:OYN393236 PIJ393235:PIJ393236 PSF393235:PSF393236 QCB393235:QCB393236 QLX393235:QLX393236 QVT393235:QVT393236 RFP393235:RFP393236 RPL393235:RPL393236 RZH393235:RZH393236 SJD393235:SJD393236 SSZ393235:SSZ393236 TCV393235:TCV393236 TMR393235:TMR393236 TWN393235:TWN393236 UGJ393235:UGJ393236 UQF393235:UQF393236 VAB393235:VAB393236 VJX393235:VJX393236 VTT393235:VTT393236 WDP393235:WDP393236 WNL393235:WNL393236 WXH393235:WXH393236 W458771:W458772 KV458771:KV458772 UR458771:UR458772 AEN458771:AEN458772 AOJ458771:AOJ458772 AYF458771:AYF458772 BIB458771:BIB458772 BRX458771:BRX458772 CBT458771:CBT458772 CLP458771:CLP458772 CVL458771:CVL458772 DFH458771:DFH458772 DPD458771:DPD458772 DYZ458771:DYZ458772 EIV458771:EIV458772 ESR458771:ESR458772 FCN458771:FCN458772 FMJ458771:FMJ458772 FWF458771:FWF458772 GGB458771:GGB458772 GPX458771:GPX458772 GZT458771:GZT458772 HJP458771:HJP458772 HTL458771:HTL458772 IDH458771:IDH458772 IND458771:IND458772 IWZ458771:IWZ458772 JGV458771:JGV458772 JQR458771:JQR458772 KAN458771:KAN458772 KKJ458771:KKJ458772 KUF458771:KUF458772 LEB458771:LEB458772 LNX458771:LNX458772 LXT458771:LXT458772 MHP458771:MHP458772 MRL458771:MRL458772 NBH458771:NBH458772 NLD458771:NLD458772 NUZ458771:NUZ458772 OEV458771:OEV458772 OOR458771:OOR458772 OYN458771:OYN458772 PIJ458771:PIJ458772 PSF458771:PSF458772 QCB458771:QCB458772 QLX458771:QLX458772 QVT458771:QVT458772 RFP458771:RFP458772 RPL458771:RPL458772 RZH458771:RZH458772 SJD458771:SJD458772 SSZ458771:SSZ458772 TCV458771:TCV458772 TMR458771:TMR458772 TWN458771:TWN458772 UGJ458771:UGJ458772 UQF458771:UQF458772 VAB458771:VAB458772 VJX458771:VJX458772 VTT458771:VTT458772 WDP458771:WDP458772 WNL458771:WNL458772 WXH458771:WXH458772 W524307:W524308 KV524307:KV524308 UR524307:UR524308 AEN524307:AEN524308 AOJ524307:AOJ524308 AYF524307:AYF524308 BIB524307:BIB524308 BRX524307:BRX524308 CBT524307:CBT524308 CLP524307:CLP524308 CVL524307:CVL524308 DFH524307:DFH524308 DPD524307:DPD524308 DYZ524307:DYZ524308 EIV524307:EIV524308 ESR524307:ESR524308 FCN524307:FCN524308 FMJ524307:FMJ524308 FWF524307:FWF524308 GGB524307:GGB524308 GPX524307:GPX524308 GZT524307:GZT524308 HJP524307:HJP524308 HTL524307:HTL524308 IDH524307:IDH524308 IND524307:IND524308 IWZ524307:IWZ524308 JGV524307:JGV524308 JQR524307:JQR524308 KAN524307:KAN524308 KKJ524307:KKJ524308 KUF524307:KUF524308 LEB524307:LEB524308 LNX524307:LNX524308 LXT524307:LXT524308 MHP524307:MHP524308 MRL524307:MRL524308 NBH524307:NBH524308 NLD524307:NLD524308 NUZ524307:NUZ524308 OEV524307:OEV524308 OOR524307:OOR524308 OYN524307:OYN524308 PIJ524307:PIJ524308 PSF524307:PSF524308 QCB524307:QCB524308 QLX524307:QLX524308 QVT524307:QVT524308 RFP524307:RFP524308 RPL524307:RPL524308 RZH524307:RZH524308 SJD524307:SJD524308 SSZ524307:SSZ524308 TCV524307:TCV524308 TMR524307:TMR524308 TWN524307:TWN524308 UGJ524307:UGJ524308 UQF524307:UQF524308 VAB524307:VAB524308 VJX524307:VJX524308 VTT524307:VTT524308 WDP524307:WDP524308 WNL524307:WNL524308 WXH524307:WXH524308 W589843:W589844 KV589843:KV589844 UR589843:UR589844 AEN589843:AEN589844 AOJ589843:AOJ589844 AYF589843:AYF589844 BIB589843:BIB589844 BRX589843:BRX589844 CBT589843:CBT589844 CLP589843:CLP589844 CVL589843:CVL589844 DFH589843:DFH589844 DPD589843:DPD589844 DYZ589843:DYZ589844 EIV589843:EIV589844 ESR589843:ESR589844 FCN589843:FCN589844 FMJ589843:FMJ589844 FWF589843:FWF589844 GGB589843:GGB589844 GPX589843:GPX589844 GZT589843:GZT589844 HJP589843:HJP589844 HTL589843:HTL589844 IDH589843:IDH589844 IND589843:IND589844 IWZ589843:IWZ589844 JGV589843:JGV589844 JQR589843:JQR589844 KAN589843:KAN589844 KKJ589843:KKJ589844 KUF589843:KUF589844 LEB589843:LEB589844 LNX589843:LNX589844 LXT589843:LXT589844 MHP589843:MHP589844 MRL589843:MRL589844 NBH589843:NBH589844 NLD589843:NLD589844 NUZ589843:NUZ589844 OEV589843:OEV589844 OOR589843:OOR589844 OYN589843:OYN589844 PIJ589843:PIJ589844 PSF589843:PSF589844 QCB589843:QCB589844 QLX589843:QLX589844 QVT589843:QVT589844 RFP589843:RFP589844 RPL589843:RPL589844 RZH589843:RZH589844 SJD589843:SJD589844 SSZ589843:SSZ589844 TCV589843:TCV589844 TMR589843:TMR589844 TWN589843:TWN589844 UGJ589843:UGJ589844 UQF589843:UQF589844 VAB589843:VAB589844 VJX589843:VJX589844 VTT589843:VTT589844 WDP589843:WDP589844 WNL589843:WNL589844 WXH589843:WXH589844 W655379:W655380 KV655379:KV655380 UR655379:UR655380 AEN655379:AEN655380 AOJ655379:AOJ655380 AYF655379:AYF655380 BIB655379:BIB655380 BRX655379:BRX655380 CBT655379:CBT655380 CLP655379:CLP655380 CVL655379:CVL655380 DFH655379:DFH655380 DPD655379:DPD655380 DYZ655379:DYZ655380 EIV655379:EIV655380 ESR655379:ESR655380 FCN655379:FCN655380 FMJ655379:FMJ655380 FWF655379:FWF655380 GGB655379:GGB655380 GPX655379:GPX655380 GZT655379:GZT655380 HJP655379:HJP655380 HTL655379:HTL655380 IDH655379:IDH655380 IND655379:IND655380 IWZ655379:IWZ655380 JGV655379:JGV655380 JQR655379:JQR655380 KAN655379:KAN655380 KKJ655379:KKJ655380 KUF655379:KUF655380 LEB655379:LEB655380 LNX655379:LNX655380 LXT655379:LXT655380 MHP655379:MHP655380 MRL655379:MRL655380 NBH655379:NBH655380 NLD655379:NLD655380 NUZ655379:NUZ655380 OEV655379:OEV655380 OOR655379:OOR655380 OYN655379:OYN655380 PIJ655379:PIJ655380 PSF655379:PSF655380 QCB655379:QCB655380 QLX655379:QLX655380 QVT655379:QVT655380 RFP655379:RFP655380 RPL655379:RPL655380 RZH655379:RZH655380 SJD655379:SJD655380 SSZ655379:SSZ655380 TCV655379:TCV655380 TMR655379:TMR655380 TWN655379:TWN655380 UGJ655379:UGJ655380 UQF655379:UQF655380 VAB655379:VAB655380 VJX655379:VJX655380 VTT655379:VTT655380 WDP655379:WDP655380 WNL655379:WNL655380 WXH655379:WXH655380 W720915:W720916 KV720915:KV720916 UR720915:UR720916 AEN720915:AEN720916 AOJ720915:AOJ720916 AYF720915:AYF720916 BIB720915:BIB720916 BRX720915:BRX720916 CBT720915:CBT720916 CLP720915:CLP720916 CVL720915:CVL720916 DFH720915:DFH720916 DPD720915:DPD720916 DYZ720915:DYZ720916 EIV720915:EIV720916 ESR720915:ESR720916 FCN720915:FCN720916 FMJ720915:FMJ720916 FWF720915:FWF720916 GGB720915:GGB720916 GPX720915:GPX720916 GZT720915:GZT720916 HJP720915:HJP720916 HTL720915:HTL720916 IDH720915:IDH720916 IND720915:IND720916 IWZ720915:IWZ720916 JGV720915:JGV720916 JQR720915:JQR720916 KAN720915:KAN720916 KKJ720915:KKJ720916 KUF720915:KUF720916 LEB720915:LEB720916 LNX720915:LNX720916 LXT720915:LXT720916 MHP720915:MHP720916 MRL720915:MRL720916 NBH720915:NBH720916 NLD720915:NLD720916 NUZ720915:NUZ720916 OEV720915:OEV720916 OOR720915:OOR720916 OYN720915:OYN720916 PIJ720915:PIJ720916 PSF720915:PSF720916 QCB720915:QCB720916 QLX720915:QLX720916 QVT720915:QVT720916 RFP720915:RFP720916 RPL720915:RPL720916 RZH720915:RZH720916 SJD720915:SJD720916 SSZ720915:SSZ720916 TCV720915:TCV720916 TMR720915:TMR720916 TWN720915:TWN720916 UGJ720915:UGJ720916 UQF720915:UQF720916 VAB720915:VAB720916 VJX720915:VJX720916 VTT720915:VTT720916 WDP720915:WDP720916 WNL720915:WNL720916 WXH720915:WXH720916 W786451:W786452 KV786451:KV786452 UR786451:UR786452 AEN786451:AEN786452 AOJ786451:AOJ786452 AYF786451:AYF786452 BIB786451:BIB786452 BRX786451:BRX786452 CBT786451:CBT786452 CLP786451:CLP786452 CVL786451:CVL786452 DFH786451:DFH786452 DPD786451:DPD786452 DYZ786451:DYZ786452 EIV786451:EIV786452 ESR786451:ESR786452 FCN786451:FCN786452 FMJ786451:FMJ786452 FWF786451:FWF786452 GGB786451:GGB786452 GPX786451:GPX786452 GZT786451:GZT786452 HJP786451:HJP786452 HTL786451:HTL786452 IDH786451:IDH786452 IND786451:IND786452 IWZ786451:IWZ786452 JGV786451:JGV786452 JQR786451:JQR786452 KAN786451:KAN786452 KKJ786451:KKJ786452 KUF786451:KUF786452 LEB786451:LEB786452 LNX786451:LNX786452 LXT786451:LXT786452 MHP786451:MHP786452 MRL786451:MRL786452 NBH786451:NBH786452 NLD786451:NLD786452 NUZ786451:NUZ786452 OEV786451:OEV786452 OOR786451:OOR786452 OYN786451:OYN786452 PIJ786451:PIJ786452 PSF786451:PSF786452 QCB786451:QCB786452 QLX786451:QLX786452 QVT786451:QVT786452 RFP786451:RFP786452 RPL786451:RPL786452 RZH786451:RZH786452 SJD786451:SJD786452 SSZ786451:SSZ786452 TCV786451:TCV786452 TMR786451:TMR786452 TWN786451:TWN786452 UGJ786451:UGJ786452 UQF786451:UQF786452 VAB786451:VAB786452 VJX786451:VJX786452 VTT786451:VTT786452 WDP786451:WDP786452 WNL786451:WNL786452 WXH786451:WXH786452 W851987:W851988 KV851987:KV851988 UR851987:UR851988 AEN851987:AEN851988 AOJ851987:AOJ851988 AYF851987:AYF851988 BIB851987:BIB851988 BRX851987:BRX851988 CBT851987:CBT851988 CLP851987:CLP851988 CVL851987:CVL851988 DFH851987:DFH851988 DPD851987:DPD851988 DYZ851987:DYZ851988 EIV851987:EIV851988 ESR851987:ESR851988 FCN851987:FCN851988 FMJ851987:FMJ851988 FWF851987:FWF851988 GGB851987:GGB851988 GPX851987:GPX851988 GZT851987:GZT851988 HJP851987:HJP851988 HTL851987:HTL851988 IDH851987:IDH851988 IND851987:IND851988 IWZ851987:IWZ851988 JGV851987:JGV851988 JQR851987:JQR851988 KAN851987:KAN851988 KKJ851987:KKJ851988 KUF851987:KUF851988 LEB851987:LEB851988 LNX851987:LNX851988 LXT851987:LXT851988 MHP851987:MHP851988 MRL851987:MRL851988 NBH851987:NBH851988 NLD851987:NLD851988 NUZ851987:NUZ851988 OEV851987:OEV851988 OOR851987:OOR851988 OYN851987:OYN851988 PIJ851987:PIJ851988 PSF851987:PSF851988 QCB851987:QCB851988 QLX851987:QLX851988 QVT851987:QVT851988 RFP851987:RFP851988 RPL851987:RPL851988 RZH851987:RZH851988 SJD851987:SJD851988 SSZ851987:SSZ851988 TCV851987:TCV851988 TMR851987:TMR851988 TWN851987:TWN851988 UGJ851987:UGJ851988 UQF851987:UQF851988 VAB851987:VAB851988 VJX851987:VJX851988 VTT851987:VTT851988 WDP851987:WDP851988 WNL851987:WNL851988 WXH851987:WXH851988 W917523:W917524 KV917523:KV917524 UR917523:UR917524 AEN917523:AEN917524 AOJ917523:AOJ917524 AYF917523:AYF917524 BIB917523:BIB917524 BRX917523:BRX917524 CBT917523:CBT917524 CLP917523:CLP917524 CVL917523:CVL917524 DFH917523:DFH917524 DPD917523:DPD917524 DYZ917523:DYZ917524 EIV917523:EIV917524 ESR917523:ESR917524 FCN917523:FCN917524 FMJ917523:FMJ917524 FWF917523:FWF917524 GGB917523:GGB917524 GPX917523:GPX917524 GZT917523:GZT917524 HJP917523:HJP917524 HTL917523:HTL917524 IDH917523:IDH917524 IND917523:IND917524 IWZ917523:IWZ917524 JGV917523:JGV917524 JQR917523:JQR917524 KAN917523:KAN917524 KKJ917523:KKJ917524 KUF917523:KUF917524 LEB917523:LEB917524 LNX917523:LNX917524 LXT917523:LXT917524 MHP917523:MHP917524 MRL917523:MRL917524 NBH917523:NBH917524 NLD917523:NLD917524 NUZ917523:NUZ917524 OEV917523:OEV917524 OOR917523:OOR917524 OYN917523:OYN917524 PIJ917523:PIJ917524 PSF917523:PSF917524 QCB917523:QCB917524 QLX917523:QLX917524 QVT917523:QVT917524 RFP917523:RFP917524 RPL917523:RPL917524 RZH917523:RZH917524 SJD917523:SJD917524 SSZ917523:SSZ917524 TCV917523:TCV917524 TMR917523:TMR917524 TWN917523:TWN917524 UGJ917523:UGJ917524 UQF917523:UQF917524 VAB917523:VAB917524 VJX917523:VJX917524 VTT917523:VTT917524 WDP917523:WDP917524 WNL917523:WNL917524 WXH917523:WXH917524 W983059:W983060 KV983059:KV983060 UR983059:UR983060 AEN983059:AEN983060 AOJ983059:AOJ983060 AYF983059:AYF983060 BIB983059:BIB983060 BRX983059:BRX983060 CBT983059:CBT983060 CLP983059:CLP983060 CVL983059:CVL983060 DFH983059:DFH983060 DPD983059:DPD983060 DYZ983059:DYZ983060 EIV983059:EIV983060 ESR983059:ESR983060 FCN983059:FCN983060 FMJ983059:FMJ983060 FWF983059:FWF983060 GGB983059:GGB983060 GPX983059:GPX983060 GZT983059:GZT983060 HJP983059:HJP983060 HTL983059:HTL983060 IDH983059:IDH983060 IND983059:IND983060 IWZ983059:IWZ983060 JGV983059:JGV983060 JQR983059:JQR983060 KAN983059:KAN983060 KKJ983059:KKJ983060 KUF983059:KUF983060 LEB983059:LEB983060 LNX983059:LNX983060 LXT983059:LXT983060 MHP983059:MHP983060 MRL983059:MRL983060 NBH983059:NBH983060 NLD983059:NLD983060 NUZ983059:NUZ983060 OEV983059:OEV983060 OOR983059:OOR983060 OYN983059:OYN983060 PIJ983059:PIJ983060 PSF983059:PSF983060 QCB983059:QCB983060 QLX983059:QLX983060 QVT983059:QVT983060 RFP983059:RFP983060 RPL983059:RPL983060 RZH983059:RZH983060 SJD983059:SJD983060 SSZ983059:SSZ983060 TCV983059:TCV983060 TMR983059:TMR983060 TWN983059:TWN983060 UGJ983059:UGJ983060 UQF983059:UQF983060 VAB983059:VAB983060 VJX983059:VJX983060 VTT983059:VTT983060 WDP983059:WDP983060 WNL983059:WNL983060 WXH983059:WXH983060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KV24 WXJ983059:WXJ983060 Y65555:Y65556 KX65555:KX65556 UT65555:UT65556 AEP65555:AEP65556 AOL65555:AOL65556 AYH65555:AYH65556 BID65555:BID65556 BRZ65555:BRZ65556 CBV65555:CBV65556 CLR65555:CLR65556 CVN65555:CVN65556 DFJ65555:DFJ65556 DPF65555:DPF65556 DZB65555:DZB65556 EIX65555:EIX65556 EST65555:EST65556 FCP65555:FCP65556 FML65555:FML65556 FWH65555:FWH65556 GGD65555:GGD65556 GPZ65555:GPZ65556 GZV65555:GZV65556 HJR65555:HJR65556 HTN65555:HTN65556 IDJ65555:IDJ65556 INF65555:INF65556 IXB65555:IXB65556 JGX65555:JGX65556 JQT65555:JQT65556 KAP65555:KAP65556 KKL65555:KKL65556 KUH65555:KUH65556 LED65555:LED65556 LNZ65555:LNZ65556 LXV65555:LXV65556 MHR65555:MHR65556 MRN65555:MRN65556 NBJ65555:NBJ65556 NLF65555:NLF65556 NVB65555:NVB65556 OEX65555:OEX65556 OOT65555:OOT65556 OYP65555:OYP65556 PIL65555:PIL65556 PSH65555:PSH65556 QCD65555:QCD65556 QLZ65555:QLZ65556 QVV65555:QVV65556 RFR65555:RFR65556 RPN65555:RPN65556 RZJ65555:RZJ65556 SJF65555:SJF65556 STB65555:STB65556 TCX65555:TCX65556 TMT65555:TMT65556 TWP65555:TWP65556 UGL65555:UGL65556 UQH65555:UQH65556 VAD65555:VAD65556 VJZ65555:VJZ65556 VTV65555:VTV65556 WDR65555:WDR65556 WNN65555:WNN65556 WXJ65555:WXJ65556 Y131091:Y131092 KX131091:KX131092 UT131091:UT131092 AEP131091:AEP131092 AOL131091:AOL131092 AYH131091:AYH131092 BID131091:BID131092 BRZ131091:BRZ131092 CBV131091:CBV131092 CLR131091:CLR131092 CVN131091:CVN131092 DFJ131091:DFJ131092 DPF131091:DPF131092 DZB131091:DZB131092 EIX131091:EIX131092 EST131091:EST131092 FCP131091:FCP131092 FML131091:FML131092 FWH131091:FWH131092 GGD131091:GGD131092 GPZ131091:GPZ131092 GZV131091:GZV131092 HJR131091:HJR131092 HTN131091:HTN131092 IDJ131091:IDJ131092 INF131091:INF131092 IXB131091:IXB131092 JGX131091:JGX131092 JQT131091:JQT131092 KAP131091:KAP131092 KKL131091:KKL131092 KUH131091:KUH131092 LED131091:LED131092 LNZ131091:LNZ131092 LXV131091:LXV131092 MHR131091:MHR131092 MRN131091:MRN131092 NBJ131091:NBJ131092 NLF131091:NLF131092 NVB131091:NVB131092 OEX131091:OEX131092 OOT131091:OOT131092 OYP131091:OYP131092 PIL131091:PIL131092 PSH131091:PSH131092 QCD131091:QCD131092 QLZ131091:QLZ131092 QVV131091:QVV131092 RFR131091:RFR131092 RPN131091:RPN131092 RZJ131091:RZJ131092 SJF131091:SJF131092 STB131091:STB131092 TCX131091:TCX131092 TMT131091:TMT131092 TWP131091:TWP131092 UGL131091:UGL131092 UQH131091:UQH131092 VAD131091:VAD131092 VJZ131091:VJZ131092 VTV131091:VTV131092 WDR131091:WDR131092 WNN131091:WNN131092 WXJ131091:WXJ131092 Y196627:Y196628 KX196627:KX196628 UT196627:UT196628 AEP196627:AEP196628 AOL196627:AOL196628 AYH196627:AYH196628 BID196627:BID196628 BRZ196627:BRZ196628 CBV196627:CBV196628 CLR196627:CLR196628 CVN196627:CVN196628 DFJ196627:DFJ196628 DPF196627:DPF196628 DZB196627:DZB196628 EIX196627:EIX196628 EST196627:EST196628 FCP196627:FCP196628 FML196627:FML196628 FWH196627:FWH196628 GGD196627:GGD196628 GPZ196627:GPZ196628 GZV196627:GZV196628 HJR196627:HJR196628 HTN196627:HTN196628 IDJ196627:IDJ196628 INF196627:INF196628 IXB196627:IXB196628 JGX196627:JGX196628 JQT196627:JQT196628 KAP196627:KAP196628 KKL196627:KKL196628 KUH196627:KUH196628 LED196627:LED196628 LNZ196627:LNZ196628 LXV196627:LXV196628 MHR196627:MHR196628 MRN196627:MRN196628 NBJ196627:NBJ196628 NLF196627:NLF196628 NVB196627:NVB196628 OEX196627:OEX196628 OOT196627:OOT196628 OYP196627:OYP196628 PIL196627:PIL196628 PSH196627:PSH196628 QCD196627:QCD196628 QLZ196627:QLZ196628 QVV196627:QVV196628 RFR196627:RFR196628 RPN196627:RPN196628 RZJ196627:RZJ196628 SJF196627:SJF196628 STB196627:STB196628 TCX196627:TCX196628 TMT196627:TMT196628 TWP196627:TWP196628 UGL196627:UGL196628 UQH196627:UQH196628 VAD196627:VAD196628 VJZ196627:VJZ196628 VTV196627:VTV196628 WDR196627:WDR196628 WNN196627:WNN196628 WXJ196627:WXJ196628 Y262163:Y262164 KX262163:KX262164 UT262163:UT262164 AEP262163:AEP262164 AOL262163:AOL262164 AYH262163:AYH262164 BID262163:BID262164 BRZ262163:BRZ262164 CBV262163:CBV262164 CLR262163:CLR262164 CVN262163:CVN262164 DFJ262163:DFJ262164 DPF262163:DPF262164 DZB262163:DZB262164 EIX262163:EIX262164 EST262163:EST262164 FCP262163:FCP262164 FML262163:FML262164 FWH262163:FWH262164 GGD262163:GGD262164 GPZ262163:GPZ262164 GZV262163:GZV262164 HJR262163:HJR262164 HTN262163:HTN262164 IDJ262163:IDJ262164 INF262163:INF262164 IXB262163:IXB262164 JGX262163:JGX262164 JQT262163:JQT262164 KAP262163:KAP262164 KKL262163:KKL262164 KUH262163:KUH262164 LED262163:LED262164 LNZ262163:LNZ262164 LXV262163:LXV262164 MHR262163:MHR262164 MRN262163:MRN262164 NBJ262163:NBJ262164 NLF262163:NLF262164 NVB262163:NVB262164 OEX262163:OEX262164 OOT262163:OOT262164 OYP262163:OYP262164 PIL262163:PIL262164 PSH262163:PSH262164 QCD262163:QCD262164 QLZ262163:QLZ262164 QVV262163:QVV262164 RFR262163:RFR262164 RPN262163:RPN262164 RZJ262163:RZJ262164 SJF262163:SJF262164 STB262163:STB262164 TCX262163:TCX262164 TMT262163:TMT262164 TWP262163:TWP262164 UGL262163:UGL262164 UQH262163:UQH262164 VAD262163:VAD262164 VJZ262163:VJZ262164 VTV262163:VTV262164 WDR262163:WDR262164 WNN262163:WNN262164 WXJ262163:WXJ262164 Y327699:Y327700 KX327699:KX327700 UT327699:UT327700 AEP327699:AEP327700 AOL327699:AOL327700 AYH327699:AYH327700 BID327699:BID327700 BRZ327699:BRZ327700 CBV327699:CBV327700 CLR327699:CLR327700 CVN327699:CVN327700 DFJ327699:DFJ327700 DPF327699:DPF327700 DZB327699:DZB327700 EIX327699:EIX327700 EST327699:EST327700 FCP327699:FCP327700 FML327699:FML327700 FWH327699:FWH327700 GGD327699:GGD327700 GPZ327699:GPZ327700 GZV327699:GZV327700 HJR327699:HJR327700 HTN327699:HTN327700 IDJ327699:IDJ327700 INF327699:INF327700 IXB327699:IXB327700 JGX327699:JGX327700 JQT327699:JQT327700 KAP327699:KAP327700 KKL327699:KKL327700 KUH327699:KUH327700 LED327699:LED327700 LNZ327699:LNZ327700 LXV327699:LXV327700 MHR327699:MHR327700 MRN327699:MRN327700 NBJ327699:NBJ327700 NLF327699:NLF327700 NVB327699:NVB327700 OEX327699:OEX327700 OOT327699:OOT327700 OYP327699:OYP327700 PIL327699:PIL327700 PSH327699:PSH327700 QCD327699:QCD327700 QLZ327699:QLZ327700 QVV327699:QVV327700 RFR327699:RFR327700 RPN327699:RPN327700 RZJ327699:RZJ327700 SJF327699:SJF327700 STB327699:STB327700 TCX327699:TCX327700 TMT327699:TMT327700 TWP327699:TWP327700 UGL327699:UGL327700 UQH327699:UQH327700 VAD327699:VAD327700 VJZ327699:VJZ327700 VTV327699:VTV327700 WDR327699:WDR327700 WNN327699:WNN327700 WXJ327699:WXJ327700 Y393235:Y393236 KX393235:KX393236 UT393235:UT393236 AEP393235:AEP393236 AOL393235:AOL393236 AYH393235:AYH393236 BID393235:BID393236 BRZ393235:BRZ393236 CBV393235:CBV393236 CLR393235:CLR393236 CVN393235:CVN393236 DFJ393235:DFJ393236 DPF393235:DPF393236 DZB393235:DZB393236 EIX393235:EIX393236 EST393235:EST393236 FCP393235:FCP393236 FML393235:FML393236 FWH393235:FWH393236 GGD393235:GGD393236 GPZ393235:GPZ393236 GZV393235:GZV393236 HJR393235:HJR393236 HTN393235:HTN393236 IDJ393235:IDJ393236 INF393235:INF393236 IXB393235:IXB393236 JGX393235:JGX393236 JQT393235:JQT393236 KAP393235:KAP393236 KKL393235:KKL393236 KUH393235:KUH393236 LED393235:LED393236 LNZ393235:LNZ393236 LXV393235:LXV393236 MHR393235:MHR393236 MRN393235:MRN393236 NBJ393235:NBJ393236 NLF393235:NLF393236 NVB393235:NVB393236 OEX393235:OEX393236 OOT393235:OOT393236 OYP393235:OYP393236 PIL393235:PIL393236 PSH393235:PSH393236 QCD393235:QCD393236 QLZ393235:QLZ393236 QVV393235:QVV393236 RFR393235:RFR393236 RPN393235:RPN393236 RZJ393235:RZJ393236 SJF393235:SJF393236 STB393235:STB393236 TCX393235:TCX393236 TMT393235:TMT393236 TWP393235:TWP393236 UGL393235:UGL393236 UQH393235:UQH393236 VAD393235:VAD393236 VJZ393235:VJZ393236 VTV393235:VTV393236 WDR393235:WDR393236 WNN393235:WNN393236 WXJ393235:WXJ393236 Y458771:Y458772 KX458771:KX458772 UT458771:UT458772 AEP458771:AEP458772 AOL458771:AOL458772 AYH458771:AYH458772 BID458771:BID458772 BRZ458771:BRZ458772 CBV458771:CBV458772 CLR458771:CLR458772 CVN458771:CVN458772 DFJ458771:DFJ458772 DPF458771:DPF458772 DZB458771:DZB458772 EIX458771:EIX458772 EST458771:EST458772 FCP458771:FCP458772 FML458771:FML458772 FWH458771:FWH458772 GGD458771:GGD458772 GPZ458771:GPZ458772 GZV458771:GZV458772 HJR458771:HJR458772 HTN458771:HTN458772 IDJ458771:IDJ458772 INF458771:INF458772 IXB458771:IXB458772 JGX458771:JGX458772 JQT458771:JQT458772 KAP458771:KAP458772 KKL458771:KKL458772 KUH458771:KUH458772 LED458771:LED458772 LNZ458771:LNZ458772 LXV458771:LXV458772 MHR458771:MHR458772 MRN458771:MRN458772 NBJ458771:NBJ458772 NLF458771:NLF458772 NVB458771:NVB458772 OEX458771:OEX458772 OOT458771:OOT458772 OYP458771:OYP458772 PIL458771:PIL458772 PSH458771:PSH458772 QCD458771:QCD458772 QLZ458771:QLZ458772 QVV458771:QVV458772 RFR458771:RFR458772 RPN458771:RPN458772 RZJ458771:RZJ458772 SJF458771:SJF458772 STB458771:STB458772 TCX458771:TCX458772 TMT458771:TMT458772 TWP458771:TWP458772 UGL458771:UGL458772 UQH458771:UQH458772 VAD458771:VAD458772 VJZ458771:VJZ458772 VTV458771:VTV458772 WDR458771:WDR458772 WNN458771:WNN458772 WXJ458771:WXJ458772 Y524307:Y524308 KX524307:KX524308 UT524307:UT524308 AEP524307:AEP524308 AOL524307:AOL524308 AYH524307:AYH524308 BID524307:BID524308 BRZ524307:BRZ524308 CBV524307:CBV524308 CLR524307:CLR524308 CVN524307:CVN524308 DFJ524307:DFJ524308 DPF524307:DPF524308 DZB524307:DZB524308 EIX524307:EIX524308 EST524307:EST524308 FCP524307:FCP524308 FML524307:FML524308 FWH524307:FWH524308 GGD524307:GGD524308 GPZ524307:GPZ524308 GZV524307:GZV524308 HJR524307:HJR524308 HTN524307:HTN524308 IDJ524307:IDJ524308 INF524307:INF524308 IXB524307:IXB524308 JGX524307:JGX524308 JQT524307:JQT524308 KAP524307:KAP524308 KKL524307:KKL524308 KUH524307:KUH524308 LED524307:LED524308 LNZ524307:LNZ524308 LXV524307:LXV524308 MHR524307:MHR524308 MRN524307:MRN524308 NBJ524307:NBJ524308 NLF524307:NLF524308 NVB524307:NVB524308 OEX524307:OEX524308 OOT524307:OOT524308 OYP524307:OYP524308 PIL524307:PIL524308 PSH524307:PSH524308 QCD524307:QCD524308 QLZ524307:QLZ524308 QVV524307:QVV524308 RFR524307:RFR524308 RPN524307:RPN524308 RZJ524307:RZJ524308 SJF524307:SJF524308 STB524307:STB524308 TCX524307:TCX524308 TMT524307:TMT524308 TWP524307:TWP524308 UGL524307:UGL524308 UQH524307:UQH524308 VAD524307:VAD524308 VJZ524307:VJZ524308 VTV524307:VTV524308 WDR524307:WDR524308 WNN524307:WNN524308 WXJ524307:WXJ524308 Y589843:Y589844 KX589843:KX589844 UT589843:UT589844 AEP589843:AEP589844 AOL589843:AOL589844 AYH589843:AYH589844 BID589843:BID589844 BRZ589843:BRZ589844 CBV589843:CBV589844 CLR589843:CLR589844 CVN589843:CVN589844 DFJ589843:DFJ589844 DPF589843:DPF589844 DZB589843:DZB589844 EIX589843:EIX589844 EST589843:EST589844 FCP589843:FCP589844 FML589843:FML589844 FWH589843:FWH589844 GGD589843:GGD589844 GPZ589843:GPZ589844 GZV589843:GZV589844 HJR589843:HJR589844 HTN589843:HTN589844 IDJ589843:IDJ589844 INF589843:INF589844 IXB589843:IXB589844 JGX589843:JGX589844 JQT589843:JQT589844 KAP589843:KAP589844 KKL589843:KKL589844 KUH589843:KUH589844 LED589843:LED589844 LNZ589843:LNZ589844 LXV589843:LXV589844 MHR589843:MHR589844 MRN589843:MRN589844 NBJ589843:NBJ589844 NLF589843:NLF589844 NVB589843:NVB589844 OEX589843:OEX589844 OOT589843:OOT589844 OYP589843:OYP589844 PIL589843:PIL589844 PSH589843:PSH589844 QCD589843:QCD589844 QLZ589843:QLZ589844 QVV589843:QVV589844 RFR589843:RFR589844 RPN589843:RPN589844 RZJ589843:RZJ589844 SJF589843:SJF589844 STB589843:STB589844 TCX589843:TCX589844 TMT589843:TMT589844 TWP589843:TWP589844 UGL589843:UGL589844 UQH589843:UQH589844 VAD589843:VAD589844 VJZ589843:VJZ589844 VTV589843:VTV589844 WDR589843:WDR589844 WNN589843:WNN589844 WXJ589843:WXJ589844 Y655379:Y655380 KX655379:KX655380 UT655379:UT655380 AEP655379:AEP655380 AOL655379:AOL655380 AYH655379:AYH655380 BID655379:BID655380 BRZ655379:BRZ655380 CBV655379:CBV655380 CLR655379:CLR655380 CVN655379:CVN655380 DFJ655379:DFJ655380 DPF655379:DPF655380 DZB655379:DZB655380 EIX655379:EIX655380 EST655379:EST655380 FCP655379:FCP655380 FML655379:FML655380 FWH655379:FWH655380 GGD655379:GGD655380 GPZ655379:GPZ655380 GZV655379:GZV655380 HJR655379:HJR655380 HTN655379:HTN655380 IDJ655379:IDJ655380 INF655379:INF655380 IXB655379:IXB655380 JGX655379:JGX655380 JQT655379:JQT655380 KAP655379:KAP655380 KKL655379:KKL655380 KUH655379:KUH655380 LED655379:LED655380 LNZ655379:LNZ655380 LXV655379:LXV655380 MHR655379:MHR655380 MRN655379:MRN655380 NBJ655379:NBJ655380 NLF655379:NLF655380 NVB655379:NVB655380 OEX655379:OEX655380 OOT655379:OOT655380 OYP655379:OYP655380 PIL655379:PIL655380 PSH655379:PSH655380 QCD655379:QCD655380 QLZ655379:QLZ655380 QVV655379:QVV655380 RFR655379:RFR655380 RPN655379:RPN655380 RZJ655379:RZJ655380 SJF655379:SJF655380 STB655379:STB655380 TCX655379:TCX655380 TMT655379:TMT655380 TWP655379:TWP655380 UGL655379:UGL655380 UQH655379:UQH655380 VAD655379:VAD655380 VJZ655379:VJZ655380 VTV655379:VTV655380 WDR655379:WDR655380 WNN655379:WNN655380 WXJ655379:WXJ655380 Y720915:Y720916 KX720915:KX720916 UT720915:UT720916 AEP720915:AEP720916 AOL720915:AOL720916 AYH720915:AYH720916 BID720915:BID720916 BRZ720915:BRZ720916 CBV720915:CBV720916 CLR720915:CLR720916 CVN720915:CVN720916 DFJ720915:DFJ720916 DPF720915:DPF720916 DZB720915:DZB720916 EIX720915:EIX720916 EST720915:EST720916 FCP720915:FCP720916 FML720915:FML720916 FWH720915:FWH720916 GGD720915:GGD720916 GPZ720915:GPZ720916 GZV720915:GZV720916 HJR720915:HJR720916 HTN720915:HTN720916 IDJ720915:IDJ720916 INF720915:INF720916 IXB720915:IXB720916 JGX720915:JGX720916 JQT720915:JQT720916 KAP720915:KAP720916 KKL720915:KKL720916 KUH720915:KUH720916 LED720915:LED720916 LNZ720915:LNZ720916 LXV720915:LXV720916 MHR720915:MHR720916 MRN720915:MRN720916 NBJ720915:NBJ720916 NLF720915:NLF720916 NVB720915:NVB720916 OEX720915:OEX720916 OOT720915:OOT720916 OYP720915:OYP720916 PIL720915:PIL720916 PSH720915:PSH720916 QCD720915:QCD720916 QLZ720915:QLZ720916 QVV720915:QVV720916 RFR720915:RFR720916 RPN720915:RPN720916 RZJ720915:RZJ720916 SJF720915:SJF720916 STB720915:STB720916 TCX720915:TCX720916 TMT720915:TMT720916 TWP720915:TWP720916 UGL720915:UGL720916 UQH720915:UQH720916 VAD720915:VAD720916 VJZ720915:VJZ720916 VTV720915:VTV720916 WDR720915:WDR720916 WNN720915:WNN720916 WXJ720915:WXJ720916 Y786451:Y786452 KX786451:KX786452 UT786451:UT786452 AEP786451:AEP786452 AOL786451:AOL786452 AYH786451:AYH786452 BID786451:BID786452 BRZ786451:BRZ786452 CBV786451:CBV786452 CLR786451:CLR786452 CVN786451:CVN786452 DFJ786451:DFJ786452 DPF786451:DPF786452 DZB786451:DZB786452 EIX786451:EIX786452 EST786451:EST786452 FCP786451:FCP786452 FML786451:FML786452 FWH786451:FWH786452 GGD786451:GGD786452 GPZ786451:GPZ786452 GZV786451:GZV786452 HJR786451:HJR786452 HTN786451:HTN786452 IDJ786451:IDJ786452 INF786451:INF786452 IXB786451:IXB786452 JGX786451:JGX786452 JQT786451:JQT786452 KAP786451:KAP786452 KKL786451:KKL786452 KUH786451:KUH786452 LED786451:LED786452 LNZ786451:LNZ786452 LXV786451:LXV786452 MHR786451:MHR786452 MRN786451:MRN786452 NBJ786451:NBJ786452 NLF786451:NLF786452 NVB786451:NVB786452 OEX786451:OEX786452 OOT786451:OOT786452 OYP786451:OYP786452 PIL786451:PIL786452 PSH786451:PSH786452 QCD786451:QCD786452 QLZ786451:QLZ786452 QVV786451:QVV786452 RFR786451:RFR786452 RPN786451:RPN786452 RZJ786451:RZJ786452 SJF786451:SJF786452 STB786451:STB786452 TCX786451:TCX786452 TMT786451:TMT786452 TWP786451:TWP786452 UGL786451:UGL786452 UQH786451:UQH786452 VAD786451:VAD786452 VJZ786451:VJZ786452 VTV786451:VTV786452 WDR786451:WDR786452 WNN786451:WNN786452 WXJ786451:WXJ786452 Y851987:Y851988 KX851987:KX851988 UT851987:UT851988 AEP851987:AEP851988 AOL851987:AOL851988 AYH851987:AYH851988 BID851987:BID851988 BRZ851987:BRZ851988 CBV851987:CBV851988 CLR851987:CLR851988 CVN851987:CVN851988 DFJ851987:DFJ851988 DPF851987:DPF851988 DZB851987:DZB851988 EIX851987:EIX851988 EST851987:EST851988 FCP851987:FCP851988 FML851987:FML851988 FWH851987:FWH851988 GGD851987:GGD851988 GPZ851987:GPZ851988 GZV851987:GZV851988 HJR851987:HJR851988 HTN851987:HTN851988 IDJ851987:IDJ851988 INF851987:INF851988 IXB851987:IXB851988 JGX851987:JGX851988 JQT851987:JQT851988 KAP851987:KAP851988 KKL851987:KKL851988 KUH851987:KUH851988 LED851987:LED851988 LNZ851987:LNZ851988 LXV851987:LXV851988 MHR851987:MHR851988 MRN851987:MRN851988 NBJ851987:NBJ851988 NLF851987:NLF851988 NVB851987:NVB851988 OEX851987:OEX851988 OOT851987:OOT851988 OYP851987:OYP851988 PIL851987:PIL851988 PSH851987:PSH851988 QCD851987:QCD851988 QLZ851987:QLZ851988 QVV851987:QVV851988 RFR851987:RFR851988 RPN851987:RPN851988 RZJ851987:RZJ851988 SJF851987:SJF851988 STB851987:STB851988 TCX851987:TCX851988 TMT851987:TMT851988 TWP851987:TWP851988 UGL851987:UGL851988 UQH851987:UQH851988 VAD851987:VAD851988 VJZ851987:VJZ851988 VTV851987:VTV851988 WDR851987:WDR851988 WNN851987:WNN851988 WXJ851987:WXJ851988 Y917523:Y917524 KX917523:KX917524 UT917523:UT917524 AEP917523:AEP917524 AOL917523:AOL917524 AYH917523:AYH917524 BID917523:BID917524 BRZ917523:BRZ917524 CBV917523:CBV917524 CLR917523:CLR917524 CVN917523:CVN917524 DFJ917523:DFJ917524 DPF917523:DPF917524 DZB917523:DZB917524 EIX917523:EIX917524 EST917523:EST917524 FCP917523:FCP917524 FML917523:FML917524 FWH917523:FWH917524 GGD917523:GGD917524 GPZ917523:GPZ917524 GZV917523:GZV917524 HJR917523:HJR917524 HTN917523:HTN917524 IDJ917523:IDJ917524 INF917523:INF917524 IXB917523:IXB917524 JGX917523:JGX917524 JQT917523:JQT917524 KAP917523:KAP917524 KKL917523:KKL917524 KUH917523:KUH917524 LED917523:LED917524 LNZ917523:LNZ917524 LXV917523:LXV917524 MHR917523:MHR917524 MRN917523:MRN917524 NBJ917523:NBJ917524 NLF917523:NLF917524 NVB917523:NVB917524 OEX917523:OEX917524 OOT917523:OOT917524 OYP917523:OYP917524 PIL917523:PIL917524 PSH917523:PSH917524 QCD917523:QCD917524 QLZ917523:QLZ917524 QVV917523:QVV917524 RFR917523:RFR917524 RPN917523:RPN917524 RZJ917523:RZJ917524 SJF917523:SJF917524 STB917523:STB917524 TCX917523:TCX917524 TMT917523:TMT917524 TWP917523:TWP917524 UGL917523:UGL917524 UQH917523:UQH917524 VAD917523:VAD917524 VJZ917523:VJZ917524 VTV917523:VTV917524 WDR917523:WDR917524 WNN917523:WNN917524 WXJ917523:WXJ917524 Y983059:Y983060 KX983059:KX983060 UT983059:UT983060 AEP983059:AEP983060 AOL983059:AOL983060 AYH983059:AYH983060 BID983059:BID983060 BRZ983059:BRZ983060 CBV983059:CBV983060 CLR983059:CLR983060 CVN983059:CVN983060 DFJ983059:DFJ983060 DPF983059:DPF983060 DZB983059:DZB983060 EIX983059:EIX983060 EST983059:EST983060 FCP983059:FCP983060 FML983059:FML983060 FWH983059:FWH983060 GGD983059:GGD983060 GPZ983059:GPZ983060 GZV983059:GZV983060 HJR983059:HJR983060 HTN983059:HTN983060 IDJ983059:IDJ983060 INF983059:INF983060 IXB983059:IXB983060 JGX983059:JGX983060 JQT983059:JQT983060 KAP983059:KAP983060 KKL983059:KKL983060 KUH983059:KUH983060 LED983059:LED983060 LNZ983059:LNZ983060 LXV983059:LXV983060 MHR983059:MHR983060 MRN983059:MRN983060 NBJ983059:NBJ983060 NLF983059:NLF983060 NVB983059:NVB983060 OEX983059:OEX983060 OOT983059:OOT983060 OYP983059:OYP983060 PIL983059:PIL983060 PSH983059:PSH983060 QCD983059:QCD983060 QLZ983059:QLZ983060 QVV983059:QVV983060 RFR983059:RFR983060 RPN983059:RPN983060 RZJ983059:RZJ983060 SJF983059:SJF983060 STB983059:STB983060 TCX983059:TCX983060 TMT983059:TMT983060 TWP983059:TWP983060 UGL983059:UGL983060 UQH983059:UQH983060 VAD983059:VAD983060 VJZ983059:VJZ983060 VTV983059:VTV983060 WDR983059:WDR983060 WNN983059:WNN983060 UR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BG65555:BG65556 BG131091:BG131092 BG196627:BG196628 BG262163:BG262164 BG327699:BG327700 BG393235:BG393236 BG458771:BG458772 BG524307:BG524308 BG589843:BG589844 BG655379:BG655380 BG720915:BG720916 BG786451:BG786452 BG851987:BG851988 BG917523:BG917524 BG983059:BG983060 BI65555:BI65556 BI131091:BI131092 BI196627:BI196628 BI262163:BI262164 BI327699:BI327700 BI393235:BI393236 BI458771:BI458772 BI524307:BI524308 BI589843:BI589844 BI655379:BI655380 BI720915:BI720916 BI786451:BI786452 BI851987:BI851988 BI917523:BI917524 BI983059:BI983060 BI24 BG24"/>
    <dataValidation allowBlank="1" promptTitle="checkPeriodRange" sqref="AEM24 AOI24 AYE24 BIA24 BRW24 CBS24 CLO24 CVK24 DFG24 DPC24 DYY24 EIU24 ESQ24 FCM24 FMI24 FWE24 GGA24 GPW24 GZS24 HJO24 HTK24 IDG24 INC24 IWY24 JGU24 JQQ24 KAM24 KKI24 KUE24 LEA24 LNW24 LXS24 MHO24 MRK24 NBG24 NLC24 NUY24 OEU24 OOQ24 OYM24 PII24 PSE24 QCA24 QLW24 QVS24 RFO24 RPK24 RZG24 SJC24 SSY24 TCU24 TMQ24 TWM24 UGI24 UQE24 VAA24 VJW24 VTS24 WDO24 WNK24 WXG24 KU24 WXG983059:WXG983060 V65555:V65556 KU65555:KU65556 UQ65555:UQ65556 AEM65555:AEM65556 AOI65555:AOI65556 AYE65555:AYE65556 BIA65555:BIA65556 BRW65555:BRW65556 CBS65555:CBS65556 CLO65555:CLO65556 CVK65555:CVK65556 DFG65555:DFG65556 DPC65555:DPC65556 DYY65555:DYY65556 EIU65555:EIU65556 ESQ65555:ESQ65556 FCM65555:FCM65556 FMI65555:FMI65556 FWE65555:FWE65556 GGA65555:GGA65556 GPW65555:GPW65556 GZS65555:GZS65556 HJO65555:HJO65556 HTK65555:HTK65556 IDG65555:IDG65556 INC65555:INC65556 IWY65555:IWY65556 JGU65555:JGU65556 JQQ65555:JQQ65556 KAM65555:KAM65556 KKI65555:KKI65556 KUE65555:KUE65556 LEA65555:LEA65556 LNW65555:LNW65556 LXS65555:LXS65556 MHO65555:MHO65556 MRK65555:MRK65556 NBG65555:NBG65556 NLC65555:NLC65556 NUY65555:NUY65556 OEU65555:OEU65556 OOQ65555:OOQ65556 OYM65555:OYM65556 PII65555:PII65556 PSE65555:PSE65556 QCA65555:QCA65556 QLW65555:QLW65556 QVS65555:QVS65556 RFO65555:RFO65556 RPK65555:RPK65556 RZG65555:RZG65556 SJC65555:SJC65556 SSY65555:SSY65556 TCU65555:TCU65556 TMQ65555:TMQ65556 TWM65555:TWM65556 UGI65555:UGI65556 UQE65555:UQE65556 VAA65555:VAA65556 VJW65555:VJW65556 VTS65555:VTS65556 WDO65555:WDO65556 WNK65555:WNK65556 WXG65555:WXG65556 V131091:V131092 KU131091:KU131092 UQ131091:UQ131092 AEM131091:AEM131092 AOI131091:AOI131092 AYE131091:AYE131092 BIA131091:BIA131092 BRW131091:BRW131092 CBS131091:CBS131092 CLO131091:CLO131092 CVK131091:CVK131092 DFG131091:DFG131092 DPC131091:DPC131092 DYY131091:DYY131092 EIU131091:EIU131092 ESQ131091:ESQ131092 FCM131091:FCM131092 FMI131091:FMI131092 FWE131091:FWE131092 GGA131091:GGA131092 GPW131091:GPW131092 GZS131091:GZS131092 HJO131091:HJO131092 HTK131091:HTK131092 IDG131091:IDG131092 INC131091:INC131092 IWY131091:IWY131092 JGU131091:JGU131092 JQQ131091:JQQ131092 KAM131091:KAM131092 KKI131091:KKI131092 KUE131091:KUE131092 LEA131091:LEA131092 LNW131091:LNW131092 LXS131091:LXS131092 MHO131091:MHO131092 MRK131091:MRK131092 NBG131091:NBG131092 NLC131091:NLC131092 NUY131091:NUY131092 OEU131091:OEU131092 OOQ131091:OOQ131092 OYM131091:OYM131092 PII131091:PII131092 PSE131091:PSE131092 QCA131091:QCA131092 QLW131091:QLW131092 QVS131091:QVS131092 RFO131091:RFO131092 RPK131091:RPK131092 RZG131091:RZG131092 SJC131091:SJC131092 SSY131091:SSY131092 TCU131091:TCU131092 TMQ131091:TMQ131092 TWM131091:TWM131092 UGI131091:UGI131092 UQE131091:UQE131092 VAA131091:VAA131092 VJW131091:VJW131092 VTS131091:VTS131092 WDO131091:WDO131092 WNK131091:WNK131092 WXG131091:WXG131092 V196627:V196628 KU196627:KU196628 UQ196627:UQ196628 AEM196627:AEM196628 AOI196627:AOI196628 AYE196627:AYE196628 BIA196627:BIA196628 BRW196627:BRW196628 CBS196627:CBS196628 CLO196627:CLO196628 CVK196627:CVK196628 DFG196627:DFG196628 DPC196627:DPC196628 DYY196627:DYY196628 EIU196627:EIU196628 ESQ196627:ESQ196628 FCM196627:FCM196628 FMI196627:FMI196628 FWE196627:FWE196628 GGA196627:GGA196628 GPW196627:GPW196628 GZS196627:GZS196628 HJO196627:HJO196628 HTK196627:HTK196628 IDG196627:IDG196628 INC196627:INC196628 IWY196627:IWY196628 JGU196627:JGU196628 JQQ196627:JQQ196628 KAM196627:KAM196628 KKI196627:KKI196628 KUE196627:KUE196628 LEA196627:LEA196628 LNW196627:LNW196628 LXS196627:LXS196628 MHO196627:MHO196628 MRK196627:MRK196628 NBG196627:NBG196628 NLC196627:NLC196628 NUY196627:NUY196628 OEU196627:OEU196628 OOQ196627:OOQ196628 OYM196627:OYM196628 PII196627:PII196628 PSE196627:PSE196628 QCA196627:QCA196628 QLW196627:QLW196628 QVS196627:QVS196628 RFO196627:RFO196628 RPK196627:RPK196628 RZG196627:RZG196628 SJC196627:SJC196628 SSY196627:SSY196628 TCU196627:TCU196628 TMQ196627:TMQ196628 TWM196627:TWM196628 UGI196627:UGI196628 UQE196627:UQE196628 VAA196627:VAA196628 VJW196627:VJW196628 VTS196627:VTS196628 WDO196627:WDO196628 WNK196627:WNK196628 WXG196627:WXG196628 V262163:V262164 KU262163:KU262164 UQ262163:UQ262164 AEM262163:AEM262164 AOI262163:AOI262164 AYE262163:AYE262164 BIA262163:BIA262164 BRW262163:BRW262164 CBS262163:CBS262164 CLO262163:CLO262164 CVK262163:CVK262164 DFG262163:DFG262164 DPC262163:DPC262164 DYY262163:DYY262164 EIU262163:EIU262164 ESQ262163:ESQ262164 FCM262163:FCM262164 FMI262163:FMI262164 FWE262163:FWE262164 GGA262163:GGA262164 GPW262163:GPW262164 GZS262163:GZS262164 HJO262163:HJO262164 HTK262163:HTK262164 IDG262163:IDG262164 INC262163:INC262164 IWY262163:IWY262164 JGU262163:JGU262164 JQQ262163:JQQ262164 KAM262163:KAM262164 KKI262163:KKI262164 KUE262163:KUE262164 LEA262163:LEA262164 LNW262163:LNW262164 LXS262163:LXS262164 MHO262163:MHO262164 MRK262163:MRK262164 NBG262163:NBG262164 NLC262163:NLC262164 NUY262163:NUY262164 OEU262163:OEU262164 OOQ262163:OOQ262164 OYM262163:OYM262164 PII262163:PII262164 PSE262163:PSE262164 QCA262163:QCA262164 QLW262163:QLW262164 QVS262163:QVS262164 RFO262163:RFO262164 RPK262163:RPK262164 RZG262163:RZG262164 SJC262163:SJC262164 SSY262163:SSY262164 TCU262163:TCU262164 TMQ262163:TMQ262164 TWM262163:TWM262164 UGI262163:UGI262164 UQE262163:UQE262164 VAA262163:VAA262164 VJW262163:VJW262164 VTS262163:VTS262164 WDO262163:WDO262164 WNK262163:WNK262164 WXG262163:WXG262164 V327699:V327700 KU327699:KU327700 UQ327699:UQ327700 AEM327699:AEM327700 AOI327699:AOI327700 AYE327699:AYE327700 BIA327699:BIA327700 BRW327699:BRW327700 CBS327699:CBS327700 CLO327699:CLO327700 CVK327699:CVK327700 DFG327699:DFG327700 DPC327699:DPC327700 DYY327699:DYY327700 EIU327699:EIU327700 ESQ327699:ESQ327700 FCM327699:FCM327700 FMI327699:FMI327700 FWE327699:FWE327700 GGA327699:GGA327700 GPW327699:GPW327700 GZS327699:GZS327700 HJO327699:HJO327700 HTK327699:HTK327700 IDG327699:IDG327700 INC327699:INC327700 IWY327699:IWY327700 JGU327699:JGU327700 JQQ327699:JQQ327700 KAM327699:KAM327700 KKI327699:KKI327700 KUE327699:KUE327700 LEA327699:LEA327700 LNW327699:LNW327700 LXS327699:LXS327700 MHO327699:MHO327700 MRK327699:MRK327700 NBG327699:NBG327700 NLC327699:NLC327700 NUY327699:NUY327700 OEU327699:OEU327700 OOQ327699:OOQ327700 OYM327699:OYM327700 PII327699:PII327700 PSE327699:PSE327700 QCA327699:QCA327700 QLW327699:QLW327700 QVS327699:QVS327700 RFO327699:RFO327700 RPK327699:RPK327700 RZG327699:RZG327700 SJC327699:SJC327700 SSY327699:SSY327700 TCU327699:TCU327700 TMQ327699:TMQ327700 TWM327699:TWM327700 UGI327699:UGI327700 UQE327699:UQE327700 VAA327699:VAA327700 VJW327699:VJW327700 VTS327699:VTS327700 WDO327699:WDO327700 WNK327699:WNK327700 WXG327699:WXG327700 V393235:V393236 KU393235:KU393236 UQ393235:UQ393236 AEM393235:AEM393236 AOI393235:AOI393236 AYE393235:AYE393236 BIA393235:BIA393236 BRW393235:BRW393236 CBS393235:CBS393236 CLO393235:CLO393236 CVK393235:CVK393236 DFG393235:DFG393236 DPC393235:DPC393236 DYY393235:DYY393236 EIU393235:EIU393236 ESQ393235:ESQ393236 FCM393235:FCM393236 FMI393235:FMI393236 FWE393235:FWE393236 GGA393235:GGA393236 GPW393235:GPW393236 GZS393235:GZS393236 HJO393235:HJO393236 HTK393235:HTK393236 IDG393235:IDG393236 INC393235:INC393236 IWY393235:IWY393236 JGU393235:JGU393236 JQQ393235:JQQ393236 KAM393235:KAM393236 KKI393235:KKI393236 KUE393235:KUE393236 LEA393235:LEA393236 LNW393235:LNW393236 LXS393235:LXS393236 MHO393235:MHO393236 MRK393235:MRK393236 NBG393235:NBG393236 NLC393235:NLC393236 NUY393235:NUY393236 OEU393235:OEU393236 OOQ393235:OOQ393236 OYM393235:OYM393236 PII393235:PII393236 PSE393235:PSE393236 QCA393235:QCA393236 QLW393235:QLW393236 QVS393235:QVS393236 RFO393235:RFO393236 RPK393235:RPK393236 RZG393235:RZG393236 SJC393235:SJC393236 SSY393235:SSY393236 TCU393235:TCU393236 TMQ393235:TMQ393236 TWM393235:TWM393236 UGI393235:UGI393236 UQE393235:UQE393236 VAA393235:VAA393236 VJW393235:VJW393236 VTS393235:VTS393236 WDO393235:WDO393236 WNK393235:WNK393236 WXG393235:WXG393236 V458771:V458772 KU458771:KU458772 UQ458771:UQ458772 AEM458771:AEM458772 AOI458771:AOI458772 AYE458771:AYE458772 BIA458771:BIA458772 BRW458771:BRW458772 CBS458771:CBS458772 CLO458771:CLO458772 CVK458771:CVK458772 DFG458771:DFG458772 DPC458771:DPC458772 DYY458771:DYY458772 EIU458771:EIU458772 ESQ458771:ESQ458772 FCM458771:FCM458772 FMI458771:FMI458772 FWE458771:FWE458772 GGA458771:GGA458772 GPW458771:GPW458772 GZS458771:GZS458772 HJO458771:HJO458772 HTK458771:HTK458772 IDG458771:IDG458772 INC458771:INC458772 IWY458771:IWY458772 JGU458771:JGU458772 JQQ458771:JQQ458772 KAM458771:KAM458772 KKI458771:KKI458772 KUE458771:KUE458772 LEA458771:LEA458772 LNW458771:LNW458772 LXS458771:LXS458772 MHO458771:MHO458772 MRK458771:MRK458772 NBG458771:NBG458772 NLC458771:NLC458772 NUY458771:NUY458772 OEU458771:OEU458772 OOQ458771:OOQ458772 OYM458771:OYM458772 PII458771:PII458772 PSE458771:PSE458772 QCA458771:QCA458772 QLW458771:QLW458772 QVS458771:QVS458772 RFO458771:RFO458772 RPK458771:RPK458772 RZG458771:RZG458772 SJC458771:SJC458772 SSY458771:SSY458772 TCU458771:TCU458772 TMQ458771:TMQ458772 TWM458771:TWM458772 UGI458771:UGI458772 UQE458771:UQE458772 VAA458771:VAA458772 VJW458771:VJW458772 VTS458771:VTS458772 WDO458771:WDO458772 WNK458771:WNK458772 WXG458771:WXG458772 V524307:V524308 KU524307:KU524308 UQ524307:UQ524308 AEM524307:AEM524308 AOI524307:AOI524308 AYE524307:AYE524308 BIA524307:BIA524308 BRW524307:BRW524308 CBS524307:CBS524308 CLO524307:CLO524308 CVK524307:CVK524308 DFG524307:DFG524308 DPC524307:DPC524308 DYY524307:DYY524308 EIU524307:EIU524308 ESQ524307:ESQ524308 FCM524307:FCM524308 FMI524307:FMI524308 FWE524307:FWE524308 GGA524307:GGA524308 GPW524307:GPW524308 GZS524307:GZS524308 HJO524307:HJO524308 HTK524307:HTK524308 IDG524307:IDG524308 INC524307:INC524308 IWY524307:IWY524308 JGU524307:JGU524308 JQQ524307:JQQ524308 KAM524307:KAM524308 KKI524307:KKI524308 KUE524307:KUE524308 LEA524307:LEA524308 LNW524307:LNW524308 LXS524307:LXS524308 MHO524307:MHO524308 MRK524307:MRK524308 NBG524307:NBG524308 NLC524307:NLC524308 NUY524307:NUY524308 OEU524307:OEU524308 OOQ524307:OOQ524308 OYM524307:OYM524308 PII524307:PII524308 PSE524307:PSE524308 QCA524307:QCA524308 QLW524307:QLW524308 QVS524307:QVS524308 RFO524307:RFO524308 RPK524307:RPK524308 RZG524307:RZG524308 SJC524307:SJC524308 SSY524307:SSY524308 TCU524307:TCU524308 TMQ524307:TMQ524308 TWM524307:TWM524308 UGI524307:UGI524308 UQE524307:UQE524308 VAA524307:VAA524308 VJW524307:VJW524308 VTS524307:VTS524308 WDO524307:WDO524308 WNK524307:WNK524308 WXG524307:WXG524308 V589843:V589844 KU589843:KU589844 UQ589843:UQ589844 AEM589843:AEM589844 AOI589843:AOI589844 AYE589843:AYE589844 BIA589843:BIA589844 BRW589843:BRW589844 CBS589843:CBS589844 CLO589843:CLO589844 CVK589843:CVK589844 DFG589843:DFG589844 DPC589843:DPC589844 DYY589843:DYY589844 EIU589843:EIU589844 ESQ589843:ESQ589844 FCM589843:FCM589844 FMI589843:FMI589844 FWE589843:FWE589844 GGA589843:GGA589844 GPW589843:GPW589844 GZS589843:GZS589844 HJO589843:HJO589844 HTK589843:HTK589844 IDG589843:IDG589844 INC589843:INC589844 IWY589843:IWY589844 JGU589843:JGU589844 JQQ589843:JQQ589844 KAM589843:KAM589844 KKI589843:KKI589844 KUE589843:KUE589844 LEA589843:LEA589844 LNW589843:LNW589844 LXS589843:LXS589844 MHO589843:MHO589844 MRK589843:MRK589844 NBG589843:NBG589844 NLC589843:NLC589844 NUY589843:NUY589844 OEU589843:OEU589844 OOQ589843:OOQ589844 OYM589843:OYM589844 PII589843:PII589844 PSE589843:PSE589844 QCA589843:QCA589844 QLW589843:QLW589844 QVS589843:QVS589844 RFO589843:RFO589844 RPK589843:RPK589844 RZG589843:RZG589844 SJC589843:SJC589844 SSY589843:SSY589844 TCU589843:TCU589844 TMQ589843:TMQ589844 TWM589843:TWM589844 UGI589843:UGI589844 UQE589843:UQE589844 VAA589843:VAA589844 VJW589843:VJW589844 VTS589843:VTS589844 WDO589843:WDO589844 WNK589843:WNK589844 WXG589843:WXG589844 V655379:V655380 KU655379:KU655380 UQ655379:UQ655380 AEM655379:AEM655380 AOI655379:AOI655380 AYE655379:AYE655380 BIA655379:BIA655380 BRW655379:BRW655380 CBS655379:CBS655380 CLO655379:CLO655380 CVK655379:CVK655380 DFG655379:DFG655380 DPC655379:DPC655380 DYY655379:DYY655380 EIU655379:EIU655380 ESQ655379:ESQ655380 FCM655379:FCM655380 FMI655379:FMI655380 FWE655379:FWE655380 GGA655379:GGA655380 GPW655379:GPW655380 GZS655379:GZS655380 HJO655379:HJO655380 HTK655379:HTK655380 IDG655379:IDG655380 INC655379:INC655380 IWY655379:IWY655380 JGU655379:JGU655380 JQQ655379:JQQ655380 KAM655379:KAM655380 KKI655379:KKI655380 KUE655379:KUE655380 LEA655379:LEA655380 LNW655379:LNW655380 LXS655379:LXS655380 MHO655379:MHO655380 MRK655379:MRK655380 NBG655379:NBG655380 NLC655379:NLC655380 NUY655379:NUY655380 OEU655379:OEU655380 OOQ655379:OOQ655380 OYM655379:OYM655380 PII655379:PII655380 PSE655379:PSE655380 QCA655379:QCA655380 QLW655379:QLW655380 QVS655379:QVS655380 RFO655379:RFO655380 RPK655379:RPK655380 RZG655379:RZG655380 SJC655379:SJC655380 SSY655379:SSY655380 TCU655379:TCU655380 TMQ655379:TMQ655380 TWM655379:TWM655380 UGI655379:UGI655380 UQE655379:UQE655380 VAA655379:VAA655380 VJW655379:VJW655380 VTS655379:VTS655380 WDO655379:WDO655380 WNK655379:WNK655380 WXG655379:WXG655380 V720915:V720916 KU720915:KU720916 UQ720915:UQ720916 AEM720915:AEM720916 AOI720915:AOI720916 AYE720915:AYE720916 BIA720915:BIA720916 BRW720915:BRW720916 CBS720915:CBS720916 CLO720915:CLO720916 CVK720915:CVK720916 DFG720915:DFG720916 DPC720915:DPC720916 DYY720915:DYY720916 EIU720915:EIU720916 ESQ720915:ESQ720916 FCM720915:FCM720916 FMI720915:FMI720916 FWE720915:FWE720916 GGA720915:GGA720916 GPW720915:GPW720916 GZS720915:GZS720916 HJO720915:HJO720916 HTK720915:HTK720916 IDG720915:IDG720916 INC720915:INC720916 IWY720915:IWY720916 JGU720915:JGU720916 JQQ720915:JQQ720916 KAM720915:KAM720916 KKI720915:KKI720916 KUE720915:KUE720916 LEA720915:LEA720916 LNW720915:LNW720916 LXS720915:LXS720916 MHO720915:MHO720916 MRK720915:MRK720916 NBG720915:NBG720916 NLC720915:NLC720916 NUY720915:NUY720916 OEU720915:OEU720916 OOQ720915:OOQ720916 OYM720915:OYM720916 PII720915:PII720916 PSE720915:PSE720916 QCA720915:QCA720916 QLW720915:QLW720916 QVS720915:QVS720916 RFO720915:RFO720916 RPK720915:RPK720916 RZG720915:RZG720916 SJC720915:SJC720916 SSY720915:SSY720916 TCU720915:TCU720916 TMQ720915:TMQ720916 TWM720915:TWM720916 UGI720915:UGI720916 UQE720915:UQE720916 VAA720915:VAA720916 VJW720915:VJW720916 VTS720915:VTS720916 WDO720915:WDO720916 WNK720915:WNK720916 WXG720915:WXG720916 V786451:V786452 KU786451:KU786452 UQ786451:UQ786452 AEM786451:AEM786452 AOI786451:AOI786452 AYE786451:AYE786452 BIA786451:BIA786452 BRW786451:BRW786452 CBS786451:CBS786452 CLO786451:CLO786452 CVK786451:CVK786452 DFG786451:DFG786452 DPC786451:DPC786452 DYY786451:DYY786452 EIU786451:EIU786452 ESQ786451:ESQ786452 FCM786451:FCM786452 FMI786451:FMI786452 FWE786451:FWE786452 GGA786451:GGA786452 GPW786451:GPW786452 GZS786451:GZS786452 HJO786451:HJO786452 HTK786451:HTK786452 IDG786451:IDG786452 INC786451:INC786452 IWY786451:IWY786452 JGU786451:JGU786452 JQQ786451:JQQ786452 KAM786451:KAM786452 KKI786451:KKI786452 KUE786451:KUE786452 LEA786451:LEA786452 LNW786451:LNW786452 LXS786451:LXS786452 MHO786451:MHO786452 MRK786451:MRK786452 NBG786451:NBG786452 NLC786451:NLC786452 NUY786451:NUY786452 OEU786451:OEU786452 OOQ786451:OOQ786452 OYM786451:OYM786452 PII786451:PII786452 PSE786451:PSE786452 QCA786451:QCA786452 QLW786451:QLW786452 QVS786451:QVS786452 RFO786451:RFO786452 RPK786451:RPK786452 RZG786451:RZG786452 SJC786451:SJC786452 SSY786451:SSY786452 TCU786451:TCU786452 TMQ786451:TMQ786452 TWM786451:TWM786452 UGI786451:UGI786452 UQE786451:UQE786452 VAA786451:VAA786452 VJW786451:VJW786452 VTS786451:VTS786452 WDO786451:WDO786452 WNK786451:WNK786452 WXG786451:WXG786452 V851987:V851988 KU851987:KU851988 UQ851987:UQ851988 AEM851987:AEM851988 AOI851987:AOI851988 AYE851987:AYE851988 BIA851987:BIA851988 BRW851987:BRW851988 CBS851987:CBS851988 CLO851987:CLO851988 CVK851987:CVK851988 DFG851987:DFG851988 DPC851987:DPC851988 DYY851987:DYY851988 EIU851987:EIU851988 ESQ851987:ESQ851988 FCM851987:FCM851988 FMI851987:FMI851988 FWE851987:FWE851988 GGA851987:GGA851988 GPW851987:GPW851988 GZS851987:GZS851988 HJO851987:HJO851988 HTK851987:HTK851988 IDG851987:IDG851988 INC851987:INC851988 IWY851987:IWY851988 JGU851987:JGU851988 JQQ851987:JQQ851988 KAM851987:KAM851988 KKI851987:KKI851988 KUE851987:KUE851988 LEA851987:LEA851988 LNW851987:LNW851988 LXS851987:LXS851988 MHO851987:MHO851988 MRK851987:MRK851988 NBG851987:NBG851988 NLC851987:NLC851988 NUY851987:NUY851988 OEU851987:OEU851988 OOQ851987:OOQ851988 OYM851987:OYM851988 PII851987:PII851988 PSE851987:PSE851988 QCA851987:QCA851988 QLW851987:QLW851988 QVS851987:QVS851988 RFO851987:RFO851988 RPK851987:RPK851988 RZG851987:RZG851988 SJC851987:SJC851988 SSY851987:SSY851988 TCU851987:TCU851988 TMQ851987:TMQ851988 TWM851987:TWM851988 UGI851987:UGI851988 UQE851987:UQE851988 VAA851987:VAA851988 VJW851987:VJW851988 VTS851987:VTS851988 WDO851987:WDO851988 WNK851987:WNK851988 WXG851987:WXG851988 V917523:V917524 KU917523:KU917524 UQ917523:UQ917524 AEM917523:AEM917524 AOI917523:AOI917524 AYE917523:AYE917524 BIA917523:BIA917524 BRW917523:BRW917524 CBS917523:CBS917524 CLO917523:CLO917524 CVK917523:CVK917524 DFG917523:DFG917524 DPC917523:DPC917524 DYY917523:DYY917524 EIU917523:EIU917524 ESQ917523:ESQ917524 FCM917523:FCM917524 FMI917523:FMI917524 FWE917523:FWE917524 GGA917523:GGA917524 GPW917523:GPW917524 GZS917523:GZS917524 HJO917523:HJO917524 HTK917523:HTK917524 IDG917523:IDG917524 INC917523:INC917524 IWY917523:IWY917524 JGU917523:JGU917524 JQQ917523:JQQ917524 KAM917523:KAM917524 KKI917523:KKI917524 KUE917523:KUE917524 LEA917523:LEA917524 LNW917523:LNW917524 LXS917523:LXS917524 MHO917523:MHO917524 MRK917523:MRK917524 NBG917523:NBG917524 NLC917523:NLC917524 NUY917523:NUY917524 OEU917523:OEU917524 OOQ917523:OOQ917524 OYM917523:OYM917524 PII917523:PII917524 PSE917523:PSE917524 QCA917523:QCA917524 QLW917523:QLW917524 QVS917523:QVS917524 RFO917523:RFO917524 RPK917523:RPK917524 RZG917523:RZG917524 SJC917523:SJC917524 SSY917523:SSY917524 TCU917523:TCU917524 TMQ917523:TMQ917524 TWM917523:TWM917524 UGI917523:UGI917524 UQE917523:UQE917524 VAA917523:VAA917524 VJW917523:VJW917524 VTS917523:VTS917524 WDO917523:WDO917524 WNK917523:WNK917524 WXG917523:WXG917524 V983059:V983060 KU983059:KU983060 UQ983059:UQ983060 AEM983059:AEM983060 AOI983059:AOI983060 AYE983059:AYE983060 BIA983059:BIA983060 BRW983059:BRW983060 CBS983059:CBS983060 CLO983059:CLO983060 CVK983059:CVK983060 DFG983059:DFG983060 DPC983059:DPC983060 DYY983059:DYY983060 EIU983059:EIU983060 ESQ983059:ESQ983060 FCM983059:FCM983060 FMI983059:FMI983060 FWE983059:FWE983060 GGA983059:GGA983060 GPW983059:GPW983060 GZS983059:GZS983060 HJO983059:HJO983060 HTK983059:HTK983060 IDG983059:IDG983060 INC983059:INC983060 IWY983059:IWY983060 JGU983059:JGU983060 JQQ983059:JQQ983060 KAM983059:KAM983060 KKI983059:KKI983060 KUE983059:KUE983060 LEA983059:LEA983060 LNW983059:LNW983060 LXS983059:LXS983060 MHO983059:MHO983060 MRK983059:MRK983060 NBG983059:NBG983060 NLC983059:NLC983060 NUY983059:NUY983060 OEU983059:OEU983060 OOQ983059:OOQ983060 OYM983059:OYM983060 PII983059:PII983060 PSE983059:PSE983060 QCA983059:QCA983060 QLW983059:QLW983060 QVS983059:QVS983060 RFO983059:RFO983060 RPK983059:RPK983060 RZG983059:RZG983060 SJC983059:SJC983060 SSY983059:SSY983060 TCU983059:TCU983060 TMQ983059:TMQ983060 TWM983059:TWM983060 UGI983059:UGI983060 UQE983059:UQE983060 VAA983059:VAA983060 VJW983059:VJW983060 VTS983059:VTS983060 WDO983059:WDO983060 WNK983059:WNK983060 UQ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BF65555:BF65556 BF131091:BF131092 BF196627:BF196628 BF262163:BF262164 BF327699:BF327700 BF393235:BF393236 BF458771:BF458772 BF524307:BF524308 BF589843:BF589844 BF655379:BF655380 BF720915:BF720916 BF786451:BF786452 BF851987:BF851988 BF917523:BF917524 BF983059:BF983060 BF24"/>
    <dataValidation allowBlank="1" showInputMessage="1" showErrorMessage="1" prompt="Для выбора выполните двойной щелчок левой клавиши мыши по соответствующей ячейке." sqref="UU24 X65555:X65557 KW65555:KW65557 US65555:US65557 AEO65555:AEO65557 AOK65555:AOK65557 AYG65555:AYG65557 BIC65555:BIC65557 BRY65555:BRY65557 CBU65555:CBU65557 CLQ65555:CLQ65557 CVM65555:CVM65557 DFI65555:DFI65557 DPE65555:DPE65557 DZA65555:DZA65557 EIW65555:EIW65557 ESS65555:ESS65557 FCO65555:FCO65557 FMK65555:FMK65557 FWG65555:FWG65557 GGC65555:GGC65557 GPY65555:GPY65557 GZU65555:GZU65557 HJQ65555:HJQ65557 HTM65555:HTM65557 IDI65555:IDI65557 INE65555:INE65557 IXA65555:IXA65557 JGW65555:JGW65557 JQS65555:JQS65557 KAO65555:KAO65557 KKK65555:KKK65557 KUG65555:KUG65557 LEC65555:LEC65557 LNY65555:LNY65557 LXU65555:LXU65557 MHQ65555:MHQ65557 MRM65555:MRM65557 NBI65555:NBI65557 NLE65555:NLE65557 NVA65555:NVA65557 OEW65555:OEW65557 OOS65555:OOS65557 OYO65555:OYO65557 PIK65555:PIK65557 PSG65555:PSG65557 QCC65555:QCC65557 QLY65555:QLY65557 QVU65555:QVU65557 RFQ65555:RFQ65557 RPM65555:RPM65557 RZI65555:RZI65557 SJE65555:SJE65557 STA65555:STA65557 TCW65555:TCW65557 TMS65555:TMS65557 TWO65555:TWO65557 UGK65555:UGK65557 UQG65555:UQG65557 VAC65555:VAC65557 VJY65555:VJY65557 VTU65555:VTU65557 WDQ65555:WDQ65557 WNM65555:WNM65557 WXI65555:WXI65557 X131091:X131093 KW131091:KW131093 US131091:US131093 AEO131091:AEO131093 AOK131091:AOK131093 AYG131091:AYG131093 BIC131091:BIC131093 BRY131091:BRY131093 CBU131091:CBU131093 CLQ131091:CLQ131093 CVM131091:CVM131093 DFI131091:DFI131093 DPE131091:DPE131093 DZA131091:DZA131093 EIW131091:EIW131093 ESS131091:ESS131093 FCO131091:FCO131093 FMK131091:FMK131093 FWG131091:FWG131093 GGC131091:GGC131093 GPY131091:GPY131093 GZU131091:GZU131093 HJQ131091:HJQ131093 HTM131091:HTM131093 IDI131091:IDI131093 INE131091:INE131093 IXA131091:IXA131093 JGW131091:JGW131093 JQS131091:JQS131093 KAO131091:KAO131093 KKK131091:KKK131093 KUG131091:KUG131093 LEC131091:LEC131093 LNY131091:LNY131093 LXU131091:LXU131093 MHQ131091:MHQ131093 MRM131091:MRM131093 NBI131091:NBI131093 NLE131091:NLE131093 NVA131091:NVA131093 OEW131091:OEW131093 OOS131091:OOS131093 OYO131091:OYO131093 PIK131091:PIK131093 PSG131091:PSG131093 QCC131091:QCC131093 QLY131091:QLY131093 QVU131091:QVU131093 RFQ131091:RFQ131093 RPM131091:RPM131093 RZI131091:RZI131093 SJE131091:SJE131093 STA131091:STA131093 TCW131091:TCW131093 TMS131091:TMS131093 TWO131091:TWO131093 UGK131091:UGK131093 UQG131091:UQG131093 VAC131091:VAC131093 VJY131091:VJY131093 VTU131091:VTU131093 WDQ131091:WDQ131093 WNM131091:WNM131093 WXI131091:WXI131093 X196627:X196629 KW196627:KW196629 US196627:US196629 AEO196627:AEO196629 AOK196627:AOK196629 AYG196627:AYG196629 BIC196627:BIC196629 BRY196627:BRY196629 CBU196627:CBU196629 CLQ196627:CLQ196629 CVM196627:CVM196629 DFI196627:DFI196629 DPE196627:DPE196629 DZA196627:DZA196629 EIW196627:EIW196629 ESS196627:ESS196629 FCO196627:FCO196629 FMK196627:FMK196629 FWG196627:FWG196629 GGC196627:GGC196629 GPY196627:GPY196629 GZU196627:GZU196629 HJQ196627:HJQ196629 HTM196627:HTM196629 IDI196627:IDI196629 INE196627:INE196629 IXA196627:IXA196629 JGW196627:JGW196629 JQS196627:JQS196629 KAO196627:KAO196629 KKK196627:KKK196629 KUG196627:KUG196629 LEC196627:LEC196629 LNY196627:LNY196629 LXU196627:LXU196629 MHQ196627:MHQ196629 MRM196627:MRM196629 NBI196627:NBI196629 NLE196627:NLE196629 NVA196627:NVA196629 OEW196627:OEW196629 OOS196627:OOS196629 OYO196627:OYO196629 PIK196627:PIK196629 PSG196627:PSG196629 QCC196627:QCC196629 QLY196627:QLY196629 QVU196627:QVU196629 RFQ196627:RFQ196629 RPM196627:RPM196629 RZI196627:RZI196629 SJE196627:SJE196629 STA196627:STA196629 TCW196627:TCW196629 TMS196627:TMS196629 TWO196627:TWO196629 UGK196627:UGK196629 UQG196627:UQG196629 VAC196627:VAC196629 VJY196627:VJY196629 VTU196627:VTU196629 WDQ196627:WDQ196629 WNM196627:WNM196629 WXI196627:WXI196629 X262163:X262165 KW262163:KW262165 US262163:US262165 AEO262163:AEO262165 AOK262163:AOK262165 AYG262163:AYG262165 BIC262163:BIC262165 BRY262163:BRY262165 CBU262163:CBU262165 CLQ262163:CLQ262165 CVM262163:CVM262165 DFI262163:DFI262165 DPE262163:DPE262165 DZA262163:DZA262165 EIW262163:EIW262165 ESS262163:ESS262165 FCO262163:FCO262165 FMK262163:FMK262165 FWG262163:FWG262165 GGC262163:GGC262165 GPY262163:GPY262165 GZU262163:GZU262165 HJQ262163:HJQ262165 HTM262163:HTM262165 IDI262163:IDI262165 INE262163:INE262165 IXA262163:IXA262165 JGW262163:JGW262165 JQS262163:JQS262165 KAO262163:KAO262165 KKK262163:KKK262165 KUG262163:KUG262165 LEC262163:LEC262165 LNY262163:LNY262165 LXU262163:LXU262165 MHQ262163:MHQ262165 MRM262163:MRM262165 NBI262163:NBI262165 NLE262163:NLE262165 NVA262163:NVA262165 OEW262163:OEW262165 OOS262163:OOS262165 OYO262163:OYO262165 PIK262163:PIK262165 PSG262163:PSG262165 QCC262163:QCC262165 QLY262163:QLY262165 QVU262163:QVU262165 RFQ262163:RFQ262165 RPM262163:RPM262165 RZI262163:RZI262165 SJE262163:SJE262165 STA262163:STA262165 TCW262163:TCW262165 TMS262163:TMS262165 TWO262163:TWO262165 UGK262163:UGK262165 UQG262163:UQG262165 VAC262163:VAC262165 VJY262163:VJY262165 VTU262163:VTU262165 WDQ262163:WDQ262165 WNM262163:WNM262165 WXI262163:WXI262165 X327699:X327701 KW327699:KW327701 US327699:US327701 AEO327699:AEO327701 AOK327699:AOK327701 AYG327699:AYG327701 BIC327699:BIC327701 BRY327699:BRY327701 CBU327699:CBU327701 CLQ327699:CLQ327701 CVM327699:CVM327701 DFI327699:DFI327701 DPE327699:DPE327701 DZA327699:DZA327701 EIW327699:EIW327701 ESS327699:ESS327701 FCO327699:FCO327701 FMK327699:FMK327701 FWG327699:FWG327701 GGC327699:GGC327701 GPY327699:GPY327701 GZU327699:GZU327701 HJQ327699:HJQ327701 HTM327699:HTM327701 IDI327699:IDI327701 INE327699:INE327701 IXA327699:IXA327701 JGW327699:JGW327701 JQS327699:JQS327701 KAO327699:KAO327701 KKK327699:KKK327701 KUG327699:KUG327701 LEC327699:LEC327701 LNY327699:LNY327701 LXU327699:LXU327701 MHQ327699:MHQ327701 MRM327699:MRM327701 NBI327699:NBI327701 NLE327699:NLE327701 NVA327699:NVA327701 OEW327699:OEW327701 OOS327699:OOS327701 OYO327699:OYO327701 PIK327699:PIK327701 PSG327699:PSG327701 QCC327699:QCC327701 QLY327699:QLY327701 QVU327699:QVU327701 RFQ327699:RFQ327701 RPM327699:RPM327701 RZI327699:RZI327701 SJE327699:SJE327701 STA327699:STA327701 TCW327699:TCW327701 TMS327699:TMS327701 TWO327699:TWO327701 UGK327699:UGK327701 UQG327699:UQG327701 VAC327699:VAC327701 VJY327699:VJY327701 VTU327699:VTU327701 WDQ327699:WDQ327701 WNM327699:WNM327701 WXI327699:WXI327701 X393235:X393237 KW393235:KW393237 US393235:US393237 AEO393235:AEO393237 AOK393235:AOK393237 AYG393235:AYG393237 BIC393235:BIC393237 BRY393235:BRY393237 CBU393235:CBU393237 CLQ393235:CLQ393237 CVM393235:CVM393237 DFI393235:DFI393237 DPE393235:DPE393237 DZA393235:DZA393237 EIW393235:EIW393237 ESS393235:ESS393237 FCO393235:FCO393237 FMK393235:FMK393237 FWG393235:FWG393237 GGC393235:GGC393237 GPY393235:GPY393237 GZU393235:GZU393237 HJQ393235:HJQ393237 HTM393235:HTM393237 IDI393235:IDI393237 INE393235:INE393237 IXA393235:IXA393237 JGW393235:JGW393237 JQS393235:JQS393237 KAO393235:KAO393237 KKK393235:KKK393237 KUG393235:KUG393237 LEC393235:LEC393237 LNY393235:LNY393237 LXU393235:LXU393237 MHQ393235:MHQ393237 MRM393235:MRM393237 NBI393235:NBI393237 NLE393235:NLE393237 NVA393235:NVA393237 OEW393235:OEW393237 OOS393235:OOS393237 OYO393235:OYO393237 PIK393235:PIK393237 PSG393235:PSG393237 QCC393235:QCC393237 QLY393235:QLY393237 QVU393235:QVU393237 RFQ393235:RFQ393237 RPM393235:RPM393237 RZI393235:RZI393237 SJE393235:SJE393237 STA393235:STA393237 TCW393235:TCW393237 TMS393235:TMS393237 TWO393235:TWO393237 UGK393235:UGK393237 UQG393235:UQG393237 VAC393235:VAC393237 VJY393235:VJY393237 VTU393235:VTU393237 WDQ393235:WDQ393237 WNM393235:WNM393237 WXI393235:WXI393237 X458771:X458773 KW458771:KW458773 US458771:US458773 AEO458771:AEO458773 AOK458771:AOK458773 AYG458771:AYG458773 BIC458771:BIC458773 BRY458771:BRY458773 CBU458771:CBU458773 CLQ458771:CLQ458773 CVM458771:CVM458773 DFI458771:DFI458773 DPE458771:DPE458773 DZA458771:DZA458773 EIW458771:EIW458773 ESS458771:ESS458773 FCO458771:FCO458773 FMK458771:FMK458773 FWG458771:FWG458773 GGC458771:GGC458773 GPY458771:GPY458773 GZU458771:GZU458773 HJQ458771:HJQ458773 HTM458771:HTM458773 IDI458771:IDI458773 INE458771:INE458773 IXA458771:IXA458773 JGW458771:JGW458773 JQS458771:JQS458773 KAO458771:KAO458773 KKK458771:KKK458773 KUG458771:KUG458773 LEC458771:LEC458773 LNY458771:LNY458773 LXU458771:LXU458773 MHQ458771:MHQ458773 MRM458771:MRM458773 NBI458771:NBI458773 NLE458771:NLE458773 NVA458771:NVA458773 OEW458771:OEW458773 OOS458771:OOS458773 OYO458771:OYO458773 PIK458771:PIK458773 PSG458771:PSG458773 QCC458771:QCC458773 QLY458771:QLY458773 QVU458771:QVU458773 RFQ458771:RFQ458773 RPM458771:RPM458773 RZI458771:RZI458773 SJE458771:SJE458773 STA458771:STA458773 TCW458771:TCW458773 TMS458771:TMS458773 TWO458771:TWO458773 UGK458771:UGK458773 UQG458771:UQG458773 VAC458771:VAC458773 VJY458771:VJY458773 VTU458771:VTU458773 WDQ458771:WDQ458773 WNM458771:WNM458773 WXI458771:WXI458773 X524307:X524309 KW524307:KW524309 US524307:US524309 AEO524307:AEO524309 AOK524307:AOK524309 AYG524307:AYG524309 BIC524307:BIC524309 BRY524307:BRY524309 CBU524307:CBU524309 CLQ524307:CLQ524309 CVM524307:CVM524309 DFI524307:DFI524309 DPE524307:DPE524309 DZA524307:DZA524309 EIW524307:EIW524309 ESS524307:ESS524309 FCO524307:FCO524309 FMK524307:FMK524309 FWG524307:FWG524309 GGC524307:GGC524309 GPY524307:GPY524309 GZU524307:GZU524309 HJQ524307:HJQ524309 HTM524307:HTM524309 IDI524307:IDI524309 INE524307:INE524309 IXA524307:IXA524309 JGW524307:JGW524309 JQS524307:JQS524309 KAO524307:KAO524309 KKK524307:KKK524309 KUG524307:KUG524309 LEC524307:LEC524309 LNY524307:LNY524309 LXU524307:LXU524309 MHQ524307:MHQ524309 MRM524307:MRM524309 NBI524307:NBI524309 NLE524307:NLE524309 NVA524307:NVA524309 OEW524307:OEW524309 OOS524307:OOS524309 OYO524307:OYO524309 PIK524307:PIK524309 PSG524307:PSG524309 QCC524307:QCC524309 QLY524307:QLY524309 QVU524307:QVU524309 RFQ524307:RFQ524309 RPM524307:RPM524309 RZI524307:RZI524309 SJE524307:SJE524309 STA524307:STA524309 TCW524307:TCW524309 TMS524307:TMS524309 TWO524307:TWO524309 UGK524307:UGK524309 UQG524307:UQG524309 VAC524307:VAC524309 VJY524307:VJY524309 VTU524307:VTU524309 WDQ524307:WDQ524309 WNM524307:WNM524309 WXI524307:WXI524309 X589843:X589845 KW589843:KW589845 US589843:US589845 AEO589843:AEO589845 AOK589843:AOK589845 AYG589843:AYG589845 BIC589843:BIC589845 BRY589843:BRY589845 CBU589843:CBU589845 CLQ589843:CLQ589845 CVM589843:CVM589845 DFI589843:DFI589845 DPE589843:DPE589845 DZA589843:DZA589845 EIW589843:EIW589845 ESS589843:ESS589845 FCO589843:FCO589845 FMK589843:FMK589845 FWG589843:FWG589845 GGC589843:GGC589845 GPY589843:GPY589845 GZU589843:GZU589845 HJQ589843:HJQ589845 HTM589843:HTM589845 IDI589843:IDI589845 INE589843:INE589845 IXA589843:IXA589845 JGW589843:JGW589845 JQS589843:JQS589845 KAO589843:KAO589845 KKK589843:KKK589845 KUG589843:KUG589845 LEC589843:LEC589845 LNY589843:LNY589845 LXU589843:LXU589845 MHQ589843:MHQ589845 MRM589843:MRM589845 NBI589843:NBI589845 NLE589843:NLE589845 NVA589843:NVA589845 OEW589843:OEW589845 OOS589843:OOS589845 OYO589843:OYO589845 PIK589843:PIK589845 PSG589843:PSG589845 QCC589843:QCC589845 QLY589843:QLY589845 QVU589843:QVU589845 RFQ589843:RFQ589845 RPM589843:RPM589845 RZI589843:RZI589845 SJE589843:SJE589845 STA589843:STA589845 TCW589843:TCW589845 TMS589843:TMS589845 TWO589843:TWO589845 UGK589843:UGK589845 UQG589843:UQG589845 VAC589843:VAC589845 VJY589843:VJY589845 VTU589843:VTU589845 WDQ589843:WDQ589845 WNM589843:WNM589845 WXI589843:WXI589845 X655379:X655381 KW655379:KW655381 US655379:US655381 AEO655379:AEO655381 AOK655379:AOK655381 AYG655379:AYG655381 BIC655379:BIC655381 BRY655379:BRY655381 CBU655379:CBU655381 CLQ655379:CLQ655381 CVM655379:CVM655381 DFI655379:DFI655381 DPE655379:DPE655381 DZA655379:DZA655381 EIW655379:EIW655381 ESS655379:ESS655381 FCO655379:FCO655381 FMK655379:FMK655381 FWG655379:FWG655381 GGC655379:GGC655381 GPY655379:GPY655381 GZU655379:GZU655381 HJQ655379:HJQ655381 HTM655379:HTM655381 IDI655379:IDI655381 INE655379:INE655381 IXA655379:IXA655381 JGW655379:JGW655381 JQS655379:JQS655381 KAO655379:KAO655381 KKK655379:KKK655381 KUG655379:KUG655381 LEC655379:LEC655381 LNY655379:LNY655381 LXU655379:LXU655381 MHQ655379:MHQ655381 MRM655379:MRM655381 NBI655379:NBI655381 NLE655379:NLE655381 NVA655379:NVA655381 OEW655379:OEW655381 OOS655379:OOS655381 OYO655379:OYO655381 PIK655379:PIK655381 PSG655379:PSG655381 QCC655379:QCC655381 QLY655379:QLY655381 QVU655379:QVU655381 RFQ655379:RFQ655381 RPM655379:RPM655381 RZI655379:RZI655381 SJE655379:SJE655381 STA655379:STA655381 TCW655379:TCW655381 TMS655379:TMS655381 TWO655379:TWO655381 UGK655379:UGK655381 UQG655379:UQG655381 VAC655379:VAC655381 VJY655379:VJY655381 VTU655379:VTU655381 WDQ655379:WDQ655381 WNM655379:WNM655381 WXI655379:WXI655381 X720915:X720917 KW720915:KW720917 US720915:US720917 AEO720915:AEO720917 AOK720915:AOK720917 AYG720915:AYG720917 BIC720915:BIC720917 BRY720915:BRY720917 CBU720915:CBU720917 CLQ720915:CLQ720917 CVM720915:CVM720917 DFI720915:DFI720917 DPE720915:DPE720917 DZA720915:DZA720917 EIW720915:EIW720917 ESS720915:ESS720917 FCO720915:FCO720917 FMK720915:FMK720917 FWG720915:FWG720917 GGC720915:GGC720917 GPY720915:GPY720917 GZU720915:GZU720917 HJQ720915:HJQ720917 HTM720915:HTM720917 IDI720915:IDI720917 INE720915:INE720917 IXA720915:IXA720917 JGW720915:JGW720917 JQS720915:JQS720917 KAO720915:KAO720917 KKK720915:KKK720917 KUG720915:KUG720917 LEC720915:LEC720917 LNY720915:LNY720917 LXU720915:LXU720917 MHQ720915:MHQ720917 MRM720915:MRM720917 NBI720915:NBI720917 NLE720915:NLE720917 NVA720915:NVA720917 OEW720915:OEW720917 OOS720915:OOS720917 OYO720915:OYO720917 PIK720915:PIK720917 PSG720915:PSG720917 QCC720915:QCC720917 QLY720915:QLY720917 QVU720915:QVU720917 RFQ720915:RFQ720917 RPM720915:RPM720917 RZI720915:RZI720917 SJE720915:SJE720917 STA720915:STA720917 TCW720915:TCW720917 TMS720915:TMS720917 TWO720915:TWO720917 UGK720915:UGK720917 UQG720915:UQG720917 VAC720915:VAC720917 VJY720915:VJY720917 VTU720915:VTU720917 WDQ720915:WDQ720917 WNM720915:WNM720917 WXI720915:WXI720917 X786451:X786453 KW786451:KW786453 US786451:US786453 AEO786451:AEO786453 AOK786451:AOK786453 AYG786451:AYG786453 BIC786451:BIC786453 BRY786451:BRY786453 CBU786451:CBU786453 CLQ786451:CLQ786453 CVM786451:CVM786453 DFI786451:DFI786453 DPE786451:DPE786453 DZA786451:DZA786453 EIW786451:EIW786453 ESS786451:ESS786453 FCO786451:FCO786453 FMK786451:FMK786453 FWG786451:FWG786453 GGC786451:GGC786453 GPY786451:GPY786453 GZU786451:GZU786453 HJQ786451:HJQ786453 HTM786451:HTM786453 IDI786451:IDI786453 INE786451:INE786453 IXA786451:IXA786453 JGW786451:JGW786453 JQS786451:JQS786453 KAO786451:KAO786453 KKK786451:KKK786453 KUG786451:KUG786453 LEC786451:LEC786453 LNY786451:LNY786453 LXU786451:LXU786453 MHQ786451:MHQ786453 MRM786451:MRM786453 NBI786451:NBI786453 NLE786451:NLE786453 NVA786451:NVA786453 OEW786451:OEW786453 OOS786451:OOS786453 OYO786451:OYO786453 PIK786451:PIK786453 PSG786451:PSG786453 QCC786451:QCC786453 QLY786451:QLY786453 QVU786451:QVU786453 RFQ786451:RFQ786453 RPM786451:RPM786453 RZI786451:RZI786453 SJE786451:SJE786453 STA786451:STA786453 TCW786451:TCW786453 TMS786451:TMS786453 TWO786451:TWO786453 UGK786451:UGK786453 UQG786451:UQG786453 VAC786451:VAC786453 VJY786451:VJY786453 VTU786451:VTU786453 WDQ786451:WDQ786453 WNM786451:WNM786453 WXI786451:WXI786453 X851987:X851989 KW851987:KW851989 US851987:US851989 AEO851987:AEO851989 AOK851987:AOK851989 AYG851987:AYG851989 BIC851987:BIC851989 BRY851987:BRY851989 CBU851987:CBU851989 CLQ851987:CLQ851989 CVM851987:CVM851989 DFI851987:DFI851989 DPE851987:DPE851989 DZA851987:DZA851989 EIW851987:EIW851989 ESS851987:ESS851989 FCO851987:FCO851989 FMK851987:FMK851989 FWG851987:FWG851989 GGC851987:GGC851989 GPY851987:GPY851989 GZU851987:GZU851989 HJQ851987:HJQ851989 HTM851987:HTM851989 IDI851987:IDI851989 INE851987:INE851989 IXA851987:IXA851989 JGW851987:JGW851989 JQS851987:JQS851989 KAO851987:KAO851989 KKK851987:KKK851989 KUG851987:KUG851989 LEC851987:LEC851989 LNY851987:LNY851989 LXU851987:LXU851989 MHQ851987:MHQ851989 MRM851987:MRM851989 NBI851987:NBI851989 NLE851987:NLE851989 NVA851987:NVA851989 OEW851987:OEW851989 OOS851987:OOS851989 OYO851987:OYO851989 PIK851987:PIK851989 PSG851987:PSG851989 QCC851987:QCC851989 QLY851987:QLY851989 QVU851987:QVU851989 RFQ851987:RFQ851989 RPM851987:RPM851989 RZI851987:RZI851989 SJE851987:SJE851989 STA851987:STA851989 TCW851987:TCW851989 TMS851987:TMS851989 TWO851987:TWO851989 UGK851987:UGK851989 UQG851987:UQG851989 VAC851987:VAC851989 VJY851987:VJY851989 VTU851987:VTU851989 WDQ851987:WDQ851989 WNM851987:WNM851989 WXI851987:WXI851989 X917523:X917525 KW917523:KW917525 US917523:US917525 AEO917523:AEO917525 AOK917523:AOK917525 AYG917523:AYG917525 BIC917523:BIC917525 BRY917523:BRY917525 CBU917523:CBU917525 CLQ917523:CLQ917525 CVM917523:CVM917525 DFI917523:DFI917525 DPE917523:DPE917525 DZA917523:DZA917525 EIW917523:EIW917525 ESS917523:ESS917525 FCO917523:FCO917525 FMK917523:FMK917525 FWG917523:FWG917525 GGC917523:GGC917525 GPY917523:GPY917525 GZU917523:GZU917525 HJQ917523:HJQ917525 HTM917523:HTM917525 IDI917523:IDI917525 INE917523:INE917525 IXA917523:IXA917525 JGW917523:JGW917525 JQS917523:JQS917525 KAO917523:KAO917525 KKK917523:KKK917525 KUG917523:KUG917525 LEC917523:LEC917525 LNY917523:LNY917525 LXU917523:LXU917525 MHQ917523:MHQ917525 MRM917523:MRM917525 NBI917523:NBI917525 NLE917523:NLE917525 NVA917523:NVA917525 OEW917523:OEW917525 OOS917523:OOS917525 OYO917523:OYO917525 PIK917523:PIK917525 PSG917523:PSG917525 QCC917523:QCC917525 QLY917523:QLY917525 QVU917523:QVU917525 RFQ917523:RFQ917525 RPM917523:RPM917525 RZI917523:RZI917525 SJE917523:SJE917525 STA917523:STA917525 TCW917523:TCW917525 TMS917523:TMS917525 TWO917523:TWO917525 UGK917523:UGK917525 UQG917523:UQG917525 VAC917523:VAC917525 VJY917523:VJY917525 VTU917523:VTU917525 WDQ917523:WDQ917525 WNM917523:WNM917525 WXI917523:WXI917525 X983059:X983061 KW983059:KW983061 US983059:US983061 AEO983059:AEO983061 AOK983059:AOK983061 AYG983059:AYG983061 BIC983059:BIC983061 BRY983059:BRY983061 CBU983059:CBU983061 CLQ983059:CLQ983061 CVM983059:CVM983061 DFI983059:DFI983061 DPE983059:DPE983061 DZA983059:DZA983061 EIW983059:EIW983061 ESS983059:ESS983061 FCO983059:FCO983061 FMK983059:FMK983061 FWG983059:FWG983061 GGC983059:GGC983061 GPY983059:GPY983061 GZU983059:GZU983061 HJQ983059:HJQ983061 HTM983059:HTM983061 IDI983059:IDI983061 INE983059:INE983061 IXA983059:IXA983061 JGW983059:JGW983061 JQS983059:JQS983061 KAO983059:KAO983061 KKK983059:KKK983061 KUG983059:KUG983061 LEC983059:LEC983061 LNY983059:LNY983061 LXU983059:LXU983061 MHQ983059:MHQ983061 MRM983059:MRM983061 NBI983059:NBI983061 NLE983059:NLE983061 NVA983059:NVA983061 OEW983059:OEW983061 OOS983059:OOS983061 OYO983059:OYO983061 PIK983059:PIK983061 PSG983059:PSG983061 QCC983059:QCC983061 QLY983059:QLY983061 QVU983059:QVU983061 RFQ983059:RFQ983061 RPM983059:RPM983061 RZI983059:RZI983061 SJE983059:SJE983061 STA983059:STA983061 TCW983059:TCW983061 TMS983059:TMS983061 TWO983059:TWO983061 UGK983059:UGK983061 UQG983059:UQG983061 VAC983059:VAC983061 VJY983059:VJY983061 VTU983059:VTU983061 WDQ983059:WDQ983061 WNM983059:WNM983061 WXI983059:WXI983061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WXK983059:WXK983060 Z196627:Z196628 KY65555:KY65556 UU65555:UU65556 AEQ65555:AEQ65556 AOM65555:AOM65556 AYI65555:AYI65556 BIE65555:BIE65556 BSA65555:BSA65556 CBW65555:CBW65556 CLS65555:CLS65556 CVO65555:CVO65556 DFK65555:DFK65556 DPG65555:DPG65556 DZC65555:DZC65556 EIY65555:EIY65556 ESU65555:ESU65556 FCQ65555:FCQ65556 FMM65555:FMM65556 FWI65555:FWI65556 GGE65555:GGE65556 GQA65555:GQA65556 GZW65555:GZW65556 HJS65555:HJS65556 HTO65555:HTO65556 IDK65555:IDK65556 ING65555:ING65556 IXC65555:IXC65556 JGY65555:JGY65556 JQU65555:JQU65556 KAQ65555:KAQ65556 KKM65555:KKM65556 KUI65555:KUI65556 LEE65555:LEE65556 LOA65555:LOA65556 LXW65555:LXW65556 MHS65555:MHS65556 MRO65555:MRO65556 NBK65555:NBK65556 NLG65555:NLG65556 NVC65555:NVC65556 OEY65555:OEY65556 OOU65555:OOU65556 OYQ65555:OYQ65556 PIM65555:PIM65556 PSI65555:PSI65556 QCE65555:QCE65556 QMA65555:QMA65556 QVW65555:QVW65556 RFS65555:RFS65556 RPO65555:RPO65556 RZK65555:RZK65556 SJG65555:SJG65556 STC65555:STC65556 TCY65555:TCY65556 TMU65555:TMU65556 TWQ65555:TWQ65556 UGM65555:UGM65556 UQI65555:UQI65556 VAE65555:VAE65556 VKA65555:VKA65556 VTW65555:VTW65556 WDS65555:WDS65556 WNO65555:WNO65556 WXK65555:WXK65556 Z262163:Z262164 KY131091:KY131092 UU131091:UU131092 AEQ131091:AEQ131092 AOM131091:AOM131092 AYI131091:AYI131092 BIE131091:BIE131092 BSA131091:BSA131092 CBW131091:CBW131092 CLS131091:CLS131092 CVO131091:CVO131092 DFK131091:DFK131092 DPG131091:DPG131092 DZC131091:DZC131092 EIY131091:EIY131092 ESU131091:ESU131092 FCQ131091:FCQ131092 FMM131091:FMM131092 FWI131091:FWI131092 GGE131091:GGE131092 GQA131091:GQA131092 GZW131091:GZW131092 HJS131091:HJS131092 HTO131091:HTO131092 IDK131091:IDK131092 ING131091:ING131092 IXC131091:IXC131092 JGY131091:JGY131092 JQU131091:JQU131092 KAQ131091:KAQ131092 KKM131091:KKM131092 KUI131091:KUI131092 LEE131091:LEE131092 LOA131091:LOA131092 LXW131091:LXW131092 MHS131091:MHS131092 MRO131091:MRO131092 NBK131091:NBK131092 NLG131091:NLG131092 NVC131091:NVC131092 OEY131091:OEY131092 OOU131091:OOU131092 OYQ131091:OYQ131092 PIM131091:PIM131092 PSI131091:PSI131092 QCE131091:QCE131092 QMA131091:QMA131092 QVW131091:QVW131092 RFS131091:RFS131092 RPO131091:RPO131092 RZK131091:RZK131092 SJG131091:SJG131092 STC131091:STC131092 TCY131091:TCY131092 TMU131091:TMU131092 TWQ131091:TWQ131092 UGM131091:UGM131092 UQI131091:UQI131092 VAE131091:VAE131092 VKA131091:VKA131092 VTW131091:VTW131092 WDS131091:WDS131092 WNO131091:WNO131092 WXK131091:WXK131092 Z327699:Z327700 KY196627:KY196628 UU196627:UU196628 AEQ196627:AEQ196628 AOM196627:AOM196628 AYI196627:AYI196628 BIE196627:BIE196628 BSA196627:BSA196628 CBW196627:CBW196628 CLS196627:CLS196628 CVO196627:CVO196628 DFK196627:DFK196628 DPG196627:DPG196628 DZC196627:DZC196628 EIY196627:EIY196628 ESU196627:ESU196628 FCQ196627:FCQ196628 FMM196627:FMM196628 FWI196627:FWI196628 GGE196627:GGE196628 GQA196627:GQA196628 GZW196627:GZW196628 HJS196627:HJS196628 HTO196627:HTO196628 IDK196627:IDK196628 ING196627:ING196628 IXC196627:IXC196628 JGY196627:JGY196628 JQU196627:JQU196628 KAQ196627:KAQ196628 KKM196627:KKM196628 KUI196627:KUI196628 LEE196627:LEE196628 LOA196627:LOA196628 LXW196627:LXW196628 MHS196627:MHS196628 MRO196627:MRO196628 NBK196627:NBK196628 NLG196627:NLG196628 NVC196627:NVC196628 OEY196627:OEY196628 OOU196627:OOU196628 OYQ196627:OYQ196628 PIM196627:PIM196628 PSI196627:PSI196628 QCE196627:QCE196628 QMA196627:QMA196628 QVW196627:QVW196628 RFS196627:RFS196628 RPO196627:RPO196628 RZK196627:RZK196628 SJG196627:SJG196628 STC196627:STC196628 TCY196627:TCY196628 TMU196627:TMU196628 TWQ196627:TWQ196628 UGM196627:UGM196628 UQI196627:UQI196628 VAE196627:VAE196628 VKA196627:VKA196628 VTW196627:VTW196628 WDS196627:WDS196628 WNO196627:WNO196628 WXK196627:WXK196628 Z393235:Z393236 KY262163:KY262164 UU262163:UU262164 AEQ262163:AEQ262164 AOM262163:AOM262164 AYI262163:AYI262164 BIE262163:BIE262164 BSA262163:BSA262164 CBW262163:CBW262164 CLS262163:CLS262164 CVO262163:CVO262164 DFK262163:DFK262164 DPG262163:DPG262164 DZC262163:DZC262164 EIY262163:EIY262164 ESU262163:ESU262164 FCQ262163:FCQ262164 FMM262163:FMM262164 FWI262163:FWI262164 GGE262163:GGE262164 GQA262163:GQA262164 GZW262163:GZW262164 HJS262163:HJS262164 HTO262163:HTO262164 IDK262163:IDK262164 ING262163:ING262164 IXC262163:IXC262164 JGY262163:JGY262164 JQU262163:JQU262164 KAQ262163:KAQ262164 KKM262163:KKM262164 KUI262163:KUI262164 LEE262163:LEE262164 LOA262163:LOA262164 LXW262163:LXW262164 MHS262163:MHS262164 MRO262163:MRO262164 NBK262163:NBK262164 NLG262163:NLG262164 NVC262163:NVC262164 OEY262163:OEY262164 OOU262163:OOU262164 OYQ262163:OYQ262164 PIM262163:PIM262164 PSI262163:PSI262164 QCE262163:QCE262164 QMA262163:QMA262164 QVW262163:QVW262164 RFS262163:RFS262164 RPO262163:RPO262164 RZK262163:RZK262164 SJG262163:SJG262164 STC262163:STC262164 TCY262163:TCY262164 TMU262163:TMU262164 TWQ262163:TWQ262164 UGM262163:UGM262164 UQI262163:UQI262164 VAE262163:VAE262164 VKA262163:VKA262164 VTW262163:VTW262164 WDS262163:WDS262164 WNO262163:WNO262164 WXK262163:WXK262164 Z458771:Z458772 KY327699:KY327700 UU327699:UU327700 AEQ327699:AEQ327700 AOM327699:AOM327700 AYI327699:AYI327700 BIE327699:BIE327700 BSA327699:BSA327700 CBW327699:CBW327700 CLS327699:CLS327700 CVO327699:CVO327700 DFK327699:DFK327700 DPG327699:DPG327700 DZC327699:DZC327700 EIY327699:EIY327700 ESU327699:ESU327700 FCQ327699:FCQ327700 FMM327699:FMM327700 FWI327699:FWI327700 GGE327699:GGE327700 GQA327699:GQA327700 GZW327699:GZW327700 HJS327699:HJS327700 HTO327699:HTO327700 IDK327699:IDK327700 ING327699:ING327700 IXC327699:IXC327700 JGY327699:JGY327700 JQU327699:JQU327700 KAQ327699:KAQ327700 KKM327699:KKM327700 KUI327699:KUI327700 LEE327699:LEE327700 LOA327699:LOA327700 LXW327699:LXW327700 MHS327699:MHS327700 MRO327699:MRO327700 NBK327699:NBK327700 NLG327699:NLG327700 NVC327699:NVC327700 OEY327699:OEY327700 OOU327699:OOU327700 OYQ327699:OYQ327700 PIM327699:PIM327700 PSI327699:PSI327700 QCE327699:QCE327700 QMA327699:QMA327700 QVW327699:QVW327700 RFS327699:RFS327700 RPO327699:RPO327700 RZK327699:RZK327700 SJG327699:SJG327700 STC327699:STC327700 TCY327699:TCY327700 TMU327699:TMU327700 TWQ327699:TWQ327700 UGM327699:UGM327700 UQI327699:UQI327700 VAE327699:VAE327700 VKA327699:VKA327700 VTW327699:VTW327700 WDS327699:WDS327700 WNO327699:WNO327700 WXK327699:WXK327700 Z524307:Z524308 KY393235:KY393236 UU393235:UU393236 AEQ393235:AEQ393236 AOM393235:AOM393236 AYI393235:AYI393236 BIE393235:BIE393236 BSA393235:BSA393236 CBW393235:CBW393236 CLS393235:CLS393236 CVO393235:CVO393236 DFK393235:DFK393236 DPG393235:DPG393236 DZC393235:DZC393236 EIY393235:EIY393236 ESU393235:ESU393236 FCQ393235:FCQ393236 FMM393235:FMM393236 FWI393235:FWI393236 GGE393235:GGE393236 GQA393235:GQA393236 GZW393235:GZW393236 HJS393235:HJS393236 HTO393235:HTO393236 IDK393235:IDK393236 ING393235:ING393236 IXC393235:IXC393236 JGY393235:JGY393236 JQU393235:JQU393236 KAQ393235:KAQ393236 KKM393235:KKM393236 KUI393235:KUI393236 LEE393235:LEE393236 LOA393235:LOA393236 LXW393235:LXW393236 MHS393235:MHS393236 MRO393235:MRO393236 NBK393235:NBK393236 NLG393235:NLG393236 NVC393235:NVC393236 OEY393235:OEY393236 OOU393235:OOU393236 OYQ393235:OYQ393236 PIM393235:PIM393236 PSI393235:PSI393236 QCE393235:QCE393236 QMA393235:QMA393236 QVW393235:QVW393236 RFS393235:RFS393236 RPO393235:RPO393236 RZK393235:RZK393236 SJG393235:SJG393236 STC393235:STC393236 TCY393235:TCY393236 TMU393235:TMU393236 TWQ393235:TWQ393236 UGM393235:UGM393236 UQI393235:UQI393236 VAE393235:VAE393236 VKA393235:VKA393236 VTW393235:VTW393236 WDS393235:WDS393236 WNO393235:WNO393236 WXK393235:WXK393236 Z589843:Z589844 KY458771:KY458772 UU458771:UU458772 AEQ458771:AEQ458772 AOM458771:AOM458772 AYI458771:AYI458772 BIE458771:BIE458772 BSA458771:BSA458772 CBW458771:CBW458772 CLS458771:CLS458772 CVO458771:CVO458772 DFK458771:DFK458772 DPG458771:DPG458772 DZC458771:DZC458772 EIY458771:EIY458772 ESU458771:ESU458772 FCQ458771:FCQ458772 FMM458771:FMM458772 FWI458771:FWI458772 GGE458771:GGE458772 GQA458771:GQA458772 GZW458771:GZW458772 HJS458771:HJS458772 HTO458771:HTO458772 IDK458771:IDK458772 ING458771:ING458772 IXC458771:IXC458772 JGY458771:JGY458772 JQU458771:JQU458772 KAQ458771:KAQ458772 KKM458771:KKM458772 KUI458771:KUI458772 LEE458771:LEE458772 LOA458771:LOA458772 LXW458771:LXW458772 MHS458771:MHS458772 MRO458771:MRO458772 NBK458771:NBK458772 NLG458771:NLG458772 NVC458771:NVC458772 OEY458771:OEY458772 OOU458771:OOU458772 OYQ458771:OYQ458772 PIM458771:PIM458772 PSI458771:PSI458772 QCE458771:QCE458772 QMA458771:QMA458772 QVW458771:QVW458772 RFS458771:RFS458772 RPO458771:RPO458772 RZK458771:RZK458772 SJG458771:SJG458772 STC458771:STC458772 TCY458771:TCY458772 TMU458771:TMU458772 TWQ458771:TWQ458772 UGM458771:UGM458772 UQI458771:UQI458772 VAE458771:VAE458772 VKA458771:VKA458772 VTW458771:VTW458772 WDS458771:WDS458772 WNO458771:WNO458772 WXK458771:WXK458772 Z655379:Z655380 KY524307:KY524308 UU524307:UU524308 AEQ524307:AEQ524308 AOM524307:AOM524308 AYI524307:AYI524308 BIE524307:BIE524308 BSA524307:BSA524308 CBW524307:CBW524308 CLS524307:CLS524308 CVO524307:CVO524308 DFK524307:DFK524308 DPG524307:DPG524308 DZC524307:DZC524308 EIY524307:EIY524308 ESU524307:ESU524308 FCQ524307:FCQ524308 FMM524307:FMM524308 FWI524307:FWI524308 GGE524307:GGE524308 GQA524307:GQA524308 GZW524307:GZW524308 HJS524307:HJS524308 HTO524307:HTO524308 IDK524307:IDK524308 ING524307:ING524308 IXC524307:IXC524308 JGY524307:JGY524308 JQU524307:JQU524308 KAQ524307:KAQ524308 KKM524307:KKM524308 KUI524307:KUI524308 LEE524307:LEE524308 LOA524307:LOA524308 LXW524307:LXW524308 MHS524307:MHS524308 MRO524307:MRO524308 NBK524307:NBK524308 NLG524307:NLG524308 NVC524307:NVC524308 OEY524307:OEY524308 OOU524307:OOU524308 OYQ524307:OYQ524308 PIM524307:PIM524308 PSI524307:PSI524308 QCE524307:QCE524308 QMA524307:QMA524308 QVW524307:QVW524308 RFS524307:RFS524308 RPO524307:RPO524308 RZK524307:RZK524308 SJG524307:SJG524308 STC524307:STC524308 TCY524307:TCY524308 TMU524307:TMU524308 TWQ524307:TWQ524308 UGM524307:UGM524308 UQI524307:UQI524308 VAE524307:VAE524308 VKA524307:VKA524308 VTW524307:VTW524308 WDS524307:WDS524308 WNO524307:WNO524308 WXK524307:WXK524308 Z720915:Z720916 KY589843:KY589844 UU589843:UU589844 AEQ589843:AEQ589844 AOM589843:AOM589844 AYI589843:AYI589844 BIE589843:BIE589844 BSA589843:BSA589844 CBW589843:CBW589844 CLS589843:CLS589844 CVO589843:CVO589844 DFK589843:DFK589844 DPG589843:DPG589844 DZC589843:DZC589844 EIY589843:EIY589844 ESU589843:ESU589844 FCQ589843:FCQ589844 FMM589843:FMM589844 FWI589843:FWI589844 GGE589843:GGE589844 GQA589843:GQA589844 GZW589843:GZW589844 HJS589843:HJS589844 HTO589843:HTO589844 IDK589843:IDK589844 ING589843:ING589844 IXC589843:IXC589844 JGY589843:JGY589844 JQU589843:JQU589844 KAQ589843:KAQ589844 KKM589843:KKM589844 KUI589843:KUI589844 LEE589843:LEE589844 LOA589843:LOA589844 LXW589843:LXW589844 MHS589843:MHS589844 MRO589843:MRO589844 NBK589843:NBK589844 NLG589843:NLG589844 NVC589843:NVC589844 OEY589843:OEY589844 OOU589843:OOU589844 OYQ589843:OYQ589844 PIM589843:PIM589844 PSI589843:PSI589844 QCE589843:QCE589844 QMA589843:QMA589844 QVW589843:QVW589844 RFS589843:RFS589844 RPO589843:RPO589844 RZK589843:RZK589844 SJG589843:SJG589844 STC589843:STC589844 TCY589843:TCY589844 TMU589843:TMU589844 TWQ589843:TWQ589844 UGM589843:UGM589844 UQI589843:UQI589844 VAE589843:VAE589844 VKA589843:VKA589844 VTW589843:VTW589844 WDS589843:WDS589844 WNO589843:WNO589844 WXK589843:WXK589844 Z786451:Z786452 KY655379:KY655380 UU655379:UU655380 AEQ655379:AEQ655380 AOM655379:AOM655380 AYI655379:AYI655380 BIE655379:BIE655380 BSA655379:BSA655380 CBW655379:CBW655380 CLS655379:CLS655380 CVO655379:CVO655380 DFK655379:DFK655380 DPG655379:DPG655380 DZC655379:DZC655380 EIY655379:EIY655380 ESU655379:ESU655380 FCQ655379:FCQ655380 FMM655379:FMM655380 FWI655379:FWI655380 GGE655379:GGE655380 GQA655379:GQA655380 GZW655379:GZW655380 HJS655379:HJS655380 HTO655379:HTO655380 IDK655379:IDK655380 ING655379:ING655380 IXC655379:IXC655380 JGY655379:JGY655380 JQU655379:JQU655380 KAQ655379:KAQ655380 KKM655379:KKM655380 KUI655379:KUI655380 LEE655379:LEE655380 LOA655379:LOA655380 LXW655379:LXW655380 MHS655379:MHS655380 MRO655379:MRO655380 NBK655379:NBK655380 NLG655379:NLG655380 NVC655379:NVC655380 OEY655379:OEY655380 OOU655379:OOU655380 OYQ655379:OYQ655380 PIM655379:PIM655380 PSI655379:PSI655380 QCE655379:QCE655380 QMA655379:QMA655380 QVW655379:QVW655380 RFS655379:RFS655380 RPO655379:RPO655380 RZK655379:RZK655380 SJG655379:SJG655380 STC655379:STC655380 TCY655379:TCY655380 TMU655379:TMU655380 TWQ655379:TWQ655380 UGM655379:UGM655380 UQI655379:UQI655380 VAE655379:VAE655380 VKA655379:VKA655380 VTW655379:VTW655380 WDS655379:WDS655380 WNO655379:WNO655380 WXK655379:WXK655380 Z851987:Z851988 KY720915:KY720916 UU720915:UU720916 AEQ720915:AEQ720916 AOM720915:AOM720916 AYI720915:AYI720916 BIE720915:BIE720916 BSA720915:BSA720916 CBW720915:CBW720916 CLS720915:CLS720916 CVO720915:CVO720916 DFK720915:DFK720916 DPG720915:DPG720916 DZC720915:DZC720916 EIY720915:EIY720916 ESU720915:ESU720916 FCQ720915:FCQ720916 FMM720915:FMM720916 FWI720915:FWI720916 GGE720915:GGE720916 GQA720915:GQA720916 GZW720915:GZW720916 HJS720915:HJS720916 HTO720915:HTO720916 IDK720915:IDK720916 ING720915:ING720916 IXC720915:IXC720916 JGY720915:JGY720916 JQU720915:JQU720916 KAQ720915:KAQ720916 KKM720915:KKM720916 KUI720915:KUI720916 LEE720915:LEE720916 LOA720915:LOA720916 LXW720915:LXW720916 MHS720915:MHS720916 MRO720915:MRO720916 NBK720915:NBK720916 NLG720915:NLG720916 NVC720915:NVC720916 OEY720915:OEY720916 OOU720915:OOU720916 OYQ720915:OYQ720916 PIM720915:PIM720916 PSI720915:PSI720916 QCE720915:QCE720916 QMA720915:QMA720916 QVW720915:QVW720916 RFS720915:RFS720916 RPO720915:RPO720916 RZK720915:RZK720916 SJG720915:SJG720916 STC720915:STC720916 TCY720915:TCY720916 TMU720915:TMU720916 TWQ720915:TWQ720916 UGM720915:UGM720916 UQI720915:UQI720916 VAE720915:VAE720916 VKA720915:VKA720916 VTW720915:VTW720916 WDS720915:WDS720916 WNO720915:WNO720916 WXK720915:WXK720916 Z917523:Z917524 KY786451:KY786452 UU786451:UU786452 AEQ786451:AEQ786452 AOM786451:AOM786452 AYI786451:AYI786452 BIE786451:BIE786452 BSA786451:BSA786452 CBW786451:CBW786452 CLS786451:CLS786452 CVO786451:CVO786452 DFK786451:DFK786452 DPG786451:DPG786452 DZC786451:DZC786452 EIY786451:EIY786452 ESU786451:ESU786452 FCQ786451:FCQ786452 FMM786451:FMM786452 FWI786451:FWI786452 GGE786451:GGE786452 GQA786451:GQA786452 GZW786451:GZW786452 HJS786451:HJS786452 HTO786451:HTO786452 IDK786451:IDK786452 ING786451:ING786452 IXC786451:IXC786452 JGY786451:JGY786452 JQU786451:JQU786452 KAQ786451:KAQ786452 KKM786451:KKM786452 KUI786451:KUI786452 LEE786451:LEE786452 LOA786451:LOA786452 LXW786451:LXW786452 MHS786451:MHS786452 MRO786451:MRO786452 NBK786451:NBK786452 NLG786451:NLG786452 NVC786451:NVC786452 OEY786451:OEY786452 OOU786451:OOU786452 OYQ786451:OYQ786452 PIM786451:PIM786452 PSI786451:PSI786452 QCE786451:QCE786452 QMA786451:QMA786452 QVW786451:QVW786452 RFS786451:RFS786452 RPO786451:RPO786452 RZK786451:RZK786452 SJG786451:SJG786452 STC786451:STC786452 TCY786451:TCY786452 TMU786451:TMU786452 TWQ786451:TWQ786452 UGM786451:UGM786452 UQI786451:UQI786452 VAE786451:VAE786452 VKA786451:VKA786452 VTW786451:VTW786452 WDS786451:WDS786452 WNO786451:WNO786452 WXK786451:WXK786452 Z983059:Z983060 KY851987:KY851988 UU851987:UU851988 AEQ851987:AEQ851988 AOM851987:AOM851988 AYI851987:AYI851988 BIE851987:BIE851988 BSA851987:BSA851988 CBW851987:CBW851988 CLS851987:CLS851988 CVO851987:CVO851988 DFK851987:DFK851988 DPG851987:DPG851988 DZC851987:DZC851988 EIY851987:EIY851988 ESU851987:ESU851988 FCQ851987:FCQ851988 FMM851987:FMM851988 FWI851987:FWI851988 GGE851987:GGE851988 GQA851987:GQA851988 GZW851987:GZW851988 HJS851987:HJS851988 HTO851987:HTO851988 IDK851987:IDK851988 ING851987:ING851988 IXC851987:IXC851988 JGY851987:JGY851988 JQU851987:JQU851988 KAQ851987:KAQ851988 KKM851987:KKM851988 KUI851987:KUI851988 LEE851987:LEE851988 LOA851987:LOA851988 LXW851987:LXW851988 MHS851987:MHS851988 MRO851987:MRO851988 NBK851987:NBK851988 NLG851987:NLG851988 NVC851987:NVC851988 OEY851987:OEY851988 OOU851987:OOU851988 OYQ851987:OYQ851988 PIM851987:PIM851988 PSI851987:PSI851988 QCE851987:QCE851988 QMA851987:QMA851988 QVW851987:QVW851988 RFS851987:RFS851988 RPO851987:RPO851988 RZK851987:RZK851988 SJG851987:SJG851988 STC851987:STC851988 TCY851987:TCY851988 TMU851987:TMU851988 TWQ851987:TWQ851988 UGM851987:UGM851988 UQI851987:UQI851988 VAE851987:VAE851988 VKA851987:VKA851988 VTW851987:VTW851988 WDS851987:WDS851988 WNO851987:WNO851988 WXK851987:WXK851988 Z65555:Z65556 KY917523:KY917524 UU917523:UU917524 AEQ917523:AEQ917524 AOM917523:AOM917524 AYI917523:AYI917524 BIE917523:BIE917524 BSA917523:BSA917524 CBW917523:CBW917524 CLS917523:CLS917524 CVO917523:CVO917524 DFK917523:DFK917524 DPG917523:DPG917524 DZC917523:DZC917524 EIY917523:EIY917524 ESU917523:ESU917524 FCQ917523:FCQ917524 FMM917523:FMM917524 FWI917523:FWI917524 GGE917523:GGE917524 GQA917523:GQA917524 GZW917523:GZW917524 HJS917523:HJS917524 HTO917523:HTO917524 IDK917523:IDK917524 ING917523:ING917524 IXC917523:IXC917524 JGY917523:JGY917524 JQU917523:JQU917524 KAQ917523:KAQ917524 KKM917523:KKM917524 KUI917523:KUI917524 LEE917523:LEE917524 LOA917523:LOA917524 LXW917523:LXW917524 MHS917523:MHS917524 MRO917523:MRO917524 NBK917523:NBK917524 NLG917523:NLG917524 NVC917523:NVC917524 OEY917523:OEY917524 OOU917523:OOU917524 OYQ917523:OYQ917524 PIM917523:PIM917524 PSI917523:PSI917524 QCE917523:QCE917524 QMA917523:QMA917524 QVW917523:QVW917524 RFS917523:RFS917524 RPO917523:RPO917524 RZK917523:RZK917524 SJG917523:SJG917524 STC917523:STC917524 TCY917523:TCY917524 TMU917523:TMU917524 TWQ917523:TWQ917524 UGM917523:UGM917524 UQI917523:UQI917524 VAE917523:VAE917524 VKA917523:VKA917524 VTW917523:VTW917524 WDS917523:WDS917524 WNO917523:WNO917524 WXK917523:WXK917524 KY983059:KY983060 UU983059:UU983060 AEQ983059:AEQ983060 AOM983059:AOM983060 AYI983059:AYI983060 BIE983059:BIE983060 BSA983059:BSA983060 CBW983059:CBW983060 CLS983059:CLS983060 CVO983059:CVO983060 DFK983059:DFK983060 DPG983059:DPG983060 DZC983059:DZC983060 EIY983059:EIY983060 ESU983059:ESU983060 FCQ983059:FCQ983060 FMM983059:FMM983060 FWI983059:FWI983060 GGE983059:GGE983060 GQA983059:GQA983060 GZW983059:GZW983060 HJS983059:HJS983060 HTO983059:HTO983060 IDK983059:IDK983060 ING983059:ING983060 IXC983059:IXC983060 JGY983059:JGY983060 JQU983059:JQU983060 KAQ983059:KAQ983060 KKM983059:KKM983060 KUI983059:KUI983060 LEE983059:LEE983060 LOA983059:LOA983060 LXW983059:LXW983060 MHS983059:MHS983060 MRO983059:MRO983060 NBK983059:NBK983060 NLG983059:NLG983060 NVC983059:NVC983060 OEY983059:OEY983060 OOU983059:OOU983060 OYQ983059:OYQ983060 PIM983059:PIM983060 PSI983059:PSI983060 QCE983059:QCE983060 QMA983059:QMA983060 QVW983059:QVW983060 RFS983059:RFS983060 RPO983059:RPO983060 RZK983059:RZK983060 SJG983059:SJG983060 STC983059:STC983060 TCY983059:TCY983060 TMU983059:TMU983060 TWQ983059:TWQ983060 UGM983059:UGM983060 UQI983059:UQI983060 VAE983059:VAE983060 VKA983059:VKA983060 VTW983059:VTW983060 WDS983059:WDS983060 WNO983059:WNO983060 Z24 KY24 WNM24:WNM25 X24:X25 WXI24:WXI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65555:AX65556 AX131091:AX131092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196627:BJ196628 BJ262163:BJ262164 BJ327699:BJ327700 BJ393235:BJ393236 BJ458771:BJ458772 BJ524307:BJ524308 BJ589843:BJ589844 BJ655379:BJ655380 BJ720915:BJ720916 BJ786451:BJ786452 BJ851987:BJ851988 BJ917523:BJ917524 BJ983059:BJ983060 BJ65555:BJ65556 BJ131091:BJ131092 BJ24 BH24:BH25"/>
    <dataValidation type="textLength" operator="lessThanOrEqual" allowBlank="1" showInputMessage="1" showErrorMessage="1" errorTitle="Ошибка" error="Допускается ввод не более 900 символов!" prompt="Укажите поставщика" sqref="WWX983060 M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M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M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M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M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M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M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M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M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M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M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M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M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M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M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30" t="s">
        <v>470</v>
      </c>
      <c r="G2" s="1331"/>
      <c r="H2" s="1332"/>
      <c r="I2" s="407"/>
    </row>
    <row r="3" spans="1:20" ht="3" customHeight="1"/>
    <row r="4" spans="1:20" s="182" customFormat="1" ht="11.25">
      <c r="A4" s="206"/>
      <c r="B4" s="206"/>
      <c r="C4" s="206"/>
      <c r="D4" s="206"/>
      <c r="F4" s="1280" t="s">
        <v>444</v>
      </c>
      <c r="G4" s="1280"/>
      <c r="H4" s="1280"/>
      <c r="I4" s="1333"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33"/>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34">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334"/>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334"/>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34"/>
      <c r="B11" s="1334">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34"/>
      <c r="B12" s="1334"/>
      <c r="C12" s="133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34"/>
      <c r="B13" s="1334"/>
      <c r="C13" s="1334"/>
      <c r="D13" s="321">
        <v>1</v>
      </c>
      <c r="F13" s="313" t="str">
        <f>"4."&amp;mergeValue(A13) &amp;"."&amp;mergeValue(B13)&amp;"."&amp;mergeValue(C13)&amp;"."&amp;mergeValue(D13)</f>
        <v>4.1.1.1.1</v>
      </c>
      <c r="G13" s="392" t="s">
        <v>477</v>
      </c>
      <c r="H13" s="297"/>
      <c r="I13" s="1335" t="s">
        <v>566</v>
      </c>
      <c r="J13" s="312"/>
      <c r="K13" s="206"/>
      <c r="L13" s="206"/>
      <c r="M13" s="206"/>
      <c r="N13" s="206"/>
      <c r="O13" s="206"/>
      <c r="P13" s="206"/>
      <c r="Q13" s="206"/>
      <c r="R13" s="206"/>
      <c r="S13" s="206"/>
      <c r="T13" s="206"/>
    </row>
    <row r="14" spans="1:20" s="182" customFormat="1" ht="18.75">
      <c r="A14" s="1334"/>
      <c r="B14" s="1334"/>
      <c r="C14" s="1334"/>
      <c r="D14" s="321"/>
      <c r="F14" s="315"/>
      <c r="G14" s="143" t="s">
        <v>4</v>
      </c>
      <c r="H14" s="320"/>
      <c r="I14" s="1335"/>
      <c r="J14" s="312"/>
      <c r="K14" s="206"/>
      <c r="L14" s="206"/>
      <c r="M14" s="206"/>
      <c r="N14" s="206"/>
      <c r="O14" s="206"/>
      <c r="P14" s="206"/>
      <c r="Q14" s="206"/>
      <c r="R14" s="206"/>
      <c r="S14" s="206"/>
      <c r="T14" s="206"/>
    </row>
    <row r="15" spans="1:20" s="182" customFormat="1" ht="18.75">
      <c r="A15" s="1334"/>
      <c r="B15" s="1334"/>
      <c r="C15" s="321"/>
      <c r="D15" s="321"/>
      <c r="F15" s="315"/>
      <c r="G15" s="142" t="s">
        <v>400</v>
      </c>
      <c r="H15" s="316"/>
      <c r="I15" s="317"/>
      <c r="J15" s="312"/>
      <c r="K15" s="206"/>
      <c r="L15" s="206"/>
      <c r="M15" s="206"/>
      <c r="N15" s="206"/>
      <c r="O15" s="206"/>
      <c r="P15" s="206"/>
      <c r="Q15" s="206"/>
      <c r="R15" s="206"/>
      <c r="S15" s="206"/>
      <c r="T15" s="206"/>
    </row>
    <row r="16" spans="1:20" s="182" customFormat="1" ht="18.75">
      <c r="A16" s="133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29" t="s">
        <v>568</v>
      </c>
      <c r="H19" s="132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51" t="s">
        <v>741</v>
      </c>
      <c r="M5" s="1351"/>
      <c r="N5" s="1351"/>
      <c r="O5" s="1351"/>
      <c r="P5" s="1351"/>
      <c r="Q5" s="1351"/>
      <c r="R5" s="1351"/>
      <c r="S5" s="1351"/>
      <c r="T5" s="1351"/>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58" t="str">
        <f>IF(datePr_ch="",IF(datePr="","",datePr),datePr_ch)</f>
        <v>29.04.2019</v>
      </c>
      <c r="O8" s="1358"/>
      <c r="P8" s="1358"/>
      <c r="Q8" s="1358"/>
      <c r="R8" s="1358"/>
      <c r="S8" s="1358"/>
      <c r="T8" s="1358"/>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58" t="str">
        <f>IF(numberPr_ch="",IF(numberPr="","",numberPr),numberPr_ch)</f>
        <v>01-13/16683</v>
      </c>
      <c r="O9" s="1358"/>
      <c r="P9" s="1358"/>
      <c r="Q9" s="1358"/>
      <c r="R9" s="1358"/>
      <c r="S9" s="1358"/>
      <c r="T9" s="1358"/>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632</v>
      </c>
      <c r="AA11" s="733" t="s">
        <v>633</v>
      </c>
      <c r="AH11" s="735"/>
      <c r="AI11" s="735"/>
      <c r="AJ11" s="735"/>
      <c r="AK11" s="735"/>
    </row>
    <row r="12" spans="1:37" s="461" customFormat="1" ht="11.25" hidden="1">
      <c r="A12" s="474"/>
      <c r="B12" s="474"/>
      <c r="C12" s="474"/>
      <c r="D12" s="474"/>
      <c r="E12" s="474"/>
      <c r="F12" s="474"/>
      <c r="G12" s="474"/>
      <c r="H12" s="474"/>
      <c r="L12" s="1352"/>
      <c r="M12" s="1352"/>
      <c r="N12" s="535"/>
      <c r="O12" s="1384"/>
      <c r="P12" s="1384"/>
      <c r="Q12" s="1384"/>
      <c r="R12" s="1384"/>
      <c r="S12" s="1384"/>
      <c r="T12" s="1384"/>
      <c r="U12" s="456"/>
      <c r="AE12" s="472" t="s">
        <v>370</v>
      </c>
      <c r="AH12" s="474"/>
      <c r="AI12" s="474"/>
      <c r="AJ12" s="474"/>
      <c r="AK12" s="474"/>
    </row>
    <row r="13" spans="1:37">
      <c r="J13" s="451"/>
      <c r="K13" s="451"/>
      <c r="L13" s="447"/>
      <c r="M13" s="447"/>
      <c r="N13" s="447"/>
      <c r="O13" s="1378"/>
      <c r="P13" s="1378"/>
      <c r="Q13" s="1378"/>
      <c r="R13" s="1378"/>
      <c r="S13" s="1378"/>
      <c r="T13" s="1378"/>
      <c r="U13" s="567"/>
      <c r="Z13" s="1378"/>
      <c r="AA13" s="1378"/>
      <c r="AB13" s="1378"/>
      <c r="AC13" s="1378"/>
      <c r="AD13" s="1378"/>
      <c r="AE13" s="1378"/>
    </row>
    <row r="14" spans="1:37">
      <c r="J14" s="451"/>
      <c r="K14" s="451"/>
      <c r="L14" s="1280" t="s">
        <v>444</v>
      </c>
      <c r="M14" s="1280"/>
      <c r="N14" s="1280"/>
      <c r="O14" s="1280"/>
      <c r="P14" s="1280"/>
      <c r="Q14" s="1280"/>
      <c r="R14" s="1280"/>
      <c r="S14" s="1280"/>
      <c r="T14" s="1280"/>
      <c r="U14" s="1280"/>
      <c r="V14" s="1280"/>
      <c r="W14" s="1280"/>
      <c r="X14" s="1280"/>
      <c r="Y14" s="1280"/>
      <c r="Z14" s="1280"/>
      <c r="AA14" s="1280"/>
      <c r="AB14" s="1280"/>
      <c r="AC14" s="1280"/>
      <c r="AD14" s="1280"/>
      <c r="AE14" s="1280"/>
      <c r="AF14" s="1280"/>
      <c r="AG14" s="1280" t="s">
        <v>445</v>
      </c>
    </row>
    <row r="15" spans="1:37" ht="14.25" customHeight="1">
      <c r="J15" s="451"/>
      <c r="K15" s="451"/>
      <c r="L15" s="1365" t="s">
        <v>90</v>
      </c>
      <c r="M15" s="1365" t="s">
        <v>615</v>
      </c>
      <c r="N15" s="1390" t="s">
        <v>594</v>
      </c>
      <c r="O15" s="1390"/>
      <c r="P15" s="1390"/>
      <c r="Q15" s="1390"/>
      <c r="R15" s="1390" t="s">
        <v>595</v>
      </c>
      <c r="S15" s="1390"/>
      <c r="T15" s="1390"/>
      <c r="U15" s="1390"/>
      <c r="V15" s="1390" t="s">
        <v>596</v>
      </c>
      <c r="W15" s="1390"/>
      <c r="X15" s="1390"/>
      <c r="Y15" s="1390"/>
      <c r="Z15" s="1365" t="s">
        <v>601</v>
      </c>
      <c r="AA15" s="1365"/>
      <c r="AB15" s="1365"/>
      <c r="AC15" s="1365"/>
      <c r="AD15" s="1365"/>
      <c r="AE15" s="1365" t="s">
        <v>338</v>
      </c>
      <c r="AF15" s="1377" t="s">
        <v>273</v>
      </c>
      <c r="AG15" s="1280"/>
    </row>
    <row r="16" spans="1:37" s="492" customFormat="1" ht="27.75" customHeight="1">
      <c r="A16" s="553"/>
      <c r="B16" s="553"/>
      <c r="C16" s="553"/>
      <c r="D16" s="553"/>
      <c r="E16" s="553"/>
      <c r="F16" s="553"/>
      <c r="G16" s="559"/>
      <c r="H16" s="559"/>
      <c r="I16" s="500"/>
      <c r="J16" s="498"/>
      <c r="K16" s="498"/>
      <c r="L16" s="1365"/>
      <c r="M16" s="1365"/>
      <c r="N16" s="1390"/>
      <c r="O16" s="1390"/>
      <c r="P16" s="1390"/>
      <c r="Q16" s="1390"/>
      <c r="R16" s="1390"/>
      <c r="S16" s="1390"/>
      <c r="T16" s="1390"/>
      <c r="U16" s="1390"/>
      <c r="V16" s="1390"/>
      <c r="W16" s="1390"/>
      <c r="X16" s="1390"/>
      <c r="Y16" s="1390"/>
      <c r="Z16" s="1280" t="s">
        <v>618</v>
      </c>
      <c r="AA16" s="1280"/>
      <c r="AB16" s="1280" t="s">
        <v>612</v>
      </c>
      <c r="AC16" s="1280"/>
      <c r="AD16" s="1280"/>
      <c r="AE16" s="1365"/>
      <c r="AF16" s="1377"/>
      <c r="AG16" s="1280"/>
      <c r="AH16" s="553"/>
      <c r="AI16" s="553"/>
      <c r="AJ16" s="553"/>
      <c r="AK16" s="553"/>
    </row>
    <row r="17" spans="1:37" ht="14.25" customHeight="1">
      <c r="J17" s="451"/>
      <c r="K17" s="451"/>
      <c r="L17" s="1365"/>
      <c r="M17" s="1365"/>
      <c r="N17" s="1390"/>
      <c r="O17" s="1390"/>
      <c r="P17" s="1390"/>
      <c r="Q17" s="1390"/>
      <c r="R17" s="1390"/>
      <c r="S17" s="1390"/>
      <c r="T17" s="1390"/>
      <c r="U17" s="1390"/>
      <c r="V17" s="1390"/>
      <c r="W17" s="1390"/>
      <c r="X17" s="1390"/>
      <c r="Y17" s="1390"/>
      <c r="Z17" s="503" t="s">
        <v>616</v>
      </c>
      <c r="AA17" s="503" t="s">
        <v>617</v>
      </c>
      <c r="AB17" s="505" t="s">
        <v>272</v>
      </c>
      <c r="AC17" s="1387" t="s">
        <v>271</v>
      </c>
      <c r="AD17" s="1387"/>
      <c r="AE17" s="1365"/>
      <c r="AF17" s="1377"/>
      <c r="AG17" s="1280"/>
    </row>
    <row r="18" spans="1:37">
      <c r="J18" s="451"/>
      <c r="K18" s="459">
        <v>1</v>
      </c>
      <c r="L18" s="448" t="s">
        <v>91</v>
      </c>
      <c r="M18" s="448" t="s">
        <v>47</v>
      </c>
      <c r="N18" s="1391">
        <f ca="1">OFFSET(N18,0,-1)+1</f>
        <v>3</v>
      </c>
      <c r="O18" s="1391"/>
      <c r="P18" s="1391"/>
      <c r="Q18" s="1391"/>
      <c r="R18" s="1391">
        <f ca="1">OFFSET(N18,0,0)+1</f>
        <v>4</v>
      </c>
      <c r="S18" s="1391"/>
      <c r="T18" s="1391"/>
      <c r="U18" s="1391"/>
      <c r="V18" s="639"/>
      <c r="W18" s="639"/>
      <c r="X18" s="639"/>
      <c r="Y18" s="640">
        <f ca="1">OFFSET(R18,0,0)+1</f>
        <v>5</v>
      </c>
      <c r="Z18" s="457">
        <f ca="1">OFFSET(Z18,0,-1)+1</f>
        <v>6</v>
      </c>
      <c r="AA18" s="457">
        <f ca="1">OFFSET(AA18,0,-1)+1</f>
        <v>7</v>
      </c>
      <c r="AB18" s="457">
        <f ca="1">OFFSET(AB18,0,-1)+1</f>
        <v>8</v>
      </c>
      <c r="AC18" s="1391">
        <f ca="1">OFFSET(AC18,0,-1)+1</f>
        <v>9</v>
      </c>
      <c r="AD18" s="1391"/>
      <c r="AE18" s="457">
        <f ca="1">OFFSET(AE18,0,-2)+1</f>
        <v>10</v>
      </c>
      <c r="AF18" s="492"/>
      <c r="AG18" s="457">
        <f ca="1">OFFSET(AG18,0,-2)+1</f>
        <v>11</v>
      </c>
    </row>
    <row r="19" spans="1:37" ht="22.5">
      <c r="A19" s="1336">
        <v>1</v>
      </c>
      <c r="B19" s="962"/>
      <c r="C19" s="962"/>
      <c r="D19" s="962"/>
      <c r="E19" s="962"/>
      <c r="F19" s="955"/>
      <c r="G19" s="961"/>
      <c r="H19" s="961"/>
      <c r="I19" s="943"/>
      <c r="J19" s="942"/>
      <c r="K19" s="942"/>
      <c r="L19" s="561">
        <f>mergeValue(A19)</f>
        <v>1</v>
      </c>
      <c r="M19" s="609" t="s">
        <v>19</v>
      </c>
      <c r="N19" s="1392"/>
      <c r="O19" s="1392"/>
      <c r="P19" s="1392"/>
      <c r="Q19" s="1392"/>
      <c r="R19" s="1392"/>
      <c r="S19" s="1392"/>
      <c r="T19" s="1392"/>
      <c r="U19" s="1392"/>
      <c r="V19" s="1392"/>
      <c r="W19" s="1392"/>
      <c r="X19" s="1392"/>
      <c r="Y19" s="1392"/>
      <c r="Z19" s="1392"/>
      <c r="AA19" s="1392"/>
      <c r="AB19" s="1392"/>
      <c r="AC19" s="1392"/>
      <c r="AD19" s="1392"/>
      <c r="AE19" s="1392"/>
      <c r="AF19" s="1392"/>
      <c r="AG19" s="549" t="s">
        <v>715</v>
      </c>
    </row>
    <row r="20" spans="1:37" ht="22.5">
      <c r="A20" s="1336"/>
      <c r="B20" s="1336">
        <v>1</v>
      </c>
      <c r="C20" s="962"/>
      <c r="D20" s="962"/>
      <c r="E20" s="962"/>
      <c r="F20" s="955"/>
      <c r="G20" s="964"/>
      <c r="H20" s="965"/>
      <c r="I20" s="944"/>
      <c r="J20" s="939"/>
      <c r="K20" s="937"/>
      <c r="L20" s="561" t="str">
        <f>mergeValue(A20) &amp;"."&amp; mergeValue(B20)</f>
        <v>1.1</v>
      </c>
      <c r="M20" s="515" t="s">
        <v>15</v>
      </c>
      <c r="N20" s="1393"/>
      <c r="O20" s="1393"/>
      <c r="P20" s="1393"/>
      <c r="Q20" s="1393"/>
      <c r="R20" s="1393"/>
      <c r="S20" s="1393"/>
      <c r="T20" s="1393"/>
      <c r="U20" s="1393"/>
      <c r="V20" s="1393"/>
      <c r="W20" s="1393"/>
      <c r="X20" s="1393"/>
      <c r="Y20" s="1393"/>
      <c r="Z20" s="1393"/>
      <c r="AA20" s="1393"/>
      <c r="AB20" s="1393"/>
      <c r="AC20" s="1393"/>
      <c r="AD20" s="1393"/>
      <c r="AE20" s="1393"/>
      <c r="AF20" s="1393"/>
      <c r="AG20" s="549" t="s">
        <v>459</v>
      </c>
    </row>
    <row r="21" spans="1:37" ht="22.5">
      <c r="A21" s="1336"/>
      <c r="B21" s="1336"/>
      <c r="C21" s="1336">
        <v>1</v>
      </c>
      <c r="D21" s="962"/>
      <c r="E21" s="962"/>
      <c r="F21" s="955"/>
      <c r="G21" s="964"/>
      <c r="H21" s="965"/>
      <c r="I21" s="944"/>
      <c r="J21" s="939"/>
      <c r="K21" s="937"/>
      <c r="L21" s="561" t="str">
        <f>mergeValue(A21) &amp;"."&amp; mergeValue(B21)&amp;"."&amp; mergeValue(C21)</f>
        <v>1.1.1</v>
      </c>
      <c r="M21" s="516" t="s">
        <v>7</v>
      </c>
      <c r="N21" s="1393"/>
      <c r="O21" s="1393"/>
      <c r="P21" s="1393"/>
      <c r="Q21" s="1393"/>
      <c r="R21" s="1393"/>
      <c r="S21" s="1393"/>
      <c r="T21" s="1393"/>
      <c r="U21" s="1393"/>
      <c r="V21" s="1393"/>
      <c r="W21" s="1393"/>
      <c r="X21" s="1393"/>
      <c r="Y21" s="1393"/>
      <c r="Z21" s="1393"/>
      <c r="AA21" s="1393"/>
      <c r="AB21" s="1393"/>
      <c r="AC21" s="1393"/>
      <c r="AD21" s="1393"/>
      <c r="AE21" s="1393"/>
      <c r="AF21" s="1393"/>
      <c r="AG21" s="549" t="s">
        <v>597</v>
      </c>
    </row>
    <row r="22" spans="1:37" ht="15" customHeight="1">
      <c r="A22" s="1336"/>
      <c r="B22" s="1336"/>
      <c r="C22" s="1336"/>
      <c r="D22" s="1336">
        <v>1</v>
      </c>
      <c r="E22" s="962"/>
      <c r="F22" s="955"/>
      <c r="G22" s="964"/>
      <c r="H22" s="965"/>
      <c r="I22" s="944"/>
      <c r="J22" s="939"/>
      <c r="K22" s="937"/>
      <c r="L22" s="561" t="str">
        <f>mergeValue(A22) &amp;"."&amp; mergeValue(B22)&amp;"."&amp; mergeValue(C22)&amp;"."&amp; mergeValue(D22)</f>
        <v>1.1.1.1</v>
      </c>
      <c r="M22" s="517" t="s">
        <v>21</v>
      </c>
      <c r="N22" s="1393"/>
      <c r="O22" s="1393"/>
      <c r="P22" s="1393"/>
      <c r="Q22" s="1393"/>
      <c r="R22" s="1393"/>
      <c r="S22" s="1393"/>
      <c r="T22" s="1393"/>
      <c r="U22" s="1393"/>
      <c r="V22" s="1393"/>
      <c r="W22" s="1393"/>
      <c r="X22" s="1393"/>
      <c r="Y22" s="1393"/>
      <c r="Z22" s="1393"/>
      <c r="AA22" s="1393"/>
      <c r="AB22" s="1393"/>
      <c r="AC22" s="1393"/>
      <c r="AD22" s="1393"/>
      <c r="AE22" s="1393"/>
      <c r="AF22" s="1393"/>
      <c r="AG22" s="549" t="s">
        <v>620</v>
      </c>
    </row>
    <row r="23" spans="1:37" ht="20.100000000000001" customHeight="1">
      <c r="A23" s="1336"/>
      <c r="B23" s="1336"/>
      <c r="C23" s="1336"/>
      <c r="D23" s="1336"/>
      <c r="E23" s="1336">
        <v>1</v>
      </c>
      <c r="F23" s="955"/>
      <c r="G23" s="964"/>
      <c r="H23" s="965"/>
      <c r="I23" s="966"/>
      <c r="J23" s="956"/>
      <c r="K23" s="1279"/>
      <c r="L23" s="1396" t="str">
        <f>mergeValue(A23) &amp;"."&amp; mergeValue(B23)&amp;"."&amp; mergeValue(C23)&amp;"."&amp; mergeValue(D23)&amp;"."&amp; mergeValue(E23)</f>
        <v>1.1.1.1.1</v>
      </c>
      <c r="M23" s="1397"/>
      <c r="N23" s="1344" t="s">
        <v>83</v>
      </c>
      <c r="O23" s="1403"/>
      <c r="P23" s="1401">
        <v>1</v>
      </c>
      <c r="Q23" s="1394"/>
      <c r="R23" s="1344" t="s">
        <v>83</v>
      </c>
      <c r="S23" s="1403"/>
      <c r="T23" s="1401">
        <v>1</v>
      </c>
      <c r="U23" s="1394"/>
      <c r="V23" s="1344" t="s">
        <v>83</v>
      </c>
      <c r="W23" s="530"/>
      <c r="X23" s="508">
        <v>1</v>
      </c>
      <c r="Y23" s="1036"/>
      <c r="Z23" s="637"/>
      <c r="AA23" s="637"/>
      <c r="AB23" s="1342"/>
      <c r="AC23" s="1344" t="s">
        <v>82</v>
      </c>
      <c r="AD23" s="1342"/>
      <c r="AE23" s="1344" t="s">
        <v>83</v>
      </c>
      <c r="AF23" s="546"/>
      <c r="AG23" s="1398" t="s">
        <v>619</v>
      </c>
      <c r="AH23" s="469" t="str">
        <f>strCheckDate(Z24:AF24)</f>
        <v/>
      </c>
      <c r="AI23" s="473" t="str">
        <f>IF(AND(COUNTIF(AJ18:AJ27,AJ23)&gt;1,AJ23&lt;&gt;""),"ErrUnique:HasDoubleConn","")</f>
        <v/>
      </c>
      <c r="AJ23" s="473"/>
      <c r="AK23" s="473"/>
    </row>
    <row r="24" spans="1:37" ht="20.100000000000001" customHeight="1">
      <c r="A24" s="1336"/>
      <c r="B24" s="1336"/>
      <c r="C24" s="1336"/>
      <c r="D24" s="1336"/>
      <c r="E24" s="1336"/>
      <c r="F24" s="955"/>
      <c r="G24" s="964"/>
      <c r="H24" s="965"/>
      <c r="I24" s="966"/>
      <c r="J24" s="956"/>
      <c r="K24" s="1279"/>
      <c r="L24" s="1396"/>
      <c r="M24" s="1397"/>
      <c r="N24" s="1344"/>
      <c r="O24" s="1403"/>
      <c r="P24" s="1401"/>
      <c r="Q24" s="1402"/>
      <c r="R24" s="1344"/>
      <c r="S24" s="1403"/>
      <c r="T24" s="1401"/>
      <c r="U24" s="1395"/>
      <c r="V24" s="1344"/>
      <c r="W24" s="569"/>
      <c r="X24" s="534"/>
      <c r="Y24" s="534"/>
      <c r="Z24" s="540"/>
      <c r="AA24" s="571" t="str">
        <f>AB23 &amp; "-" &amp; AD23</f>
        <v>-</v>
      </c>
      <c r="AB24" s="1343"/>
      <c r="AC24" s="1344"/>
      <c r="AD24" s="1343"/>
      <c r="AE24" s="1344"/>
      <c r="AF24" s="638"/>
      <c r="AG24" s="1399"/>
      <c r="AI24" s="473"/>
      <c r="AJ24" s="473"/>
      <c r="AK24" s="473"/>
    </row>
    <row r="25" spans="1:37" ht="20.100000000000001" customHeight="1">
      <c r="A25" s="1336"/>
      <c r="B25" s="1336"/>
      <c r="C25" s="1336"/>
      <c r="D25" s="1336"/>
      <c r="E25" s="1336"/>
      <c r="F25" s="955"/>
      <c r="G25" s="964"/>
      <c r="H25" s="965"/>
      <c r="I25" s="966"/>
      <c r="J25" s="956"/>
      <c r="K25" s="1279"/>
      <c r="L25" s="1396"/>
      <c r="M25" s="1397"/>
      <c r="N25" s="1344"/>
      <c r="O25" s="1403"/>
      <c r="P25" s="1401"/>
      <c r="Q25" s="1395"/>
      <c r="R25" s="1344"/>
      <c r="S25" s="570"/>
      <c r="T25" s="527"/>
      <c r="U25" s="534"/>
      <c r="V25" s="539"/>
      <c r="W25" s="539"/>
      <c r="X25" s="539"/>
      <c r="Y25" s="539"/>
      <c r="Z25" s="540"/>
      <c r="AA25" s="540"/>
      <c r="AB25" s="541"/>
      <c r="AC25" s="533"/>
      <c r="AD25" s="533"/>
      <c r="AE25" s="541"/>
      <c r="AF25" s="533"/>
      <c r="AG25" s="1399"/>
      <c r="AI25" s="473"/>
      <c r="AJ25" s="473"/>
      <c r="AK25" s="473"/>
    </row>
    <row r="26" spans="1:37" ht="20.100000000000001" customHeight="1">
      <c r="A26" s="1336"/>
      <c r="B26" s="1336"/>
      <c r="C26" s="1336"/>
      <c r="D26" s="1336"/>
      <c r="E26" s="1336"/>
      <c r="F26" s="955"/>
      <c r="G26" s="964"/>
      <c r="H26" s="965"/>
      <c r="I26" s="966"/>
      <c r="J26" s="956"/>
      <c r="K26" s="1279"/>
      <c r="L26" s="1396"/>
      <c r="M26" s="1397"/>
      <c r="N26" s="1344"/>
      <c r="O26" s="542"/>
      <c r="P26" s="544"/>
      <c r="Q26" s="543"/>
      <c r="R26" s="539"/>
      <c r="S26" s="539"/>
      <c r="T26" s="539"/>
      <c r="U26" s="539"/>
      <c r="V26" s="539"/>
      <c r="W26" s="539"/>
      <c r="X26" s="539"/>
      <c r="Y26" s="539"/>
      <c r="Z26" s="540"/>
      <c r="AA26" s="540"/>
      <c r="AB26" s="541"/>
      <c r="AC26" s="533"/>
      <c r="AD26" s="533"/>
      <c r="AE26" s="541"/>
      <c r="AF26" s="533"/>
      <c r="AG26" s="1399"/>
      <c r="AI26" s="473"/>
      <c r="AJ26" s="473"/>
      <c r="AK26" s="473"/>
    </row>
    <row r="27" spans="1:37" s="445" customFormat="1" ht="15" customHeight="1">
      <c r="A27" s="1336"/>
      <c r="B27" s="1336"/>
      <c r="C27" s="1336"/>
      <c r="D27" s="1336"/>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400"/>
      <c r="AH27" s="470"/>
      <c r="AI27" s="470"/>
      <c r="AJ27" s="205"/>
      <c r="AK27" s="205"/>
    </row>
    <row r="28" spans="1:37" s="445" customFormat="1" ht="15" customHeight="1">
      <c r="A28" s="1336"/>
      <c r="B28" s="1336"/>
      <c r="C28" s="1336"/>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336"/>
      <c r="B29" s="1336"/>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336"/>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329" t="s">
        <v>743</v>
      </c>
      <c r="N33" s="1329"/>
      <c r="O33" s="1329"/>
      <c r="P33" s="1329"/>
      <c r="Q33" s="1329"/>
      <c r="R33" s="1329"/>
      <c r="S33" s="1329"/>
      <c r="T33" s="1329"/>
      <c r="U33" s="1329"/>
      <c r="V33" s="1329"/>
      <c r="W33" s="1329"/>
      <c r="X33" s="1329"/>
      <c r="Y33" s="1329"/>
      <c r="Z33" s="1329"/>
      <c r="AA33" s="1329"/>
      <c r="AB33" s="1329"/>
      <c r="AC33" s="1329"/>
      <c r="AD33" s="1329"/>
      <c r="AE33" s="1329"/>
      <c r="AF33" s="1329"/>
      <c r="AG33" s="1329"/>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330" t="s">
        <v>470</v>
      </c>
      <c r="G2" s="1331"/>
      <c r="H2" s="1332"/>
      <c r="I2" s="407"/>
    </row>
    <row r="3" spans="1:20" ht="3" customHeight="1"/>
    <row r="4" spans="1:20" s="182" customFormat="1" ht="11.25">
      <c r="A4" s="206"/>
      <c r="B4" s="206"/>
      <c r="C4" s="206"/>
      <c r="D4" s="206"/>
      <c r="F4" s="1280" t="s">
        <v>444</v>
      </c>
      <c r="G4" s="1280"/>
      <c r="H4" s="1280"/>
      <c r="I4" s="1333"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33"/>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34">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334"/>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334"/>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34"/>
      <c r="B11" s="1334">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34"/>
      <c r="B12" s="1334"/>
      <c r="C12" s="133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34"/>
      <c r="B13" s="1334"/>
      <c r="C13" s="1334"/>
      <c r="D13" s="321">
        <v>1</v>
      </c>
      <c r="F13" s="313" t="str">
        <f>"4."&amp;mergeValue(A13) &amp;"."&amp;mergeValue(B13)&amp;"."&amp;mergeValue(C13)&amp;"."&amp;mergeValue(D13)</f>
        <v>4.1.1.1.1</v>
      </c>
      <c r="G13" s="392" t="s">
        <v>477</v>
      </c>
      <c r="H13" s="297"/>
      <c r="I13" s="1335" t="s">
        <v>566</v>
      </c>
      <c r="J13" s="312"/>
      <c r="K13" s="206"/>
      <c r="L13" s="206"/>
      <c r="M13" s="206"/>
      <c r="N13" s="206"/>
      <c r="O13" s="206"/>
      <c r="P13" s="206"/>
      <c r="Q13" s="206"/>
      <c r="R13" s="206"/>
      <c r="S13" s="206"/>
      <c r="T13" s="206"/>
    </row>
    <row r="14" spans="1:20" s="182" customFormat="1" ht="18.75">
      <c r="A14" s="1334"/>
      <c r="B14" s="1334"/>
      <c r="C14" s="1334"/>
      <c r="D14" s="321"/>
      <c r="F14" s="315"/>
      <c r="G14" s="143" t="s">
        <v>4</v>
      </c>
      <c r="H14" s="320"/>
      <c r="I14" s="1335"/>
      <c r="J14" s="312"/>
      <c r="K14" s="206"/>
      <c r="L14" s="206"/>
      <c r="M14" s="206"/>
      <c r="N14" s="206"/>
      <c r="O14" s="206"/>
      <c r="P14" s="206"/>
      <c r="Q14" s="206"/>
      <c r="R14" s="206"/>
      <c r="S14" s="206"/>
      <c r="T14" s="206"/>
    </row>
    <row r="15" spans="1:20" s="182" customFormat="1" ht="18.75">
      <c r="A15" s="1334"/>
      <c r="B15" s="1334"/>
      <c r="C15" s="321"/>
      <c r="D15" s="321"/>
      <c r="F15" s="393"/>
      <c r="G15" s="187" t="s">
        <v>400</v>
      </c>
      <c r="H15" s="394"/>
      <c r="I15" s="395"/>
      <c r="J15" s="312"/>
      <c r="K15" s="206"/>
      <c r="L15" s="206"/>
      <c r="M15" s="206"/>
      <c r="N15" s="206"/>
      <c r="O15" s="206"/>
      <c r="P15" s="206"/>
      <c r="Q15" s="206"/>
      <c r="R15" s="206"/>
      <c r="S15" s="206"/>
      <c r="T15" s="206"/>
    </row>
    <row r="16" spans="1:20" s="182" customFormat="1" ht="18.75">
      <c r="A16" s="133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29" t="s">
        <v>568</v>
      </c>
      <c r="H19" s="132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1">
        <v>43591.596817129626</v>
      </c>
      <c r="B2" s="12" t="s">
        <v>753</v>
      </c>
      <c r="C2" s="12" t="s">
        <v>438</v>
      </c>
    </row>
    <row r="3" spans="1:4">
      <c r="A3" s="1191">
        <v>43591.596828703703</v>
      </c>
      <c r="B3" s="12" t="s">
        <v>754</v>
      </c>
      <c r="C3" s="12" t="s">
        <v>438</v>
      </c>
    </row>
    <row r="4" spans="1:4" ht="22.5">
      <c r="A4" s="1191">
        <v>43591.596828703703</v>
      </c>
      <c r="B4" s="12" t="s">
        <v>755</v>
      </c>
      <c r="C4" s="12" t="s">
        <v>438</v>
      </c>
    </row>
    <row r="5" spans="1:4">
      <c r="A5" s="1191">
        <v>43591.596828703703</v>
      </c>
      <c r="B5" s="12" t="s">
        <v>756</v>
      </c>
      <c r="C5" s="12" t="s">
        <v>438</v>
      </c>
    </row>
    <row r="6" spans="1:4">
      <c r="A6" s="1191">
        <v>43591.59684027778</v>
      </c>
      <c r="B6" s="12" t="s">
        <v>757</v>
      </c>
      <c r="C6" s="12" t="s">
        <v>438</v>
      </c>
    </row>
    <row r="7" spans="1:4" ht="33.75">
      <c r="A7" s="1191">
        <v>43591.596875000003</v>
      </c>
      <c r="B7" s="12" t="s">
        <v>758</v>
      </c>
      <c r="C7" s="12" t="s">
        <v>438</v>
      </c>
    </row>
    <row r="8" spans="1:4" ht="33.75">
      <c r="A8" s="1191">
        <v>43591.596898148149</v>
      </c>
      <c r="B8" s="12" t="s">
        <v>759</v>
      </c>
      <c r="C8" s="12" t="s">
        <v>438</v>
      </c>
    </row>
    <row r="9" spans="1:4">
      <c r="A9" s="1191">
        <v>43591.596898148149</v>
      </c>
      <c r="B9" s="12" t="s">
        <v>760</v>
      </c>
      <c r="C9" s="12" t="s">
        <v>438</v>
      </c>
    </row>
    <row r="10" spans="1:4" ht="33.75">
      <c r="A10" s="1191">
        <v>43591.596921296295</v>
      </c>
      <c r="B10" s="12" t="s">
        <v>761</v>
      </c>
      <c r="C10" s="12" t="s">
        <v>438</v>
      </c>
    </row>
    <row r="11" spans="1:4" ht="22.5">
      <c r="A11" s="1191">
        <v>43591.596956018519</v>
      </c>
      <c r="B11" s="12" t="s">
        <v>764</v>
      </c>
      <c r="C11" s="12" t="s">
        <v>438</v>
      </c>
    </row>
    <row r="12" spans="1:4">
      <c r="A12" s="1191">
        <v>43591.597141203703</v>
      </c>
      <c r="B12" s="12" t="s">
        <v>753</v>
      </c>
      <c r="C12" s="12" t="s">
        <v>438</v>
      </c>
    </row>
    <row r="13" spans="1:4">
      <c r="A13" s="1191">
        <v>43591.59715277778</v>
      </c>
      <c r="B13" s="12" t="s">
        <v>1213</v>
      </c>
      <c r="C13" s="12" t="s">
        <v>438</v>
      </c>
    </row>
    <row r="14" spans="1:4">
      <c r="A14" s="1191">
        <v>43591.59888888889</v>
      </c>
      <c r="B14" s="12" t="s">
        <v>753</v>
      </c>
      <c r="C14" s="12" t="s">
        <v>438</v>
      </c>
    </row>
    <row r="15" spans="1:4">
      <c r="A15" s="1191">
        <v>43591.598923611113</v>
      </c>
      <c r="B15" s="12" t="s">
        <v>1213</v>
      </c>
      <c r="C15" s="12" t="s">
        <v>438</v>
      </c>
    </row>
    <row r="16" spans="1:4">
      <c r="A16" s="1191">
        <v>43592.621354166666</v>
      </c>
      <c r="B16" s="12" t="s">
        <v>753</v>
      </c>
      <c r="C16" s="12" t="s">
        <v>438</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51" t="s">
        <v>740</v>
      </c>
      <c r="M5" s="1351"/>
      <c r="N5" s="1351"/>
      <c r="O5" s="1351"/>
      <c r="P5" s="1351"/>
      <c r="Q5" s="1351"/>
      <c r="R5" s="1351"/>
      <c r="S5" s="1351"/>
      <c r="T5" s="1351"/>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634"/>
      <c r="Y9" s="960"/>
      <c r="Z9" s="474"/>
      <c r="AA9" s="474"/>
      <c r="AB9" s="474"/>
      <c r="AC9" s="474"/>
    </row>
    <row r="10" spans="1:29" s="745" customFormat="1" ht="5.25" hidden="1">
      <c r="A10" s="1117"/>
      <c r="B10" s="1117"/>
      <c r="C10" s="1117"/>
      <c r="D10" s="1117"/>
      <c r="E10" s="1117"/>
      <c r="F10" s="1117"/>
      <c r="G10" s="1117"/>
      <c r="H10" s="1117"/>
      <c r="L10" s="1166"/>
      <c r="M10" s="1040"/>
      <c r="O10" s="1357"/>
      <c r="P10" s="1357"/>
      <c r="Q10" s="1357"/>
      <c r="R10" s="1357"/>
      <c r="S10" s="1357"/>
      <c r="T10" s="1357"/>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632</v>
      </c>
      <c r="R11" s="733" t="s">
        <v>633</v>
      </c>
      <c r="S11" s="711"/>
      <c r="T11" s="711"/>
      <c r="U11" s="634"/>
      <c r="Y11" s="735"/>
      <c r="Z11" s="582"/>
      <c r="AA11" s="582"/>
      <c r="AB11" s="582"/>
      <c r="AC11" s="582"/>
    </row>
    <row r="12" spans="1:29" s="461" customFormat="1" ht="11.25" hidden="1">
      <c r="A12" s="474"/>
      <c r="B12" s="474"/>
      <c r="C12" s="474"/>
      <c r="D12" s="474"/>
      <c r="E12" s="474"/>
      <c r="F12" s="474"/>
      <c r="G12" s="474"/>
      <c r="H12" s="474"/>
      <c r="L12" s="1352"/>
      <c r="M12" s="1352"/>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78"/>
      <c r="R13" s="1378"/>
      <c r="S13" s="1378"/>
      <c r="T13" s="1378"/>
      <c r="U13" s="1378"/>
      <c r="V13" s="1378"/>
    </row>
    <row r="14" spans="1:29">
      <c r="J14" s="451"/>
      <c r="K14" s="451"/>
      <c r="L14" s="1280" t="s">
        <v>444</v>
      </c>
      <c r="M14" s="1280"/>
      <c r="N14" s="1280"/>
      <c r="O14" s="1280"/>
      <c r="P14" s="1280"/>
      <c r="Q14" s="1280"/>
      <c r="R14" s="1280"/>
      <c r="S14" s="1280"/>
      <c r="T14" s="1280"/>
      <c r="U14" s="1280"/>
      <c r="V14" s="1280"/>
      <c r="W14" s="1280"/>
      <c r="X14" s="1280" t="s">
        <v>445</v>
      </c>
    </row>
    <row r="15" spans="1:29" ht="14.25" customHeight="1">
      <c r="J15" s="451"/>
      <c r="K15" s="451"/>
      <c r="L15" s="1365" t="s">
        <v>90</v>
      </c>
      <c r="M15" s="1365" t="s">
        <v>592</v>
      </c>
      <c r="N15" s="503"/>
      <c r="O15" s="1365" t="s">
        <v>593</v>
      </c>
      <c r="P15" s="1390" t="s">
        <v>594</v>
      </c>
      <c r="Q15" s="1390" t="s">
        <v>601</v>
      </c>
      <c r="R15" s="1390"/>
      <c r="S15" s="1390"/>
      <c r="T15" s="1390"/>
      <c r="U15" s="1390"/>
      <c r="V15" s="1365" t="s">
        <v>338</v>
      </c>
      <c r="W15" s="1377" t="s">
        <v>273</v>
      </c>
      <c r="X15" s="1280"/>
    </row>
    <row r="16" spans="1:29" s="492" customFormat="1" ht="25.5" customHeight="1">
      <c r="A16" s="553"/>
      <c r="B16" s="553"/>
      <c r="C16" s="553"/>
      <c r="D16" s="553"/>
      <c r="E16" s="553"/>
      <c r="F16" s="553"/>
      <c r="G16" s="559"/>
      <c r="H16" s="559"/>
      <c r="I16" s="500"/>
      <c r="J16" s="498"/>
      <c r="K16" s="498"/>
      <c r="L16" s="1365"/>
      <c r="M16" s="1365"/>
      <c r="N16" s="503"/>
      <c r="O16" s="1365"/>
      <c r="P16" s="1390"/>
      <c r="Q16" s="1390" t="s">
        <v>618</v>
      </c>
      <c r="R16" s="1390"/>
      <c r="S16" s="1386" t="s">
        <v>612</v>
      </c>
      <c r="T16" s="1386"/>
      <c r="U16" s="1386"/>
      <c r="V16" s="1365"/>
      <c r="W16" s="1377"/>
      <c r="X16" s="1280"/>
      <c r="Y16" s="955"/>
      <c r="Z16" s="553"/>
      <c r="AA16" s="553"/>
      <c r="AB16" s="553"/>
      <c r="AC16" s="553"/>
    </row>
    <row r="17" spans="1:29" ht="14.25" customHeight="1">
      <c r="J17" s="451"/>
      <c r="K17" s="451"/>
      <c r="L17" s="1365"/>
      <c r="M17" s="1365"/>
      <c r="N17" s="503"/>
      <c r="O17" s="1365"/>
      <c r="P17" s="1390"/>
      <c r="Q17" s="503" t="s">
        <v>616</v>
      </c>
      <c r="R17" s="503" t="s">
        <v>617</v>
      </c>
      <c r="S17" s="505" t="s">
        <v>272</v>
      </c>
      <c r="T17" s="1387" t="s">
        <v>271</v>
      </c>
      <c r="U17" s="1387"/>
      <c r="V17" s="1365"/>
      <c r="W17" s="1377"/>
      <c r="X17" s="1280"/>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91">
        <f t="shared" ca="1" si="0"/>
        <v>8</v>
      </c>
      <c r="U18" s="1391"/>
      <c r="V18" s="457">
        <f ca="1">OFFSET(V18,0,-2)+1</f>
        <v>9</v>
      </c>
      <c r="W18" s="492"/>
      <c r="X18" s="457">
        <f ca="1">OFFSET(X18,0,-2)+1</f>
        <v>10</v>
      </c>
    </row>
    <row r="19" spans="1:29" ht="22.5">
      <c r="A19" s="1336">
        <v>1</v>
      </c>
      <c r="B19" s="927"/>
      <c r="C19" s="927"/>
      <c r="D19" s="927"/>
      <c r="E19" s="927"/>
      <c r="F19" s="927"/>
      <c r="G19" s="928"/>
      <c r="H19" s="928"/>
      <c r="I19" s="930"/>
      <c r="J19" s="922"/>
      <c r="K19" s="922"/>
      <c r="L19" s="561">
        <f>mergeValue(A19)</f>
        <v>1</v>
      </c>
      <c r="M19" s="609" t="s">
        <v>19</v>
      </c>
      <c r="N19" s="548"/>
      <c r="O19" s="1379"/>
      <c r="P19" s="1379"/>
      <c r="Q19" s="1379"/>
      <c r="R19" s="1379"/>
      <c r="S19" s="1379"/>
      <c r="T19" s="1379"/>
      <c r="U19" s="1379"/>
      <c r="V19" s="1379"/>
      <c r="W19" s="1379"/>
      <c r="X19" s="549" t="s">
        <v>715</v>
      </c>
    </row>
    <row r="20" spans="1:29" ht="22.5">
      <c r="A20" s="1336"/>
      <c r="B20" s="1336">
        <v>1</v>
      </c>
      <c r="C20" s="927"/>
      <c r="D20" s="927"/>
      <c r="E20" s="927"/>
      <c r="F20" s="927"/>
      <c r="G20" s="932"/>
      <c r="H20" s="929"/>
      <c r="I20" s="934"/>
      <c r="J20" s="919"/>
      <c r="K20" s="918"/>
      <c r="L20" s="561" t="str">
        <f>mergeValue(A20) &amp;"."&amp; mergeValue(B20)</f>
        <v>1.1</v>
      </c>
      <c r="M20" s="515" t="s">
        <v>15</v>
      </c>
      <c r="N20" s="548"/>
      <c r="O20" s="1379"/>
      <c r="P20" s="1379"/>
      <c r="Q20" s="1379"/>
      <c r="R20" s="1379"/>
      <c r="S20" s="1379"/>
      <c r="T20" s="1379"/>
      <c r="U20" s="1379"/>
      <c r="V20" s="1379"/>
      <c r="W20" s="1379"/>
      <c r="X20" s="549" t="s">
        <v>459</v>
      </c>
    </row>
    <row r="21" spans="1:29" ht="22.5">
      <c r="A21" s="1336"/>
      <c r="B21" s="1336"/>
      <c r="C21" s="1336">
        <v>1</v>
      </c>
      <c r="D21" s="927"/>
      <c r="E21" s="927"/>
      <c r="F21" s="927"/>
      <c r="G21" s="932"/>
      <c r="H21" s="929"/>
      <c r="I21" s="935"/>
      <c r="J21" s="919"/>
      <c r="K21" s="918"/>
      <c r="L21" s="561" t="str">
        <f>mergeValue(A21) &amp;"."&amp; mergeValue(B21)&amp;"."&amp; mergeValue(C21)</f>
        <v>1.1.1</v>
      </c>
      <c r="M21" s="516" t="s">
        <v>7</v>
      </c>
      <c r="N21" s="548"/>
      <c r="O21" s="1379"/>
      <c r="P21" s="1379"/>
      <c r="Q21" s="1379"/>
      <c r="R21" s="1379"/>
      <c r="S21" s="1379"/>
      <c r="T21" s="1379"/>
      <c r="U21" s="1379"/>
      <c r="V21" s="1379"/>
      <c r="W21" s="1379"/>
      <c r="X21" s="549" t="s">
        <v>597</v>
      </c>
    </row>
    <row r="22" spans="1:29">
      <c r="A22" s="1336"/>
      <c r="B22" s="1336"/>
      <c r="C22" s="1336"/>
      <c r="D22" s="1336">
        <v>1</v>
      </c>
      <c r="E22" s="927"/>
      <c r="F22" s="927"/>
      <c r="G22" s="932"/>
      <c r="H22" s="929"/>
      <c r="I22" s="935"/>
      <c r="J22" s="933"/>
      <c r="K22" s="918"/>
      <c r="L22" s="561" t="str">
        <f>mergeValue(A22) &amp;"."&amp; mergeValue(B22)&amp;"."&amp; mergeValue(C22)&amp;"."&amp; mergeValue(D22)</f>
        <v>1.1.1.1</v>
      </c>
      <c r="M22" s="517" t="s">
        <v>21</v>
      </c>
      <c r="N22" s="548"/>
      <c r="O22" s="1379"/>
      <c r="P22" s="1379"/>
      <c r="Q22" s="1379"/>
      <c r="R22" s="1379"/>
      <c r="S22" s="1379"/>
      <c r="T22" s="1379"/>
      <c r="U22" s="1379"/>
      <c r="V22" s="1379"/>
      <c r="W22" s="1379"/>
      <c r="X22" s="967" t="s">
        <v>620</v>
      </c>
    </row>
    <row r="23" spans="1:29" ht="42.95" customHeight="1">
      <c r="A23" s="1336"/>
      <c r="B23" s="1336"/>
      <c r="C23" s="1336"/>
      <c r="D23" s="1336"/>
      <c r="E23" s="927">
        <v>1</v>
      </c>
      <c r="F23" s="927"/>
      <c r="G23" s="932"/>
      <c r="H23" s="929"/>
      <c r="I23" s="935"/>
      <c r="J23" s="933"/>
      <c r="K23" s="923"/>
      <c r="L23" s="561" t="str">
        <f>mergeValue(A23) &amp;"."&amp; mergeValue(B23)&amp;"."&amp; mergeValue(C23)&amp;"."&amp; mergeValue(D23)&amp;"."&amp; mergeValue(E23)</f>
        <v>1.1.1.1.1</v>
      </c>
      <c r="M23" s="1013"/>
      <c r="N23" s="511"/>
      <c r="O23" s="1015"/>
      <c r="P23" s="1016"/>
      <c r="Q23" s="1172"/>
      <c r="R23" s="1172"/>
      <c r="S23" s="1170"/>
      <c r="T23" s="618" t="s">
        <v>82</v>
      </c>
      <c r="U23" s="1170"/>
      <c r="V23" s="736" t="s">
        <v>83</v>
      </c>
      <c r="W23" s="786"/>
      <c r="X23" s="1354" t="s">
        <v>744</v>
      </c>
      <c r="Y23" s="955" t="str">
        <f>strCheckDateTwo(N23:W23)</f>
        <v/>
      </c>
    </row>
    <row r="24" spans="1:29" hidden="1">
      <c r="A24" s="1336"/>
      <c r="B24" s="1336"/>
      <c r="C24" s="1336"/>
      <c r="D24" s="1336"/>
      <c r="E24" s="927"/>
      <c r="F24" s="927"/>
      <c r="G24" s="932"/>
      <c r="H24" s="929"/>
      <c r="I24" s="935"/>
      <c r="J24" s="933"/>
      <c r="K24" s="923"/>
      <c r="L24" s="599"/>
      <c r="M24" s="530"/>
      <c r="N24" s="614"/>
      <c r="O24" s="614"/>
      <c r="P24" s="614"/>
      <c r="Q24" s="614"/>
      <c r="R24" s="552" t="str">
        <f>S23 &amp; "-" &amp; U23</f>
        <v>-</v>
      </c>
      <c r="S24" s="481"/>
      <c r="T24" s="554"/>
      <c r="U24" s="481"/>
      <c r="V24" s="614"/>
      <c r="W24" s="785"/>
      <c r="X24" s="1355"/>
    </row>
    <row r="25" spans="1:29" ht="15" customHeight="1">
      <c r="A25" s="1336"/>
      <c r="B25" s="1336"/>
      <c r="C25" s="1336"/>
      <c r="D25" s="1336"/>
      <c r="E25" s="927"/>
      <c r="F25" s="927"/>
      <c r="G25" s="932"/>
      <c r="H25" s="929"/>
      <c r="I25" s="935"/>
      <c r="J25" s="933"/>
      <c r="K25" s="923"/>
      <c r="L25" s="507"/>
      <c r="M25" s="520" t="s">
        <v>5</v>
      </c>
      <c r="N25" s="518"/>
      <c r="O25" s="514"/>
      <c r="P25" s="514"/>
      <c r="Q25" s="514"/>
      <c r="R25" s="514"/>
      <c r="S25" s="541"/>
      <c r="T25" s="533"/>
      <c r="U25" s="532"/>
      <c r="V25" s="518"/>
      <c r="W25" s="518"/>
      <c r="X25" s="1356"/>
    </row>
    <row r="26" spans="1:29" s="445" customFormat="1" ht="15" customHeight="1">
      <c r="A26" s="1336"/>
      <c r="B26" s="1336"/>
      <c r="C26" s="1336"/>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336"/>
      <c r="B27" s="1336"/>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336"/>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329" t="s">
        <v>745</v>
      </c>
      <c r="N31" s="1329"/>
      <c r="O31" s="1329"/>
      <c r="P31" s="1329"/>
      <c r="Q31" s="1329"/>
      <c r="R31" s="1329"/>
      <c r="S31" s="1329"/>
      <c r="T31" s="1329"/>
      <c r="U31" s="1329"/>
      <c r="V31" s="1329"/>
      <c r="W31" s="1329"/>
      <c r="X31" s="1329"/>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0"/>
  <sheetViews>
    <sheetView showGridLines="0" topLeftCell="E1" zoomScaleNormal="100" workbookViewId="0">
      <selection activeCell="G34" sqref="G34"/>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330" t="s">
        <v>470</v>
      </c>
      <c r="G2" s="1331"/>
      <c r="H2" s="1332"/>
      <c r="I2" s="1132"/>
    </row>
    <row r="3" spans="1:20" ht="3" customHeight="1"/>
    <row r="4" spans="1:20" s="1092" customFormat="1" ht="11.25">
      <c r="A4" s="1097"/>
      <c r="B4" s="1097"/>
      <c r="C4" s="1097"/>
      <c r="D4" s="1097"/>
      <c r="F4" s="1280" t="s">
        <v>444</v>
      </c>
      <c r="G4" s="1280"/>
      <c r="H4" s="1280"/>
      <c r="I4" s="1333"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333"/>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07" t="str">
        <f>IF(dateCh="","",dateCh)</f>
        <v>06.05.2019</v>
      </c>
      <c r="I7" s="1093" t="s">
        <v>472</v>
      </c>
      <c r="J7" s="1118"/>
      <c r="K7" s="1097"/>
      <c r="L7" s="1097"/>
      <c r="M7" s="1097"/>
      <c r="N7" s="1097"/>
      <c r="O7" s="1097"/>
      <c r="P7" s="1097"/>
      <c r="Q7" s="1097"/>
      <c r="R7" s="1097"/>
      <c r="S7" s="1097"/>
      <c r="T7" s="1097"/>
    </row>
    <row r="8" spans="1:20" s="1092" customFormat="1" ht="45">
      <c r="A8" s="1334">
        <v>1</v>
      </c>
      <c r="B8" s="1097"/>
      <c r="C8" s="1097"/>
      <c r="D8" s="1097"/>
      <c r="F8" s="1119" t="str">
        <f>"2." &amp;mergeValue(A8)</f>
        <v>2.1</v>
      </c>
      <c r="G8" s="1128" t="s">
        <v>473</v>
      </c>
      <c r="H8" s="1107" t="str">
        <f>IF('Перечень тарифов'!R21="","наименование отсутствует","" &amp; 'Перечень тарифов'!R21 &amp; "")</f>
        <v>наименование отсутствует</v>
      </c>
      <c r="I8" s="1093" t="s">
        <v>565</v>
      </c>
      <c r="J8" s="1118"/>
      <c r="K8" s="1097"/>
      <c r="L8" s="1097"/>
      <c r="M8" s="1097"/>
      <c r="N8" s="1097"/>
      <c r="O8" s="1097"/>
      <c r="P8" s="1097"/>
      <c r="Q8" s="1097"/>
      <c r="R8" s="1097"/>
      <c r="S8" s="1097"/>
      <c r="T8" s="1097"/>
    </row>
    <row r="9" spans="1:20" s="1092" customFormat="1" ht="33.75">
      <c r="A9" s="1334"/>
      <c r="B9" s="1097"/>
      <c r="C9" s="1097"/>
      <c r="D9" s="1097"/>
      <c r="F9" s="1119" t="str">
        <f>"3." &amp;mergeValue(A9)</f>
        <v>3.1</v>
      </c>
      <c r="G9" s="1128" t="s">
        <v>474</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563</v>
      </c>
      <c r="J9" s="1118"/>
      <c r="K9" s="1097"/>
      <c r="L9" s="1097"/>
      <c r="M9" s="1097"/>
      <c r="N9" s="1097"/>
      <c r="O9" s="1097"/>
      <c r="P9" s="1097"/>
      <c r="Q9" s="1097"/>
      <c r="R9" s="1097"/>
      <c r="S9" s="1097"/>
      <c r="T9" s="1097"/>
    </row>
    <row r="10" spans="1:20" s="1092" customFormat="1" ht="22.5">
      <c r="A10" s="1334"/>
      <c r="B10" s="1097"/>
      <c r="C10" s="1097"/>
      <c r="D10" s="1097"/>
      <c r="F10" s="1119" t="str">
        <f>"4."&amp;mergeValue(A10)</f>
        <v>4.1</v>
      </c>
      <c r="G10" s="1128" t="s">
        <v>475</v>
      </c>
      <c r="H10" s="1108" t="s">
        <v>448</v>
      </c>
      <c r="I10" s="1093"/>
      <c r="J10" s="1118"/>
      <c r="K10" s="1097"/>
      <c r="L10" s="1097"/>
      <c r="M10" s="1097"/>
      <c r="N10" s="1097"/>
      <c r="O10" s="1097"/>
      <c r="P10" s="1097"/>
      <c r="Q10" s="1097"/>
      <c r="R10" s="1097"/>
      <c r="S10" s="1097"/>
      <c r="T10" s="1097"/>
    </row>
    <row r="11" spans="1:20" s="1092" customFormat="1" ht="18.75">
      <c r="A11" s="1334"/>
      <c r="B11" s="1334">
        <v>1</v>
      </c>
      <c r="C11" s="1124"/>
      <c r="D11" s="1124"/>
      <c r="F11" s="1119" t="str">
        <f>"4."&amp;mergeValue(A11) &amp;"."&amp;mergeValue(B11)</f>
        <v>4.1.1</v>
      </c>
      <c r="G11" s="1114" t="s">
        <v>567</v>
      </c>
      <c r="H11" s="1107" t="str">
        <f>IF(region_name="","",region_name)</f>
        <v>Ленинградская область</v>
      </c>
      <c r="I11" s="1093" t="s">
        <v>478</v>
      </c>
      <c r="J11" s="1118"/>
      <c r="K11" s="1097"/>
      <c r="L11" s="1097"/>
      <c r="M11" s="1097"/>
      <c r="N11" s="1097"/>
      <c r="O11" s="1097"/>
      <c r="P11" s="1097"/>
      <c r="Q11" s="1097"/>
      <c r="R11" s="1097"/>
      <c r="S11" s="1097"/>
      <c r="T11" s="1097"/>
    </row>
    <row r="12" spans="1:20" s="1092" customFormat="1" ht="22.5">
      <c r="A12" s="1334"/>
      <c r="B12" s="1334"/>
      <c r="C12" s="1334">
        <v>1</v>
      </c>
      <c r="D12" s="1124"/>
      <c r="F12" s="1119" t="str">
        <f>"4."&amp;mergeValue(A12) &amp;"."&amp;mergeValue(B12)&amp;"."&amp;mergeValue(C12)</f>
        <v>4.1.1.1</v>
      </c>
      <c r="G12" s="1123" t="s">
        <v>476</v>
      </c>
      <c r="H12" s="1107" t="str">
        <f>IF(Территории!H13="","","" &amp; Территории!H13 &amp; "")</f>
        <v>Всеволожский муниципальный район</v>
      </c>
      <c r="I12" s="1093" t="s">
        <v>479</v>
      </c>
      <c r="J12" s="1118"/>
      <c r="K12" s="1097"/>
      <c r="L12" s="1097"/>
      <c r="M12" s="1097"/>
      <c r="N12" s="1097"/>
      <c r="O12" s="1097"/>
      <c r="P12" s="1097"/>
      <c r="Q12" s="1097"/>
      <c r="R12" s="1097"/>
      <c r="S12" s="1097"/>
      <c r="T12" s="1097"/>
    </row>
    <row r="13" spans="1:20" s="1092" customFormat="1" ht="18.75">
      <c r="A13" s="1334"/>
      <c r="B13" s="1334"/>
      <c r="C13" s="1334"/>
      <c r="D13" s="1124">
        <v>1</v>
      </c>
      <c r="F13" s="1119" t="str">
        <f>"4."&amp;mergeValue(A13) &amp;"."&amp;mergeValue(B13)&amp;"."&amp;mergeValue(C13)&amp;"."&amp;mergeValue(D13)</f>
        <v>4.1.1.1.1</v>
      </c>
      <c r="G13" s="1131" t="s">
        <v>477</v>
      </c>
      <c r="H13" s="1107" t="str">
        <f>IF(Территории!R14="","","" &amp; Территории!R14 &amp; "")</f>
        <v>Заневское (41612155)</v>
      </c>
      <c r="I13" s="1335" t="s">
        <v>566</v>
      </c>
      <c r="J13" s="1118"/>
      <c r="K13" s="1097"/>
      <c r="L13" s="1097"/>
      <c r="M13" s="1097"/>
      <c r="N13" s="1097"/>
      <c r="O13" s="1097"/>
      <c r="P13" s="1097"/>
      <c r="Q13" s="1097"/>
      <c r="R13" s="1097"/>
      <c r="S13" s="1097"/>
      <c r="T13" s="1097"/>
    </row>
    <row r="14" spans="1:20" s="1092" customFormat="1" ht="18.75">
      <c r="A14" s="1334"/>
      <c r="B14" s="1334"/>
      <c r="C14" s="1334"/>
      <c r="D14" s="1177">
        <v>2</v>
      </c>
      <c r="F14" s="1119" t="str">
        <f>"4."&amp;mergeValue(A14) &amp;"."&amp;mergeValue(B14)&amp;"."&amp;mergeValue(C14)&amp;"."&amp;mergeValue(D14)</f>
        <v>4.1.1.1.2</v>
      </c>
      <c r="G14" s="1131" t="s">
        <v>477</v>
      </c>
      <c r="H14" s="1181" t="str">
        <f>IF(Территории!R15="","","" &amp; Территории!R15 &amp; "")</f>
        <v>Муринское (41612428)</v>
      </c>
      <c r="I14" s="1335"/>
      <c r="J14" s="1118"/>
      <c r="K14" s="1097"/>
      <c r="L14" s="1097"/>
      <c r="M14" s="1097"/>
      <c r="N14" s="1097"/>
      <c r="O14" s="1097"/>
      <c r="P14" s="1097"/>
      <c r="Q14" s="1097"/>
      <c r="R14" s="1097"/>
      <c r="S14" s="1097"/>
      <c r="T14" s="1097"/>
    </row>
    <row r="15" spans="1:20" s="1092" customFormat="1" ht="45">
      <c r="A15" s="1334">
        <v>2</v>
      </c>
      <c r="B15" s="1097"/>
      <c r="C15" s="1097"/>
      <c r="D15" s="1097"/>
      <c r="F15" s="1119" t="str">
        <f>"2." &amp;mergeValue(A15)</f>
        <v>2.2</v>
      </c>
      <c r="G15" s="1128" t="s">
        <v>473</v>
      </c>
      <c r="H15" s="1181" t="str">
        <f>IF('Перечень тарифов'!R26="","наименование отсутствует","" &amp; 'Перечень тарифов'!R26 &amp; "")</f>
        <v>наименование отсутствует</v>
      </c>
      <c r="I15" s="1093" t="s">
        <v>565</v>
      </c>
      <c r="J15" s="1118"/>
      <c r="K15" s="1097"/>
      <c r="L15" s="1097"/>
      <c r="M15" s="1097"/>
      <c r="N15" s="1097"/>
      <c r="O15" s="1097"/>
      <c r="P15" s="1097"/>
      <c r="Q15" s="1097"/>
      <c r="R15" s="1097"/>
      <c r="S15" s="1097"/>
      <c r="T15" s="1097"/>
    </row>
    <row r="16" spans="1:20" s="1092" customFormat="1" ht="33.75">
      <c r="A16" s="1334"/>
      <c r="B16" s="1097"/>
      <c r="C16" s="1097"/>
      <c r="D16" s="1097"/>
      <c r="F16" s="1119" t="str">
        <f>"3." &amp;mergeValue(A16)</f>
        <v>3.2</v>
      </c>
      <c r="G16" s="1128" t="s">
        <v>474</v>
      </c>
      <c r="H16" s="1181"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6" s="1093" t="s">
        <v>563</v>
      </c>
      <c r="J16" s="1118"/>
      <c r="K16" s="1097"/>
      <c r="L16" s="1097"/>
      <c r="M16" s="1097"/>
      <c r="N16" s="1097"/>
      <c r="O16" s="1097"/>
      <c r="P16" s="1097"/>
      <c r="Q16" s="1097"/>
      <c r="R16" s="1097"/>
      <c r="S16" s="1097"/>
      <c r="T16" s="1097"/>
    </row>
    <row r="17" spans="1:20" s="1092" customFormat="1" ht="22.5">
      <c r="A17" s="1334"/>
      <c r="B17" s="1097"/>
      <c r="C17" s="1097"/>
      <c r="D17" s="1097"/>
      <c r="F17" s="1119" t="str">
        <f>"4."&amp;mergeValue(A17)</f>
        <v>4.2</v>
      </c>
      <c r="G17" s="1128" t="s">
        <v>475</v>
      </c>
      <c r="H17" s="1189" t="s">
        <v>448</v>
      </c>
      <c r="I17" s="1093"/>
      <c r="J17" s="1118"/>
      <c r="K17" s="1097"/>
      <c r="L17" s="1097"/>
      <c r="M17" s="1097"/>
      <c r="N17" s="1097"/>
      <c r="O17" s="1097"/>
      <c r="P17" s="1097"/>
      <c r="Q17" s="1097"/>
      <c r="R17" s="1097"/>
      <c r="S17" s="1097"/>
      <c r="T17" s="1097"/>
    </row>
    <row r="18" spans="1:20" s="1092" customFormat="1" ht="18.75">
      <c r="A18" s="1334"/>
      <c r="B18" s="1334">
        <v>1</v>
      </c>
      <c r="C18" s="1177"/>
      <c r="D18" s="1177"/>
      <c r="F18" s="1119" t="str">
        <f>"4."&amp;mergeValue(A18) &amp;"."&amp;mergeValue(B18)</f>
        <v>4.2.1</v>
      </c>
      <c r="G18" s="1114" t="s">
        <v>567</v>
      </c>
      <c r="H18" s="1181" t="str">
        <f>IF(region_name="","",region_name)</f>
        <v>Ленинградская область</v>
      </c>
      <c r="I18" s="1093" t="s">
        <v>478</v>
      </c>
      <c r="J18" s="1118"/>
      <c r="K18" s="1097"/>
      <c r="L18" s="1097"/>
      <c r="M18" s="1097"/>
      <c r="N18" s="1097"/>
      <c r="O18" s="1097"/>
      <c r="P18" s="1097"/>
      <c r="Q18" s="1097"/>
      <c r="R18" s="1097"/>
      <c r="S18" s="1097"/>
      <c r="T18" s="1097"/>
    </row>
    <row r="19" spans="1:20" s="1092" customFormat="1" ht="22.5">
      <c r="A19" s="1334"/>
      <c r="B19" s="1334"/>
      <c r="C19" s="1334">
        <v>1</v>
      </c>
      <c r="D19" s="1177"/>
      <c r="F19" s="1119" t="str">
        <f>"4."&amp;mergeValue(A19) &amp;"."&amp;mergeValue(B19)&amp;"."&amp;mergeValue(C19)</f>
        <v>4.2.1.1</v>
      </c>
      <c r="G19" s="1123" t="s">
        <v>476</v>
      </c>
      <c r="H19" s="1181" t="str">
        <f>IF(Территории!H13="","","" &amp; Территории!H13 &amp; "")</f>
        <v>Всеволожский муниципальный район</v>
      </c>
      <c r="I19" s="1093" t="s">
        <v>479</v>
      </c>
      <c r="J19" s="1118"/>
      <c r="K19" s="1097"/>
      <c r="L19" s="1097"/>
      <c r="M19" s="1097"/>
      <c r="N19" s="1097"/>
      <c r="O19" s="1097"/>
      <c r="P19" s="1097"/>
      <c r="Q19" s="1097"/>
      <c r="R19" s="1097"/>
      <c r="S19" s="1097"/>
      <c r="T19" s="1097"/>
    </row>
    <row r="20" spans="1:20" s="1092" customFormat="1" ht="18.75">
      <c r="A20" s="1334"/>
      <c r="B20" s="1334"/>
      <c r="C20" s="1334"/>
      <c r="D20" s="1177">
        <v>1</v>
      </c>
      <c r="F20" s="1119" t="str">
        <f>"4."&amp;mergeValue(A20) &amp;"."&amp;mergeValue(B20)&amp;"."&amp;mergeValue(C20)&amp;"."&amp;mergeValue(D20)</f>
        <v>4.2.1.1.1</v>
      </c>
      <c r="G20" s="1131" t="s">
        <v>477</v>
      </c>
      <c r="H20" s="1181" t="str">
        <f>IF(Территории!R14="","","" &amp; Территории!R14 &amp; "")</f>
        <v>Заневское (41612155)</v>
      </c>
      <c r="I20" s="1335" t="s">
        <v>566</v>
      </c>
      <c r="J20" s="1118"/>
      <c r="K20" s="1097"/>
      <c r="L20" s="1097"/>
      <c r="M20" s="1097"/>
      <c r="N20" s="1097"/>
      <c r="O20" s="1097"/>
      <c r="P20" s="1097"/>
      <c r="Q20" s="1097"/>
      <c r="R20" s="1097"/>
      <c r="S20" s="1097"/>
      <c r="T20" s="1097"/>
    </row>
    <row r="21" spans="1:20" s="1092" customFormat="1" ht="18.75">
      <c r="A21" s="1334"/>
      <c r="B21" s="1334"/>
      <c r="C21" s="1334"/>
      <c r="D21" s="1177">
        <v>2</v>
      </c>
      <c r="F21" s="1119" t="str">
        <f>"4."&amp;mergeValue(A21) &amp;"."&amp;mergeValue(B21)&amp;"."&amp;mergeValue(C21)&amp;"."&amp;mergeValue(D21)</f>
        <v>4.2.1.1.2</v>
      </c>
      <c r="G21" s="1131" t="s">
        <v>477</v>
      </c>
      <c r="H21" s="1181" t="str">
        <f>IF(Территории!R15="","","" &amp; Территории!R15 &amp; "")</f>
        <v>Муринское (41612428)</v>
      </c>
      <c r="I21" s="1335"/>
      <c r="J21" s="1118"/>
      <c r="K21" s="1097"/>
      <c r="L21" s="1097"/>
      <c r="M21" s="1097"/>
      <c r="N21" s="1097"/>
      <c r="O21" s="1097"/>
      <c r="P21" s="1097"/>
      <c r="Q21" s="1097"/>
      <c r="R21" s="1097"/>
      <c r="S21" s="1097"/>
      <c r="T21" s="1097"/>
    </row>
    <row r="22" spans="1:20" s="1092" customFormat="1" ht="45">
      <c r="A22" s="1334">
        <v>3</v>
      </c>
      <c r="B22" s="1097"/>
      <c r="C22" s="1097"/>
      <c r="D22" s="1097"/>
      <c r="F22" s="1119" t="str">
        <f>"2." &amp;mergeValue(A22)</f>
        <v>2.3</v>
      </c>
      <c r="G22" s="1128" t="s">
        <v>473</v>
      </c>
      <c r="H22" s="1181" t="str">
        <f>IF('Перечень тарифов'!R31="","наименование отсутствует","" &amp; 'Перечень тарифов'!R31 &amp; "")</f>
        <v>наименование отсутствует</v>
      </c>
      <c r="I22" s="1093" t="s">
        <v>565</v>
      </c>
      <c r="J22" s="1118"/>
      <c r="K22" s="1097"/>
      <c r="L22" s="1097"/>
      <c r="M22" s="1097"/>
      <c r="N22" s="1097"/>
      <c r="O22" s="1097"/>
      <c r="P22" s="1097"/>
      <c r="Q22" s="1097"/>
      <c r="R22" s="1097"/>
      <c r="S22" s="1097"/>
      <c r="T22" s="1097"/>
    </row>
    <row r="23" spans="1:20" s="1092" customFormat="1" ht="33.75">
      <c r="A23" s="1334"/>
      <c r="B23" s="1097"/>
      <c r="C23" s="1097"/>
      <c r="D23" s="1097"/>
      <c r="F23" s="1119" t="str">
        <f>"3." &amp;mergeValue(A23)</f>
        <v>3.3</v>
      </c>
      <c r="G23" s="1128" t="s">
        <v>474</v>
      </c>
      <c r="H23" s="1181"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3" s="1093" t="s">
        <v>563</v>
      </c>
      <c r="J23" s="1118"/>
      <c r="K23" s="1097"/>
      <c r="L23" s="1097"/>
      <c r="M23" s="1097"/>
      <c r="N23" s="1097"/>
      <c r="O23" s="1097"/>
      <c r="P23" s="1097"/>
      <c r="Q23" s="1097"/>
      <c r="R23" s="1097"/>
      <c r="S23" s="1097"/>
      <c r="T23" s="1097"/>
    </row>
    <row r="24" spans="1:20" s="1092" customFormat="1" ht="22.5">
      <c r="A24" s="1334"/>
      <c r="B24" s="1097"/>
      <c r="C24" s="1097"/>
      <c r="D24" s="1097"/>
      <c r="F24" s="1119" t="str">
        <f>"4."&amp;mergeValue(A24)</f>
        <v>4.3</v>
      </c>
      <c r="G24" s="1128" t="s">
        <v>475</v>
      </c>
      <c r="H24" s="1189" t="s">
        <v>448</v>
      </c>
      <c r="I24" s="1093"/>
      <c r="J24" s="1118"/>
      <c r="K24" s="1097"/>
      <c r="L24" s="1097"/>
      <c r="M24" s="1097"/>
      <c r="N24" s="1097"/>
      <c r="O24" s="1097"/>
      <c r="P24" s="1097"/>
      <c r="Q24" s="1097"/>
      <c r="R24" s="1097"/>
      <c r="S24" s="1097"/>
      <c r="T24" s="1097"/>
    </row>
    <row r="25" spans="1:20" s="1092" customFormat="1" ht="18.75">
      <c r="A25" s="1334"/>
      <c r="B25" s="1334">
        <v>1</v>
      </c>
      <c r="C25" s="1177"/>
      <c r="D25" s="1177"/>
      <c r="F25" s="1119" t="str">
        <f>"4."&amp;mergeValue(A25) &amp;"."&amp;mergeValue(B25)</f>
        <v>4.3.1</v>
      </c>
      <c r="G25" s="1114" t="s">
        <v>567</v>
      </c>
      <c r="H25" s="1181" t="str">
        <f>IF(region_name="","",region_name)</f>
        <v>Ленинградская область</v>
      </c>
      <c r="I25" s="1093" t="s">
        <v>478</v>
      </c>
      <c r="J25" s="1118"/>
      <c r="K25" s="1097"/>
      <c r="L25" s="1097"/>
      <c r="M25" s="1097"/>
      <c r="N25" s="1097"/>
      <c r="O25" s="1097"/>
      <c r="P25" s="1097"/>
      <c r="Q25" s="1097"/>
      <c r="R25" s="1097"/>
      <c r="S25" s="1097"/>
      <c r="T25" s="1097"/>
    </row>
    <row r="26" spans="1:20" s="1092" customFormat="1" ht="22.5">
      <c r="A26" s="1334"/>
      <c r="B26" s="1334"/>
      <c r="C26" s="1334">
        <v>1</v>
      </c>
      <c r="D26" s="1177"/>
      <c r="F26" s="1119" t="str">
        <f>"4."&amp;mergeValue(A26) &amp;"."&amp;mergeValue(B26)&amp;"."&amp;mergeValue(C26)</f>
        <v>4.3.1.1</v>
      </c>
      <c r="G26" s="1123" t="s">
        <v>476</v>
      </c>
      <c r="H26" s="1181" t="str">
        <f>IF(Территории!H13="","","" &amp; Территории!H13 &amp; "")</f>
        <v>Всеволожский муниципальный район</v>
      </c>
      <c r="I26" s="1093" t="s">
        <v>479</v>
      </c>
      <c r="J26" s="1118"/>
      <c r="K26" s="1097"/>
      <c r="L26" s="1097"/>
      <c r="M26" s="1097"/>
      <c r="N26" s="1097"/>
      <c r="O26" s="1097"/>
      <c r="P26" s="1097"/>
      <c r="Q26" s="1097"/>
      <c r="R26" s="1097"/>
      <c r="S26" s="1097"/>
      <c r="T26" s="1097"/>
    </row>
    <row r="27" spans="1:20" s="1092" customFormat="1" ht="18.75">
      <c r="A27" s="1334"/>
      <c r="B27" s="1334"/>
      <c r="C27" s="1334"/>
      <c r="D27" s="1177">
        <v>1</v>
      </c>
      <c r="F27" s="1119" t="str">
        <f>"4."&amp;mergeValue(A27) &amp;"."&amp;mergeValue(B27)&amp;"."&amp;mergeValue(C27)&amp;"."&amp;mergeValue(D27)</f>
        <v>4.3.1.1.1</v>
      </c>
      <c r="G27" s="1131" t="s">
        <v>477</v>
      </c>
      <c r="H27" s="1181" t="str">
        <f>IF(Территории!R14="","","" &amp; Территории!R14 &amp; "")</f>
        <v>Заневское (41612155)</v>
      </c>
      <c r="I27" s="1335" t="s">
        <v>566</v>
      </c>
      <c r="J27" s="1118"/>
      <c r="K27" s="1097"/>
      <c r="L27" s="1097"/>
      <c r="M27" s="1097"/>
      <c r="N27" s="1097"/>
      <c r="O27" s="1097"/>
      <c r="P27" s="1097"/>
      <c r="Q27" s="1097"/>
      <c r="R27" s="1097"/>
      <c r="S27" s="1097"/>
      <c r="T27" s="1097"/>
    </row>
    <row r="28" spans="1:20" s="1092" customFormat="1" ht="18.75">
      <c r="A28" s="1334"/>
      <c r="B28" s="1334"/>
      <c r="C28" s="1334"/>
      <c r="D28" s="1177">
        <v>2</v>
      </c>
      <c r="F28" s="1119" t="str">
        <f>"4."&amp;mergeValue(A28) &amp;"."&amp;mergeValue(B28)&amp;"."&amp;mergeValue(C28)&amp;"."&amp;mergeValue(D28)</f>
        <v>4.3.1.1.2</v>
      </c>
      <c r="G28" s="1131" t="s">
        <v>477</v>
      </c>
      <c r="H28" s="1181" t="str">
        <f>IF(Территории!R15="","","" &amp; Территории!R15 &amp; "")</f>
        <v>Муринское (41612428)</v>
      </c>
      <c r="I28" s="1335"/>
      <c r="J28" s="1118"/>
      <c r="K28" s="1097"/>
      <c r="L28" s="1097"/>
      <c r="M28" s="1097"/>
      <c r="N28" s="1097"/>
      <c r="O28" s="1097"/>
      <c r="P28" s="1097"/>
      <c r="Q28" s="1097"/>
      <c r="R28" s="1097"/>
      <c r="S28" s="1097"/>
      <c r="T28" s="1097"/>
    </row>
    <row r="29" spans="1:20" s="1116" customFormat="1" ht="3" customHeight="1">
      <c r="A29" s="1117"/>
      <c r="B29" s="1117"/>
      <c r="C29" s="1117"/>
      <c r="D29" s="1117"/>
      <c r="F29" s="1115"/>
      <c r="G29" s="1129"/>
      <c r="H29" s="1130"/>
      <c r="I29" s="1100"/>
      <c r="J29" s="1117"/>
      <c r="K29" s="1117"/>
      <c r="L29" s="1117"/>
      <c r="M29" s="1117"/>
      <c r="N29" s="1117"/>
      <c r="O29" s="1117"/>
      <c r="P29" s="1117"/>
      <c r="Q29" s="1117"/>
      <c r="R29" s="1117"/>
      <c r="S29" s="1117"/>
      <c r="T29" s="1117"/>
    </row>
    <row r="30" spans="1:20" s="1116" customFormat="1" ht="15" customHeight="1">
      <c r="A30" s="1117"/>
      <c r="B30" s="1117"/>
      <c r="C30" s="1117"/>
      <c r="D30" s="1117"/>
      <c r="F30" s="1115"/>
      <c r="G30" s="1329" t="s">
        <v>568</v>
      </c>
      <c r="H30" s="1329"/>
      <c r="I30" s="1100"/>
      <c r="J30" s="1117"/>
      <c r="K30" s="1117"/>
      <c r="L30" s="1117"/>
      <c r="M30" s="1117"/>
      <c r="N30" s="1117"/>
      <c r="O30" s="1117"/>
      <c r="P30" s="1117"/>
      <c r="Q30" s="1117"/>
      <c r="R30" s="1117"/>
      <c r="S30" s="1117"/>
      <c r="T30" s="1117"/>
    </row>
  </sheetData>
  <sheetProtection password="FA9C" sheet="1" objects="1" scenarios="1" formatColumns="0" formatRows="0"/>
  <mergeCells count="16">
    <mergeCell ref="G30:H30"/>
    <mergeCell ref="F2:H2"/>
    <mergeCell ref="F4:H4"/>
    <mergeCell ref="I4:I5"/>
    <mergeCell ref="A8:A14"/>
    <mergeCell ref="B11:B14"/>
    <mergeCell ref="C12:C14"/>
    <mergeCell ref="I13:I14"/>
    <mergeCell ref="A15:A21"/>
    <mergeCell ref="B18:B21"/>
    <mergeCell ref="C19:C21"/>
    <mergeCell ref="I20:I21"/>
    <mergeCell ref="A22:A28"/>
    <mergeCell ref="B25:B28"/>
    <mergeCell ref="C26:C28"/>
    <mergeCell ref="I27:I28"/>
  </mergeCells>
  <dataValidations count="1">
    <dataValidation type="textLength" operator="lessThanOrEqual" allowBlank="1" showInputMessage="1" showErrorMessage="1" errorTitle="Ошибка" error="Допускается ввод не более 900 символов!" sqref="I29:I3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351" t="s">
        <v>692</v>
      </c>
      <c r="E5" s="1351"/>
      <c r="F5" s="1351"/>
      <c r="G5" s="1351"/>
      <c r="H5" s="1133"/>
    </row>
    <row r="6" spans="1:17" ht="3" customHeight="1">
      <c r="C6" s="1074"/>
      <c r="D6" s="1069"/>
      <c r="E6" s="1137"/>
      <c r="F6" s="1137"/>
      <c r="G6" s="1073"/>
      <c r="H6" s="1138"/>
    </row>
    <row r="7" spans="1:17">
      <c r="C7" s="1074"/>
      <c r="D7" s="1365" t="s">
        <v>444</v>
      </c>
      <c r="E7" s="1365"/>
      <c r="F7" s="1365"/>
      <c r="G7" s="1365"/>
      <c r="H7" s="1404" t="s">
        <v>445</v>
      </c>
    </row>
    <row r="8" spans="1:17">
      <c r="C8" s="1074"/>
      <c r="D8" s="1078" t="s">
        <v>90</v>
      </c>
      <c r="E8" s="1079" t="s">
        <v>447</v>
      </c>
      <c r="F8" s="1079" t="s">
        <v>438</v>
      </c>
      <c r="G8" s="1079" t="s">
        <v>446</v>
      </c>
      <c r="H8" s="1404"/>
    </row>
    <row r="9" spans="1:17" ht="12" customHeight="1">
      <c r="C9" s="1074"/>
      <c r="D9" s="1070" t="s">
        <v>91</v>
      </c>
      <c r="E9" s="1070" t="s">
        <v>47</v>
      </c>
      <c r="F9" s="1070" t="s">
        <v>48</v>
      </c>
      <c r="G9" s="1070" t="s">
        <v>49</v>
      </c>
      <c r="H9" s="1070" t="s">
        <v>66</v>
      </c>
    </row>
    <row r="10" spans="1:17" ht="21" customHeight="1">
      <c r="A10" s="1101"/>
      <c r="C10" s="1074"/>
      <c r="D10" s="1091" t="s">
        <v>91</v>
      </c>
      <c r="E10" s="1146" t="s">
        <v>695</v>
      </c>
      <c r="F10" s="1126"/>
      <c r="G10" s="1106"/>
      <c r="H10" s="1354" t="s">
        <v>697</v>
      </c>
    </row>
    <row r="11" spans="1:17" ht="21" customHeight="1">
      <c r="A11" s="1101"/>
      <c r="C11" s="1074"/>
      <c r="D11" s="1091" t="s">
        <v>47</v>
      </c>
      <c r="E11" s="1146" t="s">
        <v>696</v>
      </c>
      <c r="F11" s="1126"/>
      <c r="G11" s="1106"/>
      <c r="H11" s="1355"/>
    </row>
    <row r="12" spans="1:17" ht="21" customHeight="1">
      <c r="A12" s="1077"/>
      <c r="C12" s="1072"/>
      <c r="D12" s="1091" t="s">
        <v>48</v>
      </c>
      <c r="E12" s="1146" t="s">
        <v>679</v>
      </c>
      <c r="F12" s="1126"/>
      <c r="G12" s="1106"/>
      <c r="H12" s="1355"/>
      <c r="I12" s="1096"/>
      <c r="K12" s="1068"/>
    </row>
    <row r="13" spans="1:17" ht="21" customHeight="1">
      <c r="A13" s="1077"/>
      <c r="C13" s="1072"/>
      <c r="D13" s="1091" t="s">
        <v>49</v>
      </c>
      <c r="E13" s="1146" t="s">
        <v>680</v>
      </c>
      <c r="F13" s="1126"/>
      <c r="G13" s="1106"/>
      <c r="H13" s="1355"/>
      <c r="I13" s="1096"/>
      <c r="K13" s="1068"/>
    </row>
    <row r="14" spans="1:17" ht="15" customHeight="1">
      <c r="A14" s="1101"/>
      <c r="C14" s="1074"/>
      <c r="D14" s="1080"/>
      <c r="E14" s="1148" t="s">
        <v>326</v>
      </c>
      <c r="F14" s="1143"/>
      <c r="G14" s="1141"/>
      <c r="H14" s="1356"/>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0"/>
  <sheetViews>
    <sheetView showGridLines="0" topLeftCell="E1" zoomScaleNormal="100" workbookViewId="0">
      <selection activeCell="G34" sqref="G34"/>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330" t="s">
        <v>470</v>
      </c>
      <c r="G2" s="1331"/>
      <c r="H2" s="1332"/>
      <c r="I2" s="1132"/>
    </row>
    <row r="3" spans="1:20" ht="3" customHeight="1"/>
    <row r="4" spans="1:20" s="1092" customFormat="1" ht="11.25">
      <c r="A4" s="1097"/>
      <c r="B4" s="1097"/>
      <c r="C4" s="1097"/>
      <c r="D4" s="1097"/>
      <c r="F4" s="1280" t="s">
        <v>444</v>
      </c>
      <c r="G4" s="1280"/>
      <c r="H4" s="1280"/>
      <c r="I4" s="1333" t="s">
        <v>445</v>
      </c>
      <c r="J4" s="1097"/>
      <c r="K4" s="1097"/>
      <c r="L4" s="1097"/>
      <c r="M4" s="1097"/>
      <c r="N4" s="1097"/>
      <c r="O4" s="1097"/>
      <c r="P4" s="1097"/>
      <c r="Q4" s="1097"/>
      <c r="R4" s="1097"/>
      <c r="S4" s="1097"/>
      <c r="T4" s="1097"/>
    </row>
    <row r="5" spans="1:20" s="1092" customFormat="1" ht="11.25" customHeight="1">
      <c r="A5" s="1097"/>
      <c r="B5" s="1097"/>
      <c r="C5" s="1097"/>
      <c r="D5" s="1097"/>
      <c r="F5" s="1176" t="s">
        <v>90</v>
      </c>
      <c r="G5" s="1122" t="s">
        <v>447</v>
      </c>
      <c r="H5" s="1189" t="s">
        <v>438</v>
      </c>
      <c r="I5" s="1333"/>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81" t="str">
        <f>IF(dateCh="","",dateCh)</f>
        <v>06.05.2019</v>
      </c>
      <c r="I7" s="1093" t="s">
        <v>472</v>
      </c>
      <c r="J7" s="1118"/>
      <c r="K7" s="1097"/>
      <c r="L7" s="1097"/>
      <c r="M7" s="1097"/>
      <c r="N7" s="1097"/>
      <c r="O7" s="1097"/>
      <c r="P7" s="1097"/>
      <c r="Q7" s="1097"/>
      <c r="R7" s="1097"/>
      <c r="S7" s="1097"/>
      <c r="T7" s="1097"/>
    </row>
    <row r="8" spans="1:20" s="1092" customFormat="1" ht="45">
      <c r="A8" s="1334">
        <v>1</v>
      </c>
      <c r="B8" s="1097"/>
      <c r="C8" s="1097"/>
      <c r="D8" s="1097"/>
      <c r="F8" s="1119" t="str">
        <f>"2." &amp;mergeValue(A8)</f>
        <v>2.1</v>
      </c>
      <c r="G8" s="1128" t="s">
        <v>473</v>
      </c>
      <c r="H8" s="1181" t="str">
        <f>IF('Перечень тарифов'!R21="","наименование отсутствует","" &amp; 'Перечень тарифов'!R21 &amp; "")</f>
        <v>наименование отсутствует</v>
      </c>
      <c r="I8" s="1093" t="s">
        <v>565</v>
      </c>
      <c r="J8" s="1118"/>
      <c r="K8" s="1097"/>
      <c r="L8" s="1097"/>
      <c r="M8" s="1097"/>
      <c r="N8" s="1097"/>
      <c r="O8" s="1097"/>
      <c r="P8" s="1097"/>
      <c r="Q8" s="1097"/>
      <c r="R8" s="1097"/>
      <c r="S8" s="1097"/>
      <c r="T8" s="1097"/>
    </row>
    <row r="9" spans="1:20" s="1092" customFormat="1" ht="33.75">
      <c r="A9" s="1334"/>
      <c r="B9" s="1097"/>
      <c r="C9" s="1097"/>
      <c r="D9" s="1097"/>
      <c r="F9" s="1119" t="str">
        <f>"3." &amp;mergeValue(A9)</f>
        <v>3.1</v>
      </c>
      <c r="G9" s="1128" t="s">
        <v>474</v>
      </c>
      <c r="H9" s="1181"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563</v>
      </c>
      <c r="J9" s="1118"/>
      <c r="K9" s="1097"/>
      <c r="L9" s="1097"/>
      <c r="M9" s="1097"/>
      <c r="N9" s="1097"/>
      <c r="O9" s="1097"/>
      <c r="P9" s="1097"/>
      <c r="Q9" s="1097"/>
      <c r="R9" s="1097"/>
      <c r="S9" s="1097"/>
      <c r="T9" s="1097"/>
    </row>
    <row r="10" spans="1:20" s="1092" customFormat="1" ht="22.5">
      <c r="A10" s="1334"/>
      <c r="B10" s="1097"/>
      <c r="C10" s="1097"/>
      <c r="D10" s="1097"/>
      <c r="F10" s="1119" t="str">
        <f>"4."&amp;mergeValue(A10)</f>
        <v>4.1</v>
      </c>
      <c r="G10" s="1128" t="s">
        <v>475</v>
      </c>
      <c r="H10" s="1189" t="s">
        <v>448</v>
      </c>
      <c r="I10" s="1093"/>
      <c r="J10" s="1118"/>
      <c r="K10" s="1097"/>
      <c r="L10" s="1097"/>
      <c r="M10" s="1097"/>
      <c r="N10" s="1097"/>
      <c r="O10" s="1097"/>
      <c r="P10" s="1097"/>
      <c r="Q10" s="1097"/>
      <c r="R10" s="1097"/>
      <c r="S10" s="1097"/>
      <c r="T10" s="1097"/>
    </row>
    <row r="11" spans="1:20" s="1092" customFormat="1" ht="18.75">
      <c r="A11" s="1334"/>
      <c r="B11" s="1334">
        <v>1</v>
      </c>
      <c r="C11" s="1177"/>
      <c r="D11" s="1177"/>
      <c r="F11" s="1119" t="str">
        <f>"4."&amp;mergeValue(A11) &amp;"."&amp;mergeValue(B11)</f>
        <v>4.1.1</v>
      </c>
      <c r="G11" s="1114" t="s">
        <v>567</v>
      </c>
      <c r="H11" s="1181" t="str">
        <f>IF(region_name="","",region_name)</f>
        <v>Ленинградская область</v>
      </c>
      <c r="I11" s="1093" t="s">
        <v>478</v>
      </c>
      <c r="J11" s="1118"/>
      <c r="K11" s="1097"/>
      <c r="L11" s="1097"/>
      <c r="M11" s="1097"/>
      <c r="N11" s="1097"/>
      <c r="O11" s="1097"/>
      <c r="P11" s="1097"/>
      <c r="Q11" s="1097"/>
      <c r="R11" s="1097"/>
      <c r="S11" s="1097"/>
      <c r="T11" s="1097"/>
    </row>
    <row r="12" spans="1:20" s="1092" customFormat="1" ht="22.5">
      <c r="A12" s="1334"/>
      <c r="B12" s="1334"/>
      <c r="C12" s="1334">
        <v>1</v>
      </c>
      <c r="D12" s="1177"/>
      <c r="F12" s="1119" t="str">
        <f>"4."&amp;mergeValue(A12) &amp;"."&amp;mergeValue(B12)&amp;"."&amp;mergeValue(C12)</f>
        <v>4.1.1.1</v>
      </c>
      <c r="G12" s="1123" t="s">
        <v>476</v>
      </c>
      <c r="H12" s="1181" t="str">
        <f>IF(Территории!H13="","","" &amp; Территории!H13 &amp; "")</f>
        <v>Всеволожский муниципальный район</v>
      </c>
      <c r="I12" s="1093" t="s">
        <v>479</v>
      </c>
      <c r="J12" s="1118"/>
      <c r="K12" s="1097"/>
      <c r="L12" s="1097"/>
      <c r="M12" s="1097"/>
      <c r="N12" s="1097"/>
      <c r="O12" s="1097"/>
      <c r="P12" s="1097"/>
      <c r="Q12" s="1097"/>
      <c r="R12" s="1097"/>
      <c r="S12" s="1097"/>
      <c r="T12" s="1097"/>
    </row>
    <row r="13" spans="1:20" s="1092" customFormat="1" ht="18.75">
      <c r="A13" s="1334"/>
      <c r="B13" s="1334"/>
      <c r="C13" s="1334"/>
      <c r="D13" s="1177">
        <v>1</v>
      </c>
      <c r="F13" s="1119" t="str">
        <f>"4."&amp;mergeValue(A13) &amp;"."&amp;mergeValue(B13)&amp;"."&amp;mergeValue(C13)&amp;"."&amp;mergeValue(D13)</f>
        <v>4.1.1.1.1</v>
      </c>
      <c r="G13" s="1131" t="s">
        <v>477</v>
      </c>
      <c r="H13" s="1181" t="str">
        <f>IF(Территории!R14="","","" &amp; Территории!R14 &amp; "")</f>
        <v>Заневское (41612155)</v>
      </c>
      <c r="I13" s="1335" t="s">
        <v>566</v>
      </c>
      <c r="J13" s="1118"/>
      <c r="K13" s="1097"/>
      <c r="L13" s="1097"/>
      <c r="M13" s="1097"/>
      <c r="N13" s="1097"/>
      <c r="O13" s="1097"/>
      <c r="P13" s="1097"/>
      <c r="Q13" s="1097"/>
      <c r="R13" s="1097"/>
      <c r="S13" s="1097"/>
      <c r="T13" s="1097"/>
    </row>
    <row r="14" spans="1:20" s="1092" customFormat="1" ht="18.75">
      <c r="A14" s="1334"/>
      <c r="B14" s="1334"/>
      <c r="C14" s="1334"/>
      <c r="D14" s="1177">
        <v>2</v>
      </c>
      <c r="F14" s="1119" t="str">
        <f>"4."&amp;mergeValue(A14) &amp;"."&amp;mergeValue(B14)&amp;"."&amp;mergeValue(C14)&amp;"."&amp;mergeValue(D14)</f>
        <v>4.1.1.1.2</v>
      </c>
      <c r="G14" s="1131" t="s">
        <v>477</v>
      </c>
      <c r="H14" s="1181" t="str">
        <f>IF(Территории!R15="","","" &amp; Территории!R15 &amp; "")</f>
        <v>Муринское (41612428)</v>
      </c>
      <c r="I14" s="1335"/>
      <c r="J14" s="1118"/>
      <c r="K14" s="1097"/>
      <c r="L14" s="1097"/>
      <c r="M14" s="1097"/>
      <c r="N14" s="1097"/>
      <c r="O14" s="1097"/>
      <c r="P14" s="1097"/>
      <c r="Q14" s="1097"/>
      <c r="R14" s="1097"/>
      <c r="S14" s="1097"/>
      <c r="T14" s="1097"/>
    </row>
    <row r="15" spans="1:20" s="1092" customFormat="1" ht="45">
      <c r="A15" s="1334">
        <v>2</v>
      </c>
      <c r="B15" s="1097"/>
      <c r="C15" s="1097"/>
      <c r="D15" s="1097"/>
      <c r="F15" s="1119" t="str">
        <f>"2." &amp;mergeValue(A15)</f>
        <v>2.2</v>
      </c>
      <c r="G15" s="1128" t="s">
        <v>473</v>
      </c>
      <c r="H15" s="1181" t="str">
        <f>IF('Перечень тарифов'!R26="","наименование отсутствует","" &amp; 'Перечень тарифов'!R26 &amp; "")</f>
        <v>наименование отсутствует</v>
      </c>
      <c r="I15" s="1093" t="s">
        <v>565</v>
      </c>
      <c r="J15" s="1118"/>
      <c r="K15" s="1097"/>
      <c r="L15" s="1097"/>
      <c r="M15" s="1097"/>
      <c r="N15" s="1097"/>
      <c r="O15" s="1097"/>
      <c r="P15" s="1097"/>
      <c r="Q15" s="1097"/>
      <c r="R15" s="1097"/>
      <c r="S15" s="1097"/>
      <c r="T15" s="1097"/>
    </row>
    <row r="16" spans="1:20" s="1092" customFormat="1" ht="33.75">
      <c r="A16" s="1334"/>
      <c r="B16" s="1097"/>
      <c r="C16" s="1097"/>
      <c r="D16" s="1097"/>
      <c r="F16" s="1119" t="str">
        <f>"3." &amp;mergeValue(A16)</f>
        <v>3.2</v>
      </c>
      <c r="G16" s="1128" t="s">
        <v>474</v>
      </c>
      <c r="H16" s="1181"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6" s="1093" t="s">
        <v>563</v>
      </c>
      <c r="J16" s="1118"/>
      <c r="K16" s="1097"/>
      <c r="L16" s="1097"/>
      <c r="M16" s="1097"/>
      <c r="N16" s="1097"/>
      <c r="O16" s="1097"/>
      <c r="P16" s="1097"/>
      <c r="Q16" s="1097"/>
      <c r="R16" s="1097"/>
      <c r="S16" s="1097"/>
      <c r="T16" s="1097"/>
    </row>
    <row r="17" spans="1:20" s="1092" customFormat="1" ht="22.5">
      <c r="A17" s="1334"/>
      <c r="B17" s="1097"/>
      <c r="C17" s="1097"/>
      <c r="D17" s="1097"/>
      <c r="F17" s="1119" t="str">
        <f>"4."&amp;mergeValue(A17)</f>
        <v>4.2</v>
      </c>
      <c r="G17" s="1128" t="s">
        <v>475</v>
      </c>
      <c r="H17" s="1189" t="s">
        <v>448</v>
      </c>
      <c r="I17" s="1093"/>
      <c r="J17" s="1118"/>
      <c r="K17" s="1097"/>
      <c r="L17" s="1097"/>
      <c r="M17" s="1097"/>
      <c r="N17" s="1097"/>
      <c r="O17" s="1097"/>
      <c r="P17" s="1097"/>
      <c r="Q17" s="1097"/>
      <c r="R17" s="1097"/>
      <c r="S17" s="1097"/>
      <c r="T17" s="1097"/>
    </row>
    <row r="18" spans="1:20" s="1092" customFormat="1" ht="18.75">
      <c r="A18" s="1334"/>
      <c r="B18" s="1334">
        <v>1</v>
      </c>
      <c r="C18" s="1177"/>
      <c r="D18" s="1177"/>
      <c r="F18" s="1119" t="str">
        <f>"4."&amp;mergeValue(A18) &amp;"."&amp;mergeValue(B18)</f>
        <v>4.2.1</v>
      </c>
      <c r="G18" s="1114" t="s">
        <v>567</v>
      </c>
      <c r="H18" s="1181" t="str">
        <f>IF(region_name="","",region_name)</f>
        <v>Ленинградская область</v>
      </c>
      <c r="I18" s="1093" t="s">
        <v>478</v>
      </c>
      <c r="J18" s="1118"/>
      <c r="K18" s="1097"/>
      <c r="L18" s="1097"/>
      <c r="M18" s="1097"/>
      <c r="N18" s="1097"/>
      <c r="O18" s="1097"/>
      <c r="P18" s="1097"/>
      <c r="Q18" s="1097"/>
      <c r="R18" s="1097"/>
      <c r="S18" s="1097"/>
      <c r="T18" s="1097"/>
    </row>
    <row r="19" spans="1:20" s="1092" customFormat="1" ht="22.5">
      <c r="A19" s="1334"/>
      <c r="B19" s="1334"/>
      <c r="C19" s="1334">
        <v>1</v>
      </c>
      <c r="D19" s="1177"/>
      <c r="F19" s="1119" t="str">
        <f>"4."&amp;mergeValue(A19) &amp;"."&amp;mergeValue(B19)&amp;"."&amp;mergeValue(C19)</f>
        <v>4.2.1.1</v>
      </c>
      <c r="G19" s="1123" t="s">
        <v>476</v>
      </c>
      <c r="H19" s="1181" t="str">
        <f>IF(Территории!H13="","","" &amp; Территории!H13 &amp; "")</f>
        <v>Всеволожский муниципальный район</v>
      </c>
      <c r="I19" s="1093" t="s">
        <v>479</v>
      </c>
      <c r="J19" s="1118"/>
      <c r="K19" s="1097"/>
      <c r="L19" s="1097"/>
      <c r="M19" s="1097"/>
      <c r="N19" s="1097"/>
      <c r="O19" s="1097"/>
      <c r="P19" s="1097"/>
      <c r="Q19" s="1097"/>
      <c r="R19" s="1097"/>
      <c r="S19" s="1097"/>
      <c r="T19" s="1097"/>
    </row>
    <row r="20" spans="1:20" s="1092" customFormat="1" ht="18.75">
      <c r="A20" s="1334"/>
      <c r="B20" s="1334"/>
      <c r="C20" s="1334"/>
      <c r="D20" s="1177">
        <v>1</v>
      </c>
      <c r="F20" s="1119" t="str">
        <f>"4."&amp;mergeValue(A20) &amp;"."&amp;mergeValue(B20)&amp;"."&amp;mergeValue(C20)&amp;"."&amp;mergeValue(D20)</f>
        <v>4.2.1.1.1</v>
      </c>
      <c r="G20" s="1131" t="s">
        <v>477</v>
      </c>
      <c r="H20" s="1181" t="str">
        <f>IF(Территории!R14="","","" &amp; Территории!R14 &amp; "")</f>
        <v>Заневское (41612155)</v>
      </c>
      <c r="I20" s="1335" t="s">
        <v>566</v>
      </c>
      <c r="J20" s="1118"/>
      <c r="K20" s="1097"/>
      <c r="L20" s="1097"/>
      <c r="M20" s="1097"/>
      <c r="N20" s="1097"/>
      <c r="O20" s="1097"/>
      <c r="P20" s="1097"/>
      <c r="Q20" s="1097"/>
      <c r="R20" s="1097"/>
      <c r="S20" s="1097"/>
      <c r="T20" s="1097"/>
    </row>
    <row r="21" spans="1:20" s="1092" customFormat="1" ht="18.75">
      <c r="A21" s="1334"/>
      <c r="B21" s="1334"/>
      <c r="C21" s="1334"/>
      <c r="D21" s="1177">
        <v>2</v>
      </c>
      <c r="F21" s="1119" t="str">
        <f>"4."&amp;mergeValue(A21) &amp;"."&amp;mergeValue(B21)&amp;"."&amp;mergeValue(C21)&amp;"."&amp;mergeValue(D21)</f>
        <v>4.2.1.1.2</v>
      </c>
      <c r="G21" s="1131" t="s">
        <v>477</v>
      </c>
      <c r="H21" s="1181" t="str">
        <f>IF(Территории!R15="","","" &amp; Территории!R15 &amp; "")</f>
        <v>Муринское (41612428)</v>
      </c>
      <c r="I21" s="1335"/>
      <c r="J21" s="1118"/>
      <c r="K21" s="1097"/>
      <c r="L21" s="1097"/>
      <c r="M21" s="1097"/>
      <c r="N21" s="1097"/>
      <c r="O21" s="1097"/>
      <c r="P21" s="1097"/>
      <c r="Q21" s="1097"/>
      <c r="R21" s="1097"/>
      <c r="S21" s="1097"/>
      <c r="T21" s="1097"/>
    </row>
    <row r="22" spans="1:20" s="1092" customFormat="1" ht="45">
      <c r="A22" s="1334">
        <v>3</v>
      </c>
      <c r="B22" s="1097"/>
      <c r="C22" s="1097"/>
      <c r="D22" s="1097"/>
      <c r="F22" s="1119" t="str">
        <f>"2." &amp;mergeValue(A22)</f>
        <v>2.3</v>
      </c>
      <c r="G22" s="1128" t="s">
        <v>473</v>
      </c>
      <c r="H22" s="1181" t="str">
        <f>IF('Перечень тарифов'!R31="","наименование отсутствует","" &amp; 'Перечень тарифов'!R31 &amp; "")</f>
        <v>наименование отсутствует</v>
      </c>
      <c r="I22" s="1093" t="s">
        <v>565</v>
      </c>
      <c r="J22" s="1118"/>
      <c r="K22" s="1097"/>
      <c r="L22" s="1097"/>
      <c r="M22" s="1097"/>
      <c r="N22" s="1097"/>
      <c r="O22" s="1097"/>
      <c r="P22" s="1097"/>
      <c r="Q22" s="1097"/>
      <c r="R22" s="1097"/>
      <c r="S22" s="1097"/>
      <c r="T22" s="1097"/>
    </row>
    <row r="23" spans="1:20" s="1092" customFormat="1" ht="33.75">
      <c r="A23" s="1334"/>
      <c r="B23" s="1097"/>
      <c r="C23" s="1097"/>
      <c r="D23" s="1097"/>
      <c r="F23" s="1119" t="str">
        <f>"3." &amp;mergeValue(A23)</f>
        <v>3.3</v>
      </c>
      <c r="G23" s="1128" t="s">
        <v>474</v>
      </c>
      <c r="H23" s="1181"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3" s="1093" t="s">
        <v>563</v>
      </c>
      <c r="J23" s="1118"/>
      <c r="K23" s="1097"/>
      <c r="L23" s="1097"/>
      <c r="M23" s="1097"/>
      <c r="N23" s="1097"/>
      <c r="O23" s="1097"/>
      <c r="P23" s="1097"/>
      <c r="Q23" s="1097"/>
      <c r="R23" s="1097"/>
      <c r="S23" s="1097"/>
      <c r="T23" s="1097"/>
    </row>
    <row r="24" spans="1:20" s="1092" customFormat="1" ht="22.5">
      <c r="A24" s="1334"/>
      <c r="B24" s="1097"/>
      <c r="C24" s="1097"/>
      <c r="D24" s="1097"/>
      <c r="F24" s="1119" t="str">
        <f>"4."&amp;mergeValue(A24)</f>
        <v>4.3</v>
      </c>
      <c r="G24" s="1128" t="s">
        <v>475</v>
      </c>
      <c r="H24" s="1189" t="s">
        <v>448</v>
      </c>
      <c r="I24" s="1093"/>
      <c r="J24" s="1118"/>
      <c r="K24" s="1097"/>
      <c r="L24" s="1097"/>
      <c r="M24" s="1097"/>
      <c r="N24" s="1097"/>
      <c r="O24" s="1097"/>
      <c r="P24" s="1097"/>
      <c r="Q24" s="1097"/>
      <c r="R24" s="1097"/>
      <c r="S24" s="1097"/>
      <c r="T24" s="1097"/>
    </row>
    <row r="25" spans="1:20" s="1092" customFormat="1" ht="18.75">
      <c r="A25" s="1334"/>
      <c r="B25" s="1334">
        <v>1</v>
      </c>
      <c r="C25" s="1177"/>
      <c r="D25" s="1177"/>
      <c r="F25" s="1119" t="str">
        <f>"4."&amp;mergeValue(A25) &amp;"."&amp;mergeValue(B25)</f>
        <v>4.3.1</v>
      </c>
      <c r="G25" s="1114" t="s">
        <v>567</v>
      </c>
      <c r="H25" s="1181" t="str">
        <f>IF(region_name="","",region_name)</f>
        <v>Ленинградская область</v>
      </c>
      <c r="I25" s="1093" t="s">
        <v>478</v>
      </c>
      <c r="J25" s="1118"/>
      <c r="K25" s="1097"/>
      <c r="L25" s="1097"/>
      <c r="M25" s="1097"/>
      <c r="N25" s="1097"/>
      <c r="O25" s="1097"/>
      <c r="P25" s="1097"/>
      <c r="Q25" s="1097"/>
      <c r="R25" s="1097"/>
      <c r="S25" s="1097"/>
      <c r="T25" s="1097"/>
    </row>
    <row r="26" spans="1:20" s="1092" customFormat="1" ht="22.5">
      <c r="A26" s="1334"/>
      <c r="B26" s="1334"/>
      <c r="C26" s="1334">
        <v>1</v>
      </c>
      <c r="D26" s="1177"/>
      <c r="F26" s="1119" t="str">
        <f>"4."&amp;mergeValue(A26) &amp;"."&amp;mergeValue(B26)&amp;"."&amp;mergeValue(C26)</f>
        <v>4.3.1.1</v>
      </c>
      <c r="G26" s="1123" t="s">
        <v>476</v>
      </c>
      <c r="H26" s="1181" t="str">
        <f>IF(Территории!H13="","","" &amp; Территории!H13 &amp; "")</f>
        <v>Всеволожский муниципальный район</v>
      </c>
      <c r="I26" s="1093" t="s">
        <v>479</v>
      </c>
      <c r="J26" s="1118"/>
      <c r="K26" s="1097"/>
      <c r="L26" s="1097"/>
      <c r="M26" s="1097"/>
      <c r="N26" s="1097"/>
      <c r="O26" s="1097"/>
      <c r="P26" s="1097"/>
      <c r="Q26" s="1097"/>
      <c r="R26" s="1097"/>
      <c r="S26" s="1097"/>
      <c r="T26" s="1097"/>
    </row>
    <row r="27" spans="1:20" s="1092" customFormat="1" ht="18.75">
      <c r="A27" s="1334"/>
      <c r="B27" s="1334"/>
      <c r="C27" s="1334"/>
      <c r="D27" s="1177">
        <v>1</v>
      </c>
      <c r="F27" s="1119" t="str">
        <f>"4."&amp;mergeValue(A27) &amp;"."&amp;mergeValue(B27)&amp;"."&amp;mergeValue(C27)&amp;"."&amp;mergeValue(D27)</f>
        <v>4.3.1.1.1</v>
      </c>
      <c r="G27" s="1131" t="s">
        <v>477</v>
      </c>
      <c r="H27" s="1181" t="str">
        <f>IF(Территории!R14="","","" &amp; Территории!R14 &amp; "")</f>
        <v>Заневское (41612155)</v>
      </c>
      <c r="I27" s="1335" t="s">
        <v>566</v>
      </c>
      <c r="J27" s="1118"/>
      <c r="K27" s="1097"/>
      <c r="L27" s="1097"/>
      <c r="M27" s="1097"/>
      <c r="N27" s="1097"/>
      <c r="O27" s="1097"/>
      <c r="P27" s="1097"/>
      <c r="Q27" s="1097"/>
      <c r="R27" s="1097"/>
      <c r="S27" s="1097"/>
      <c r="T27" s="1097"/>
    </row>
    <row r="28" spans="1:20" s="1092" customFormat="1" ht="18.75">
      <c r="A28" s="1334"/>
      <c r="B28" s="1334"/>
      <c r="C28" s="1334"/>
      <c r="D28" s="1177">
        <v>2</v>
      </c>
      <c r="F28" s="1119" t="str">
        <f>"4."&amp;mergeValue(A28) &amp;"."&amp;mergeValue(B28)&amp;"."&amp;mergeValue(C28)&amp;"."&amp;mergeValue(D28)</f>
        <v>4.3.1.1.2</v>
      </c>
      <c r="G28" s="1131" t="s">
        <v>477</v>
      </c>
      <c r="H28" s="1181" t="str">
        <f>IF(Территории!R15="","","" &amp; Территории!R15 &amp; "")</f>
        <v>Муринское (41612428)</v>
      </c>
      <c r="I28" s="1335"/>
      <c r="J28" s="1118"/>
      <c r="K28" s="1097"/>
      <c r="L28" s="1097"/>
      <c r="M28" s="1097"/>
      <c r="N28" s="1097"/>
      <c r="O28" s="1097"/>
      <c r="P28" s="1097"/>
      <c r="Q28" s="1097"/>
      <c r="R28" s="1097"/>
      <c r="S28" s="1097"/>
      <c r="T28" s="1097"/>
    </row>
    <row r="29" spans="1:20" s="1116" customFormat="1" ht="3" customHeight="1">
      <c r="A29" s="1117"/>
      <c r="B29" s="1117"/>
      <c r="C29" s="1117"/>
      <c r="D29" s="1117"/>
      <c r="F29" s="1115"/>
      <c r="G29" s="1129"/>
      <c r="H29" s="1130"/>
      <c r="I29" s="1100"/>
      <c r="J29" s="1117"/>
      <c r="K29" s="1117"/>
      <c r="L29" s="1117"/>
      <c r="M29" s="1117"/>
      <c r="N29" s="1117"/>
      <c r="O29" s="1117"/>
      <c r="P29" s="1117"/>
      <c r="Q29" s="1117"/>
      <c r="R29" s="1117"/>
      <c r="S29" s="1117"/>
      <c r="T29" s="1117"/>
    </row>
    <row r="30" spans="1:20" s="1116" customFormat="1" ht="15" customHeight="1">
      <c r="A30" s="1117"/>
      <c r="B30" s="1117"/>
      <c r="C30" s="1117"/>
      <c r="D30" s="1117"/>
      <c r="F30" s="1115"/>
      <c r="G30" s="1329" t="s">
        <v>568</v>
      </c>
      <c r="H30" s="1329"/>
      <c r="I30" s="1100"/>
      <c r="J30" s="1117"/>
      <c r="K30" s="1117"/>
      <c r="L30" s="1117"/>
      <c r="M30" s="1117"/>
      <c r="N30" s="1117"/>
      <c r="O30" s="1117"/>
      <c r="P30" s="1117"/>
      <c r="Q30" s="1117"/>
      <c r="R30" s="1117"/>
      <c r="S30" s="1117"/>
      <c r="T30" s="1117"/>
    </row>
  </sheetData>
  <sheetProtection password="FA9C" sheet="1" objects="1" scenarios="1" formatColumns="0" formatRows="0"/>
  <mergeCells count="16">
    <mergeCell ref="F2:H2"/>
    <mergeCell ref="F4:H4"/>
    <mergeCell ref="I4:I5"/>
    <mergeCell ref="A8:A14"/>
    <mergeCell ref="B11:B14"/>
    <mergeCell ref="C12:C14"/>
    <mergeCell ref="I13:I14"/>
    <mergeCell ref="G30:H30"/>
    <mergeCell ref="A15:A21"/>
    <mergeCell ref="B18:B21"/>
    <mergeCell ref="C19:C21"/>
    <mergeCell ref="I20:I21"/>
    <mergeCell ref="A22:A28"/>
    <mergeCell ref="B25:B28"/>
    <mergeCell ref="C26:C28"/>
    <mergeCell ref="I27:I28"/>
  </mergeCells>
  <dataValidations count="1">
    <dataValidation type="textLength" operator="lessThanOrEqual" allowBlank="1" showInputMessage="1" showErrorMessage="1" errorTitle="Ошибка" error="Допускается ввод не более 900 символов!" sqref="I29:I3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74"/>
  <sheetViews>
    <sheetView showGridLines="0" topLeftCell="C19" zoomScaleNormal="100" workbookViewId="0">
      <selection activeCell="H26" sqref="H26"/>
    </sheetView>
  </sheetViews>
  <sheetFormatPr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9.140625" style="1068"/>
    <col min="14" max="15" width="9.140625" style="1096"/>
    <col min="16" max="16384" width="9.1406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351" t="s">
        <v>704</v>
      </c>
      <c r="E5" s="1351"/>
      <c r="F5" s="1351"/>
      <c r="G5" s="1351"/>
      <c r="H5" s="1351"/>
      <c r="I5" s="1351"/>
      <c r="J5" s="1351"/>
      <c r="K5" s="1351"/>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58" t="str">
        <f>IF(datePr_ch="",IF(datePr="","",datePr),datePr_ch)</f>
        <v>29.04.2019</v>
      </c>
      <c r="G7" s="1358"/>
      <c r="H7" s="1358"/>
      <c r="I7" s="1358"/>
      <c r="J7" s="1358"/>
      <c r="K7" s="1358"/>
      <c r="L7" s="1164"/>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58" t="str">
        <f>IF(numberPr_ch="",IF(numberPr="","",numberPr),numberPr_ch)</f>
        <v>01-13/16683</v>
      </c>
      <c r="G8" s="1358"/>
      <c r="H8" s="1358"/>
      <c r="I8" s="1358"/>
      <c r="J8" s="1358"/>
      <c r="K8" s="1358"/>
      <c r="L8" s="1164"/>
      <c r="M8" s="1094"/>
    </row>
    <row r="9" spans="1:32">
      <c r="C9" s="1074"/>
      <c r="D9" s="1069"/>
      <c r="E9" s="1137"/>
      <c r="F9" s="1137"/>
      <c r="G9" s="1137"/>
      <c r="H9" s="1137"/>
      <c r="I9" s="1137"/>
      <c r="J9" s="1137"/>
      <c r="K9" s="1073"/>
      <c r="L9" s="1138"/>
    </row>
    <row r="10" spans="1:32" ht="21" customHeight="1">
      <c r="C10" s="1074"/>
      <c r="D10" s="1365" t="s">
        <v>444</v>
      </c>
      <c r="E10" s="1365"/>
      <c r="F10" s="1365"/>
      <c r="G10" s="1365"/>
      <c r="H10" s="1365"/>
      <c r="I10" s="1365"/>
      <c r="J10" s="1365"/>
      <c r="K10" s="1365"/>
      <c r="L10" s="1404" t="s">
        <v>445</v>
      </c>
    </row>
    <row r="11" spans="1:32" ht="21" customHeight="1">
      <c r="C11" s="1074"/>
      <c r="D11" s="1348" t="s">
        <v>90</v>
      </c>
      <c r="E11" s="1410" t="s">
        <v>295</v>
      </c>
      <c r="F11" s="1410" t="s">
        <v>19</v>
      </c>
      <c r="G11" s="1412" t="s">
        <v>681</v>
      </c>
      <c r="H11" s="1413"/>
      <c r="I11" s="1414"/>
      <c r="J11" s="1410" t="s">
        <v>438</v>
      </c>
      <c r="K11" s="1410" t="s">
        <v>446</v>
      </c>
      <c r="L11" s="1404"/>
    </row>
    <row r="12" spans="1:32" ht="21" customHeight="1">
      <c r="C12" s="1074"/>
      <c r="D12" s="1350"/>
      <c r="E12" s="1411"/>
      <c r="F12" s="1411"/>
      <c r="G12" s="1416" t="s">
        <v>682</v>
      </c>
      <c r="H12" s="1417"/>
      <c r="I12" s="1079" t="s">
        <v>683</v>
      </c>
      <c r="J12" s="1411"/>
      <c r="K12" s="1411"/>
      <c r="L12" s="1404"/>
    </row>
    <row r="13" spans="1:32" ht="12" customHeight="1">
      <c r="C13" s="1074"/>
      <c r="D13" s="1070" t="s">
        <v>91</v>
      </c>
      <c r="E13" s="1070" t="s">
        <v>47</v>
      </c>
      <c r="F13" s="1070" t="s">
        <v>48</v>
      </c>
      <c r="G13" s="1418" t="s">
        <v>49</v>
      </c>
      <c r="H13" s="1418"/>
      <c r="I13" s="1070" t="s">
        <v>66</v>
      </c>
      <c r="J13" s="1070" t="s">
        <v>67</v>
      </c>
      <c r="K13" s="1070" t="s">
        <v>181</v>
      </c>
      <c r="L13" s="1070" t="s">
        <v>182</v>
      </c>
    </row>
    <row r="14" spans="1:32" ht="14.25" customHeight="1">
      <c r="A14" s="1101"/>
      <c r="C14" s="1074"/>
      <c r="D14" s="1149">
        <v>1</v>
      </c>
      <c r="E14" s="1415" t="s">
        <v>684</v>
      </c>
      <c r="F14" s="1419"/>
      <c r="G14" s="1419"/>
      <c r="H14" s="1419"/>
      <c r="I14" s="1419"/>
      <c r="J14" s="1419"/>
      <c r="K14" s="1419"/>
      <c r="L14" s="1086"/>
      <c r="M14" s="1151"/>
    </row>
    <row r="15" spans="1:32" ht="56.25">
      <c r="A15" s="1101"/>
      <c r="C15" s="1074"/>
      <c r="D15" s="1149" t="s">
        <v>293</v>
      </c>
      <c r="E15" s="1104" t="s">
        <v>448</v>
      </c>
      <c r="F15" s="1104" t="s">
        <v>448</v>
      </c>
      <c r="G15" s="1420" t="s">
        <v>448</v>
      </c>
      <c r="H15" s="1421"/>
      <c r="I15" s="1104" t="s">
        <v>448</v>
      </c>
      <c r="J15" s="1207" t="s">
        <v>1885</v>
      </c>
      <c r="K15" s="1208" t="s">
        <v>1886</v>
      </c>
      <c r="L15" s="1093" t="s">
        <v>685</v>
      </c>
      <c r="M15" s="1151"/>
    </row>
    <row r="16" spans="1:32" ht="18.75">
      <c r="A16" s="1101"/>
      <c r="B16" s="1090">
        <v>3</v>
      </c>
      <c r="C16" s="1074"/>
      <c r="D16" s="1152">
        <v>2</v>
      </c>
      <c r="E16" s="1422" t="s">
        <v>686</v>
      </c>
      <c r="F16" s="1423"/>
      <c r="G16" s="1423"/>
      <c r="H16" s="1424"/>
      <c r="I16" s="1424"/>
      <c r="J16" s="1424" t="s">
        <v>448</v>
      </c>
      <c r="K16" s="1424"/>
      <c r="L16" s="1147"/>
      <c r="M16" s="1151"/>
    </row>
    <row r="17" spans="1:83" ht="30" customHeight="1">
      <c r="A17" s="1101"/>
      <c r="C17" s="1425"/>
      <c r="D17" s="1405" t="s">
        <v>687</v>
      </c>
      <c r="E17" s="142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408" t="str">
        <f>IF('Перечень тарифов'!J21="","наименование отсутствует","" &amp; 'Перечень тарифов'!J21 &amp; "")</f>
        <v>Тарифы  на тепловую энергию, поставляемую потребителям (кроме населения)</v>
      </c>
      <c r="G17" s="1104"/>
      <c r="H17" s="1162" t="s">
        <v>1214</v>
      </c>
      <c r="I17" s="1161" t="s">
        <v>1884</v>
      </c>
      <c r="J17" s="1126" t="s">
        <v>246</v>
      </c>
      <c r="K17" s="1104" t="s">
        <v>448</v>
      </c>
      <c r="L17" s="1354" t="s">
        <v>708</v>
      </c>
      <c r="M17" s="1151"/>
    </row>
    <row r="18" spans="1:83" ht="30" customHeight="1">
      <c r="A18" s="1101"/>
      <c r="C18" s="1425"/>
      <c r="D18" s="1405"/>
      <c r="E18" s="1426"/>
      <c r="F18" s="1408"/>
      <c r="G18" s="1153"/>
      <c r="H18" s="1148" t="s">
        <v>273</v>
      </c>
      <c r="I18" s="1143"/>
      <c r="J18" s="1143"/>
      <c r="K18" s="1141"/>
      <c r="L18" s="1355"/>
      <c r="M18" s="1151"/>
    </row>
    <row r="19" spans="1:83" s="1065" customFormat="1" ht="30" customHeight="1">
      <c r="A19" s="1101"/>
      <c r="B19" s="1090"/>
      <c r="C19" s="1074"/>
      <c r="D19" s="1405" t="s">
        <v>1868</v>
      </c>
      <c r="E19" s="140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9" s="1408" t="str">
        <f>IF('Перечень тарифов'!J26="","наименование отсутствует","" &amp; 'Перечень тарифов'!J26 &amp; "")</f>
        <v>Тарифы на горячую воду, поставляемую потребителям (кроме населения)</v>
      </c>
      <c r="G19" s="1104"/>
      <c r="H19" s="1162" t="s">
        <v>1214</v>
      </c>
      <c r="I19" s="1161" t="s">
        <v>1884</v>
      </c>
      <c r="J19" s="1126" t="s">
        <v>246</v>
      </c>
      <c r="K19" s="1104" t="s">
        <v>448</v>
      </c>
      <c r="L19" s="1355"/>
      <c r="M19" s="1151"/>
      <c r="N19" s="1096"/>
      <c r="O19" s="1096"/>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row>
    <row r="20" spans="1:83" s="1065" customFormat="1" ht="30" customHeight="1">
      <c r="A20" s="1101"/>
      <c r="B20" s="1090"/>
      <c r="C20" s="1074"/>
      <c r="D20" s="1405"/>
      <c r="E20" s="1407"/>
      <c r="F20" s="1408"/>
      <c r="G20" s="1080"/>
      <c r="H20" s="1148" t="s">
        <v>273</v>
      </c>
      <c r="I20" s="1143"/>
      <c r="J20" s="1143"/>
      <c r="K20" s="1141"/>
      <c r="L20" s="1355"/>
      <c r="M20" s="1151"/>
      <c r="N20" s="1096"/>
      <c r="O20" s="1096"/>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1068"/>
      <c r="BQ20" s="1068"/>
      <c r="BR20" s="1068"/>
      <c r="BS20" s="1068"/>
      <c r="BT20" s="1068"/>
      <c r="BU20" s="1068"/>
      <c r="BV20" s="1068"/>
      <c r="BW20" s="1068"/>
      <c r="BX20" s="1068"/>
      <c r="BY20" s="1068"/>
      <c r="BZ20" s="1068"/>
      <c r="CA20" s="1068"/>
      <c r="CB20" s="1068"/>
      <c r="CC20" s="1068"/>
      <c r="CD20" s="1068"/>
      <c r="CE20" s="1068"/>
    </row>
    <row r="21" spans="1:83" s="1065" customFormat="1" ht="30" customHeight="1">
      <c r="A21" s="1101"/>
      <c r="B21" s="1090"/>
      <c r="C21" s="1074"/>
      <c r="D21" s="1405" t="s">
        <v>1873</v>
      </c>
      <c r="E21" s="140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21" s="1408" t="str">
        <f>IF('Перечень тарифов'!J31="","наименование отсутствует","" &amp; 'Перечень тарифов'!J31 &amp; "")</f>
        <v>Тариф на теплоноситель, поставляемый потребителям</v>
      </c>
      <c r="G21" s="1104"/>
      <c r="H21" s="1162" t="s">
        <v>1214</v>
      </c>
      <c r="I21" s="1161" t="s">
        <v>1884</v>
      </c>
      <c r="J21" s="1126" t="s">
        <v>246</v>
      </c>
      <c r="K21" s="1104" t="s">
        <v>448</v>
      </c>
      <c r="L21" s="1355"/>
      <c r="M21" s="1151"/>
      <c r="N21" s="1096"/>
      <c r="O21" s="1096"/>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row>
    <row r="22" spans="1:83" s="1065" customFormat="1" ht="30" customHeight="1">
      <c r="A22" s="1101"/>
      <c r="B22" s="1090"/>
      <c r="C22" s="1074"/>
      <c r="D22" s="1405"/>
      <c r="E22" s="1407"/>
      <c r="F22" s="1408"/>
      <c r="G22" s="1080"/>
      <c r="H22" s="1148" t="s">
        <v>273</v>
      </c>
      <c r="I22" s="1143"/>
      <c r="J22" s="1143"/>
      <c r="K22" s="1141"/>
      <c r="L22" s="1356"/>
      <c r="M22" s="1151"/>
      <c r="N22" s="1096"/>
      <c r="O22" s="1096"/>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row>
    <row r="23" spans="1:83" ht="18.75">
      <c r="A23" s="1101"/>
      <c r="B23" s="1090">
        <v>3</v>
      </c>
      <c r="C23" s="1074"/>
      <c r="D23" s="1091" t="s">
        <v>48</v>
      </c>
      <c r="E23" s="1415" t="s">
        <v>688</v>
      </c>
      <c r="F23" s="1415"/>
      <c r="G23" s="1415"/>
      <c r="H23" s="1415"/>
      <c r="I23" s="1415"/>
      <c r="J23" s="1415"/>
      <c r="K23" s="1415"/>
      <c r="L23" s="1125"/>
      <c r="M23" s="1151"/>
    </row>
    <row r="24" spans="1:83" ht="33.75">
      <c r="A24" s="1101"/>
      <c r="C24" s="1074"/>
      <c r="D24" s="1149" t="s">
        <v>439</v>
      </c>
      <c r="E24" s="1104" t="s">
        <v>448</v>
      </c>
      <c r="F24" s="1104" t="s">
        <v>448</v>
      </c>
      <c r="G24" s="1420" t="s">
        <v>448</v>
      </c>
      <c r="H24" s="1421"/>
      <c r="I24" s="1104" t="s">
        <v>448</v>
      </c>
      <c r="J24" s="1104" t="s">
        <v>448</v>
      </c>
      <c r="K24" s="1248" t="s">
        <v>1887</v>
      </c>
      <c r="L24" s="1093" t="s">
        <v>689</v>
      </c>
      <c r="M24" s="1151"/>
    </row>
    <row r="25" spans="1:83" ht="18.75">
      <c r="A25" s="1101"/>
      <c r="B25" s="1090">
        <v>3</v>
      </c>
      <c r="C25" s="1074"/>
      <c r="D25" s="1091" t="s">
        <v>49</v>
      </c>
      <c r="E25" s="1415" t="s">
        <v>690</v>
      </c>
      <c r="F25" s="1415"/>
      <c r="G25" s="1415"/>
      <c r="H25" s="1415"/>
      <c r="I25" s="1415"/>
      <c r="J25" s="1415"/>
      <c r="K25" s="1415"/>
      <c r="L25" s="1125"/>
      <c r="M25" s="1151"/>
    </row>
    <row r="26" spans="1:83" ht="20.100000000000001" customHeight="1">
      <c r="A26" s="1101"/>
      <c r="C26" s="1425"/>
      <c r="D26" s="1405" t="s">
        <v>440</v>
      </c>
      <c r="E26" s="142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408" t="str">
        <f>IF('Перечень тарифов'!J21="","наименование отсутствует","" &amp; 'Перечень тарифов'!J21 &amp; "")</f>
        <v>Тарифы  на тепловую энергию, поставляемую потребителям (кроме населения)</v>
      </c>
      <c r="G26" s="1104"/>
      <c r="H26" s="1161" t="s">
        <v>1214</v>
      </c>
      <c r="I26" s="1161" t="s">
        <v>1878</v>
      </c>
      <c r="J26" s="1251">
        <v>54485.959822472803</v>
      </c>
      <c r="K26" s="1104" t="s">
        <v>448</v>
      </c>
      <c r="L26" s="1354" t="s">
        <v>709</v>
      </c>
      <c r="M26" s="1151"/>
    </row>
    <row r="27" spans="1:83" s="1201" customFormat="1" ht="20.100000000000001" customHeight="1">
      <c r="A27" s="1205"/>
      <c r="B27" s="1203"/>
      <c r="C27" s="1425"/>
      <c r="D27" s="1405"/>
      <c r="E27" s="1426"/>
      <c r="F27" s="1408"/>
      <c r="G27" s="1214" t="s">
        <v>1860</v>
      </c>
      <c r="H27" s="1212" t="s">
        <v>1879</v>
      </c>
      <c r="I27" s="1211" t="s">
        <v>1880</v>
      </c>
      <c r="J27" s="1251">
        <v>60705.202476909799</v>
      </c>
      <c r="K27" s="1206" t="s">
        <v>448</v>
      </c>
      <c r="L27" s="1355"/>
      <c r="M27" s="1210"/>
      <c r="N27" s="1204"/>
      <c r="O27" s="1204"/>
    </row>
    <row r="28" spans="1:83" s="1201" customFormat="1" ht="20.100000000000001" customHeight="1">
      <c r="A28" s="1205"/>
      <c r="B28" s="1203"/>
      <c r="C28" s="1425"/>
      <c r="D28" s="1405"/>
      <c r="E28" s="1426"/>
      <c r="F28" s="1408"/>
      <c r="G28" s="1214" t="s">
        <v>1860</v>
      </c>
      <c r="H28" s="1212" t="s">
        <v>1881</v>
      </c>
      <c r="I28" s="1211" t="s">
        <v>1882</v>
      </c>
      <c r="J28" s="1213">
        <v>62952.798997923099</v>
      </c>
      <c r="K28" s="1206" t="s">
        <v>448</v>
      </c>
      <c r="L28" s="1355"/>
      <c r="M28" s="1210"/>
      <c r="N28" s="1204"/>
      <c r="O28" s="1204"/>
    </row>
    <row r="29" spans="1:83" s="1201" customFormat="1" ht="20.100000000000001" customHeight="1">
      <c r="A29" s="1205"/>
      <c r="B29" s="1203"/>
      <c r="C29" s="1425"/>
      <c r="D29" s="1405"/>
      <c r="E29" s="1426"/>
      <c r="F29" s="1408"/>
      <c r="G29" s="1214" t="s">
        <v>1860</v>
      </c>
      <c r="H29" s="1212" t="s">
        <v>1883</v>
      </c>
      <c r="I29" s="1211" t="s">
        <v>1884</v>
      </c>
      <c r="J29" s="1213">
        <v>66434.914303630401</v>
      </c>
      <c r="K29" s="1206" t="s">
        <v>448</v>
      </c>
      <c r="L29" s="1355"/>
      <c r="M29" s="1210"/>
      <c r="N29" s="1204"/>
      <c r="O29" s="1204"/>
    </row>
    <row r="30" spans="1:83" ht="20.100000000000001" customHeight="1">
      <c r="A30" s="1101"/>
      <c r="C30" s="1425"/>
      <c r="D30" s="1405"/>
      <c r="E30" s="1426"/>
      <c r="F30" s="1408"/>
      <c r="G30" s="1153"/>
      <c r="H30" s="1148" t="s">
        <v>273</v>
      </c>
      <c r="I30" s="1140"/>
      <c r="J30" s="1140"/>
      <c r="K30" s="1141"/>
      <c r="L30" s="1355"/>
      <c r="M30" s="1151"/>
    </row>
    <row r="31" spans="1:83" s="1065" customFormat="1" ht="20.100000000000001" customHeight="1">
      <c r="A31" s="1101"/>
      <c r="B31" s="1090"/>
      <c r="C31" s="1074"/>
      <c r="D31" s="1405" t="s">
        <v>1869</v>
      </c>
      <c r="E31" s="140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408" t="str">
        <f>IF('Перечень тарифов'!J26="","наименование отсутствует","" &amp; 'Перечень тарифов'!J26 &amp; "")</f>
        <v>Тарифы на горячую воду, поставляемую потребителям (кроме населения)</v>
      </c>
      <c r="G31" s="1104"/>
      <c r="H31" s="1216" t="s">
        <v>1214</v>
      </c>
      <c r="I31" s="1215" t="s">
        <v>1878</v>
      </c>
      <c r="J31" s="1165">
        <v>54485.959822472803</v>
      </c>
      <c r="K31" s="1104" t="s">
        <v>448</v>
      </c>
      <c r="L31" s="1355"/>
      <c r="M31" s="1151"/>
      <c r="N31" s="1096"/>
      <c r="O31" s="1096"/>
    </row>
    <row r="32" spans="1:83" s="1201" customFormat="1" ht="20.100000000000001" customHeight="1">
      <c r="A32" s="1205"/>
      <c r="B32" s="1203"/>
      <c r="C32" s="1202"/>
      <c r="D32" s="1405"/>
      <c r="E32" s="1409"/>
      <c r="F32" s="1408"/>
      <c r="G32" s="1214" t="s">
        <v>1860</v>
      </c>
      <c r="H32" s="1216" t="s">
        <v>1879</v>
      </c>
      <c r="I32" s="1215" t="s">
        <v>1880</v>
      </c>
      <c r="J32" s="1213">
        <v>60705.202476909799</v>
      </c>
      <c r="K32" s="1206" t="s">
        <v>448</v>
      </c>
      <c r="L32" s="1355"/>
      <c r="M32" s="1210"/>
      <c r="N32" s="1204"/>
      <c r="O32" s="1204"/>
    </row>
    <row r="33" spans="1:15" s="1201" customFormat="1" ht="20.100000000000001" customHeight="1">
      <c r="A33" s="1205"/>
      <c r="B33" s="1203"/>
      <c r="C33" s="1202"/>
      <c r="D33" s="1405"/>
      <c r="E33" s="1409"/>
      <c r="F33" s="1408"/>
      <c r="G33" s="1214" t="s">
        <v>1860</v>
      </c>
      <c r="H33" s="1216" t="s">
        <v>1881</v>
      </c>
      <c r="I33" s="1215" t="s">
        <v>1882</v>
      </c>
      <c r="J33" s="1213">
        <v>62952.798997923099</v>
      </c>
      <c r="K33" s="1206" t="s">
        <v>448</v>
      </c>
      <c r="L33" s="1355"/>
      <c r="M33" s="1210"/>
      <c r="N33" s="1204"/>
      <c r="O33" s="1204"/>
    </row>
    <row r="34" spans="1:15" s="1201" customFormat="1" ht="20.100000000000001" customHeight="1">
      <c r="A34" s="1205"/>
      <c r="B34" s="1203"/>
      <c r="C34" s="1202"/>
      <c r="D34" s="1405"/>
      <c r="E34" s="1409"/>
      <c r="F34" s="1408"/>
      <c r="G34" s="1214" t="s">
        <v>1860</v>
      </c>
      <c r="H34" s="1216" t="s">
        <v>1883</v>
      </c>
      <c r="I34" s="1215" t="s">
        <v>1884</v>
      </c>
      <c r="J34" s="1213">
        <v>66434.914303630401</v>
      </c>
      <c r="K34" s="1206" t="s">
        <v>448</v>
      </c>
      <c r="L34" s="1355"/>
      <c r="M34" s="1210"/>
      <c r="N34" s="1204"/>
      <c r="O34" s="1204"/>
    </row>
    <row r="35" spans="1:15" s="1065" customFormat="1" ht="20.100000000000001" customHeight="1">
      <c r="A35" s="1101"/>
      <c r="B35" s="1090"/>
      <c r="C35" s="1074"/>
      <c r="D35" s="1405"/>
      <c r="E35" s="1407"/>
      <c r="F35" s="1408"/>
      <c r="G35" s="1080"/>
      <c r="H35" s="1148" t="s">
        <v>273</v>
      </c>
      <c r="I35" s="1143"/>
      <c r="J35" s="1143"/>
      <c r="K35" s="1141"/>
      <c r="L35" s="1355"/>
      <c r="M35" s="1151"/>
      <c r="N35" s="1096"/>
      <c r="O35" s="1096"/>
    </row>
    <row r="36" spans="1:15" s="1065" customFormat="1" ht="20.100000000000001" customHeight="1">
      <c r="A36" s="1101"/>
      <c r="B36" s="1090"/>
      <c r="C36" s="1074"/>
      <c r="D36" s="1405" t="s">
        <v>1874</v>
      </c>
      <c r="E36" s="140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36" s="1408" t="str">
        <f>IF('Перечень тарифов'!J31="","наименование отсутствует","" &amp; 'Перечень тарифов'!J31 &amp; "")</f>
        <v>Тариф на теплоноситель, поставляемый потребителям</v>
      </c>
      <c r="G36" s="1104"/>
      <c r="H36" s="1226" t="s">
        <v>1214</v>
      </c>
      <c r="I36" s="1225" t="s">
        <v>1878</v>
      </c>
      <c r="J36" s="1165">
        <v>610.86</v>
      </c>
      <c r="K36" s="1104" t="s">
        <v>448</v>
      </c>
      <c r="L36" s="1355"/>
      <c r="M36" s="1151"/>
      <c r="N36" s="1096"/>
      <c r="O36" s="1096"/>
    </row>
    <row r="37" spans="1:15" s="1201" customFormat="1" ht="20.100000000000001" customHeight="1">
      <c r="A37" s="1205"/>
      <c r="B37" s="1203"/>
      <c r="C37" s="1202"/>
      <c r="D37" s="1405"/>
      <c r="E37" s="1409"/>
      <c r="F37" s="1408"/>
      <c r="G37" s="1214" t="s">
        <v>1860</v>
      </c>
      <c r="H37" s="1226" t="s">
        <v>1879</v>
      </c>
      <c r="I37" s="1225" t="s">
        <v>1880</v>
      </c>
      <c r="J37" s="1213">
        <v>630.70000000000005</v>
      </c>
      <c r="K37" s="1206" t="s">
        <v>448</v>
      </c>
      <c r="L37" s="1355"/>
      <c r="M37" s="1210"/>
      <c r="N37" s="1204"/>
      <c r="O37" s="1204"/>
    </row>
    <row r="38" spans="1:15" s="1201" customFormat="1" ht="20.100000000000001" customHeight="1">
      <c r="A38" s="1205"/>
      <c r="B38" s="1203"/>
      <c r="C38" s="1202"/>
      <c r="D38" s="1405"/>
      <c r="E38" s="1409"/>
      <c r="F38" s="1408"/>
      <c r="G38" s="1214" t="s">
        <v>1860</v>
      </c>
      <c r="H38" s="1226" t="s">
        <v>1881</v>
      </c>
      <c r="I38" s="1225" t="s">
        <v>1882</v>
      </c>
      <c r="J38" s="1213">
        <v>654.80999999999995</v>
      </c>
      <c r="K38" s="1206" t="s">
        <v>448</v>
      </c>
      <c r="L38" s="1355"/>
      <c r="M38" s="1210"/>
      <c r="N38" s="1204"/>
      <c r="O38" s="1204"/>
    </row>
    <row r="39" spans="1:15" s="1201" customFormat="1" ht="18.95" customHeight="1">
      <c r="A39" s="1205"/>
      <c r="B39" s="1203"/>
      <c r="C39" s="1202"/>
      <c r="D39" s="1405"/>
      <c r="E39" s="1409"/>
      <c r="F39" s="1408"/>
      <c r="G39" s="1214" t="s">
        <v>1860</v>
      </c>
      <c r="H39" s="1226" t="s">
        <v>1883</v>
      </c>
      <c r="I39" s="1225" t="s">
        <v>1884</v>
      </c>
      <c r="J39" s="1213">
        <v>679.86</v>
      </c>
      <c r="K39" s="1206" t="s">
        <v>448</v>
      </c>
      <c r="L39" s="1355"/>
      <c r="M39" s="1210"/>
      <c r="N39" s="1204"/>
      <c r="O39" s="1204"/>
    </row>
    <row r="40" spans="1:15" s="1065" customFormat="1" ht="15" customHeight="1">
      <c r="A40" s="1101"/>
      <c r="B40" s="1090"/>
      <c r="C40" s="1074"/>
      <c r="D40" s="1405"/>
      <c r="E40" s="1407"/>
      <c r="F40" s="1408"/>
      <c r="G40" s="1080"/>
      <c r="H40" s="1148" t="s">
        <v>273</v>
      </c>
      <c r="I40" s="1143"/>
      <c r="J40" s="1143"/>
      <c r="K40" s="1141"/>
      <c r="L40" s="1356"/>
      <c r="M40" s="1151"/>
      <c r="N40" s="1096"/>
      <c r="O40" s="1096"/>
    </row>
    <row r="41" spans="1:15" ht="18.75">
      <c r="A41" s="1101"/>
      <c r="C41" s="1074"/>
      <c r="D41" s="1091" t="s">
        <v>66</v>
      </c>
      <c r="E41" s="1415" t="s">
        <v>762</v>
      </c>
      <c r="F41" s="1415"/>
      <c r="G41" s="1415"/>
      <c r="H41" s="1415"/>
      <c r="I41" s="1415"/>
      <c r="J41" s="1415"/>
      <c r="K41" s="1415"/>
      <c r="L41" s="1125"/>
      <c r="M41" s="1151"/>
    </row>
    <row r="42" spans="1:15" ht="20.100000000000001" customHeight="1">
      <c r="A42" s="1101"/>
      <c r="C42" s="1425"/>
      <c r="D42" s="1427" t="s">
        <v>441</v>
      </c>
      <c r="E42" s="142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2" s="1408" t="str">
        <f>IF('Перечень тарифов'!J21="","наименование отсутствует","" &amp; 'Перечень тарифов'!J21 &amp; "")</f>
        <v>Тарифы  на тепловую энергию, поставляемую потребителям (кроме населения)</v>
      </c>
      <c r="G42" s="1104"/>
      <c r="H42" s="1230" t="s">
        <v>1214</v>
      </c>
      <c r="I42" s="1229" t="s">
        <v>1878</v>
      </c>
      <c r="J42" s="1165">
        <v>13.103</v>
      </c>
      <c r="K42" s="1104" t="s">
        <v>448</v>
      </c>
      <c r="L42" s="1354" t="s">
        <v>763</v>
      </c>
      <c r="M42" s="1151"/>
    </row>
    <row r="43" spans="1:15" s="1217" customFormat="1" ht="20.100000000000001" customHeight="1">
      <c r="A43" s="1221"/>
      <c r="B43" s="1219"/>
      <c r="C43" s="1425"/>
      <c r="D43" s="1428"/>
      <c r="E43" s="1426"/>
      <c r="F43" s="1408"/>
      <c r="G43" s="1228" t="s">
        <v>1860</v>
      </c>
      <c r="H43" s="1230" t="s">
        <v>1879</v>
      </c>
      <c r="I43" s="1229" t="s">
        <v>1880</v>
      </c>
      <c r="J43" s="1227">
        <v>13.103</v>
      </c>
      <c r="K43" s="1222" t="s">
        <v>448</v>
      </c>
      <c r="L43" s="1355"/>
      <c r="M43" s="1224"/>
      <c r="N43" s="1220"/>
      <c r="O43" s="1220"/>
    </row>
    <row r="44" spans="1:15" s="1217" customFormat="1" ht="20.100000000000001" customHeight="1">
      <c r="A44" s="1221"/>
      <c r="B44" s="1219"/>
      <c r="C44" s="1425"/>
      <c r="D44" s="1428"/>
      <c r="E44" s="1426"/>
      <c r="F44" s="1408"/>
      <c r="G44" s="1228" t="s">
        <v>1860</v>
      </c>
      <c r="H44" s="1230" t="s">
        <v>1881</v>
      </c>
      <c r="I44" s="1229" t="s">
        <v>1882</v>
      </c>
      <c r="J44" s="1227">
        <v>13.103</v>
      </c>
      <c r="K44" s="1222" t="s">
        <v>448</v>
      </c>
      <c r="L44" s="1355"/>
      <c r="M44" s="1224"/>
      <c r="N44" s="1220"/>
      <c r="O44" s="1220"/>
    </row>
    <row r="45" spans="1:15" s="1217" customFormat="1" ht="20.100000000000001" customHeight="1">
      <c r="A45" s="1221"/>
      <c r="B45" s="1219"/>
      <c r="C45" s="1425"/>
      <c r="D45" s="1428"/>
      <c r="E45" s="1426"/>
      <c r="F45" s="1408"/>
      <c r="G45" s="1228" t="s">
        <v>1860</v>
      </c>
      <c r="H45" s="1230" t="s">
        <v>1883</v>
      </c>
      <c r="I45" s="1229" t="s">
        <v>1884</v>
      </c>
      <c r="J45" s="1227">
        <v>13.103</v>
      </c>
      <c r="K45" s="1222" t="s">
        <v>448</v>
      </c>
      <c r="L45" s="1355"/>
      <c r="M45" s="1224"/>
      <c r="N45" s="1220"/>
      <c r="O45" s="1220"/>
    </row>
    <row r="46" spans="1:15" ht="20.100000000000001" customHeight="1">
      <c r="A46" s="1101"/>
      <c r="C46" s="1425"/>
      <c r="D46" s="1429"/>
      <c r="E46" s="1426"/>
      <c r="F46" s="1408"/>
      <c r="G46" s="1153"/>
      <c r="H46" s="1148" t="s">
        <v>273</v>
      </c>
      <c r="I46" s="1140"/>
      <c r="J46" s="1140"/>
      <c r="K46" s="1141"/>
      <c r="L46" s="1355"/>
      <c r="M46" s="1151"/>
    </row>
    <row r="47" spans="1:15" s="1065" customFormat="1" ht="20.100000000000001" customHeight="1">
      <c r="A47" s="1101"/>
      <c r="B47" s="1090"/>
      <c r="C47" s="1074"/>
      <c r="D47" s="1405" t="s">
        <v>1870</v>
      </c>
      <c r="E47" s="140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7" s="1408" t="str">
        <f>IF('Перечень тарифов'!J26="","наименование отсутствует","" &amp; 'Перечень тарифов'!J26 &amp; "")</f>
        <v>Тарифы на горячую воду, поставляемую потребителям (кроме населения)</v>
      </c>
      <c r="G47" s="1104"/>
      <c r="H47" s="1232" t="s">
        <v>1214</v>
      </c>
      <c r="I47" s="1231" t="s">
        <v>1878</v>
      </c>
      <c r="J47" s="1165">
        <v>13.103</v>
      </c>
      <c r="K47" s="1104" t="s">
        <v>448</v>
      </c>
      <c r="L47" s="1355"/>
      <c r="M47" s="1151"/>
      <c r="N47" s="1096"/>
      <c r="O47" s="1096"/>
    </row>
    <row r="48" spans="1:15" s="1217" customFormat="1" ht="20.100000000000001" customHeight="1">
      <c r="A48" s="1221"/>
      <c r="B48" s="1219"/>
      <c r="C48" s="1218"/>
      <c r="D48" s="1405"/>
      <c r="E48" s="1409"/>
      <c r="F48" s="1408"/>
      <c r="G48" s="1228" t="s">
        <v>1860</v>
      </c>
      <c r="H48" s="1232" t="s">
        <v>1879</v>
      </c>
      <c r="I48" s="1231" t="s">
        <v>1880</v>
      </c>
      <c r="J48" s="1227">
        <v>13.103</v>
      </c>
      <c r="K48" s="1222" t="s">
        <v>448</v>
      </c>
      <c r="L48" s="1355"/>
      <c r="M48" s="1224"/>
      <c r="N48" s="1220"/>
      <c r="O48" s="1220"/>
    </row>
    <row r="49" spans="1:15" s="1217" customFormat="1" ht="20.100000000000001" customHeight="1">
      <c r="A49" s="1221"/>
      <c r="B49" s="1219"/>
      <c r="C49" s="1218"/>
      <c r="D49" s="1405"/>
      <c r="E49" s="1409"/>
      <c r="F49" s="1408"/>
      <c r="G49" s="1228" t="s">
        <v>1860</v>
      </c>
      <c r="H49" s="1232" t="s">
        <v>1881</v>
      </c>
      <c r="I49" s="1231" t="s">
        <v>1882</v>
      </c>
      <c r="J49" s="1227">
        <v>13.103</v>
      </c>
      <c r="K49" s="1222" t="s">
        <v>448</v>
      </c>
      <c r="L49" s="1355"/>
      <c r="M49" s="1224"/>
      <c r="N49" s="1220"/>
      <c r="O49" s="1220"/>
    </row>
    <row r="50" spans="1:15" s="1217" customFormat="1" ht="20.100000000000001" customHeight="1">
      <c r="A50" s="1221"/>
      <c r="B50" s="1219"/>
      <c r="C50" s="1218"/>
      <c r="D50" s="1405"/>
      <c r="E50" s="1409"/>
      <c r="F50" s="1408"/>
      <c r="G50" s="1228" t="s">
        <v>1860</v>
      </c>
      <c r="H50" s="1232" t="s">
        <v>1883</v>
      </c>
      <c r="I50" s="1231" t="s">
        <v>1884</v>
      </c>
      <c r="J50" s="1227">
        <v>13.103</v>
      </c>
      <c r="K50" s="1222" t="s">
        <v>448</v>
      </c>
      <c r="L50" s="1355"/>
      <c r="M50" s="1224"/>
      <c r="N50" s="1220"/>
      <c r="O50" s="1220"/>
    </row>
    <row r="51" spans="1:15" s="1065" customFormat="1" ht="20.100000000000001" customHeight="1">
      <c r="A51" s="1101"/>
      <c r="B51" s="1090"/>
      <c r="C51" s="1074"/>
      <c r="D51" s="1405"/>
      <c r="E51" s="1407"/>
      <c r="F51" s="1408"/>
      <c r="G51" s="1080"/>
      <c r="H51" s="1148" t="s">
        <v>273</v>
      </c>
      <c r="I51" s="1143"/>
      <c r="J51" s="1143"/>
      <c r="K51" s="1141"/>
      <c r="L51" s="1355"/>
      <c r="M51" s="1151"/>
      <c r="N51" s="1096"/>
      <c r="O51" s="1096"/>
    </row>
    <row r="52" spans="1:15" s="1065" customFormat="1" ht="20.100000000000001" customHeight="1">
      <c r="A52" s="1101"/>
      <c r="B52" s="1090"/>
      <c r="C52" s="1074"/>
      <c r="D52" s="1405" t="s">
        <v>1875</v>
      </c>
      <c r="E52" s="140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52" s="1408" t="str">
        <f>IF('Перечень тарифов'!J31="","наименование отсутствует","" &amp; 'Перечень тарифов'!J31 &amp; "")</f>
        <v>Тариф на теплоноситель, поставляемый потребителям</v>
      </c>
      <c r="G52" s="1104"/>
      <c r="H52" s="1241" t="s">
        <v>1214</v>
      </c>
      <c r="I52" s="1240" t="s">
        <v>1878</v>
      </c>
      <c r="J52" s="1165">
        <v>13.288</v>
      </c>
      <c r="K52" s="1104" t="s">
        <v>448</v>
      </c>
      <c r="L52" s="1355"/>
      <c r="M52" s="1151"/>
      <c r="N52" s="1096"/>
      <c r="O52" s="1096"/>
    </row>
    <row r="53" spans="1:15" s="1217" customFormat="1" ht="20.100000000000001" customHeight="1">
      <c r="A53" s="1221"/>
      <c r="B53" s="1219"/>
      <c r="C53" s="1218"/>
      <c r="D53" s="1405"/>
      <c r="E53" s="1409"/>
      <c r="F53" s="1408"/>
      <c r="G53" s="1228" t="s">
        <v>1860</v>
      </c>
      <c r="H53" s="1241" t="s">
        <v>1879</v>
      </c>
      <c r="I53" s="1240" t="s">
        <v>1880</v>
      </c>
      <c r="J53" s="1227">
        <v>13.288</v>
      </c>
      <c r="K53" s="1222" t="s">
        <v>448</v>
      </c>
      <c r="L53" s="1355"/>
      <c r="M53" s="1224"/>
      <c r="N53" s="1220"/>
      <c r="O53" s="1220"/>
    </row>
    <row r="54" spans="1:15" s="1217" customFormat="1" ht="20.100000000000001" customHeight="1">
      <c r="A54" s="1221"/>
      <c r="B54" s="1219"/>
      <c r="C54" s="1218"/>
      <c r="D54" s="1405"/>
      <c r="E54" s="1409"/>
      <c r="F54" s="1408"/>
      <c r="G54" s="1228" t="s">
        <v>1860</v>
      </c>
      <c r="H54" s="1241" t="s">
        <v>1881</v>
      </c>
      <c r="I54" s="1240" t="s">
        <v>1882</v>
      </c>
      <c r="J54" s="1227">
        <v>13.288</v>
      </c>
      <c r="K54" s="1222" t="s">
        <v>448</v>
      </c>
      <c r="L54" s="1355"/>
      <c r="M54" s="1224"/>
      <c r="N54" s="1220"/>
      <c r="O54" s="1220"/>
    </row>
    <row r="55" spans="1:15" s="1217" customFormat="1" ht="18.95" customHeight="1">
      <c r="A55" s="1221"/>
      <c r="B55" s="1219"/>
      <c r="C55" s="1218"/>
      <c r="D55" s="1405"/>
      <c r="E55" s="1409"/>
      <c r="F55" s="1408"/>
      <c r="G55" s="1228" t="s">
        <v>1860</v>
      </c>
      <c r="H55" s="1241" t="s">
        <v>1883</v>
      </c>
      <c r="I55" s="1240" t="s">
        <v>1884</v>
      </c>
      <c r="J55" s="1227">
        <v>13.288</v>
      </c>
      <c r="K55" s="1222" t="s">
        <v>448</v>
      </c>
      <c r="L55" s="1355"/>
      <c r="M55" s="1224"/>
      <c r="N55" s="1220"/>
      <c r="O55" s="1220"/>
    </row>
    <row r="56" spans="1:15" s="1065" customFormat="1" ht="15" customHeight="1">
      <c r="A56" s="1101"/>
      <c r="B56" s="1090"/>
      <c r="C56" s="1074"/>
      <c r="D56" s="1405"/>
      <c r="E56" s="1407"/>
      <c r="F56" s="1408"/>
      <c r="G56" s="1080"/>
      <c r="H56" s="1148" t="s">
        <v>273</v>
      </c>
      <c r="I56" s="1143"/>
      <c r="J56" s="1143"/>
      <c r="K56" s="1141"/>
      <c r="L56" s="1356"/>
      <c r="M56" s="1151"/>
      <c r="N56" s="1096"/>
      <c r="O56" s="1096"/>
    </row>
    <row r="57" spans="1:15" ht="26.1" customHeight="1">
      <c r="A57" s="1101"/>
      <c r="C57" s="1074"/>
      <c r="D57" s="1091" t="s">
        <v>67</v>
      </c>
      <c r="E57" s="1415" t="s">
        <v>711</v>
      </c>
      <c r="F57" s="1415"/>
      <c r="G57" s="1415"/>
      <c r="H57" s="1415"/>
      <c r="I57" s="1415"/>
      <c r="J57" s="1415"/>
      <c r="K57" s="1415"/>
      <c r="L57" s="1125"/>
      <c r="M57" s="1151"/>
    </row>
    <row r="58" spans="1:15" ht="30" customHeight="1">
      <c r="A58" s="1101"/>
      <c r="C58" s="1425"/>
      <c r="D58" s="1427" t="s">
        <v>442</v>
      </c>
      <c r="E58" s="142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8" s="1408" t="str">
        <f>IF('Перечень тарифов'!J21="","наименование отсутствует","" &amp; 'Перечень тарифов'!J21 &amp; "")</f>
        <v>Тарифы  на тепловую энергию, поставляемую потребителям (кроме населения)</v>
      </c>
      <c r="G58" s="1104"/>
      <c r="H58" s="1250" t="s">
        <v>1214</v>
      </c>
      <c r="I58" s="1249" t="s">
        <v>1878</v>
      </c>
      <c r="J58" s="1251">
        <v>6240.81</v>
      </c>
      <c r="K58" s="1104" t="s">
        <v>448</v>
      </c>
      <c r="L58" s="1354" t="s">
        <v>712</v>
      </c>
      <c r="M58" s="1151"/>
      <c r="O58" s="1096" t="s">
        <v>550</v>
      </c>
    </row>
    <row r="59" spans="1:15" s="1233" customFormat="1" ht="30" customHeight="1">
      <c r="A59" s="1236"/>
      <c r="B59" s="1234"/>
      <c r="C59" s="1425"/>
      <c r="D59" s="1428"/>
      <c r="E59" s="1426"/>
      <c r="F59" s="1408"/>
      <c r="G59" s="1243" t="s">
        <v>1860</v>
      </c>
      <c r="H59" s="1250" t="s">
        <v>1879</v>
      </c>
      <c r="I59" s="1249" t="s">
        <v>1880</v>
      </c>
      <c r="J59" s="1242">
        <v>6240.81</v>
      </c>
      <c r="K59" s="1237" t="s">
        <v>448</v>
      </c>
      <c r="L59" s="1355"/>
      <c r="M59" s="1239"/>
      <c r="N59" s="1235"/>
      <c r="O59" s="1235"/>
    </row>
    <row r="60" spans="1:15" s="1233" customFormat="1" ht="30" customHeight="1">
      <c r="A60" s="1236"/>
      <c r="B60" s="1234"/>
      <c r="C60" s="1425"/>
      <c r="D60" s="1428"/>
      <c r="E60" s="1426"/>
      <c r="F60" s="1408"/>
      <c r="G60" s="1243" t="s">
        <v>1860</v>
      </c>
      <c r="H60" s="1250" t="s">
        <v>1881</v>
      </c>
      <c r="I60" s="1249" t="s">
        <v>1882</v>
      </c>
      <c r="J60" s="1242">
        <v>6240.81</v>
      </c>
      <c r="K60" s="1237" t="s">
        <v>448</v>
      </c>
      <c r="L60" s="1355"/>
      <c r="M60" s="1239"/>
      <c r="N60" s="1235"/>
      <c r="O60" s="1235"/>
    </row>
    <row r="61" spans="1:15" ht="30" customHeight="1">
      <c r="A61" s="1101"/>
      <c r="C61" s="1425"/>
      <c r="D61" s="1429"/>
      <c r="E61" s="1426"/>
      <c r="F61" s="1408"/>
      <c r="G61" s="1153"/>
      <c r="H61" s="1148" t="s">
        <v>273</v>
      </c>
      <c r="I61" s="1140"/>
      <c r="J61" s="1140"/>
      <c r="K61" s="1141"/>
      <c r="L61" s="1355"/>
      <c r="M61" s="1151"/>
    </row>
    <row r="62" spans="1:15" s="1065" customFormat="1" ht="30" customHeight="1">
      <c r="A62" s="1101"/>
      <c r="B62" s="1090"/>
      <c r="C62" s="1074"/>
      <c r="D62" s="1405" t="s">
        <v>1871</v>
      </c>
      <c r="E62" s="140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2" s="1408" t="str">
        <f>IF('Перечень тарифов'!J26="","наименование отсутствует","" &amp; 'Перечень тарифов'!J26 &amp; "")</f>
        <v>Тарифы на горячую воду, поставляемую потребителям (кроме населения)</v>
      </c>
      <c r="G62" s="1104"/>
      <c r="H62" s="1162" t="s">
        <v>1214</v>
      </c>
      <c r="I62" s="1161" t="s">
        <v>1884</v>
      </c>
      <c r="J62" s="1165">
        <v>0</v>
      </c>
      <c r="K62" s="1104" t="s">
        <v>448</v>
      </c>
      <c r="L62" s="1355"/>
      <c r="M62" s="1151"/>
      <c r="N62" s="1096"/>
      <c r="O62" s="1096"/>
    </row>
    <row r="63" spans="1:15" s="1065" customFormat="1" ht="30" customHeight="1">
      <c r="A63" s="1101"/>
      <c r="B63" s="1090"/>
      <c r="C63" s="1074"/>
      <c r="D63" s="1405"/>
      <c r="E63" s="1407"/>
      <c r="F63" s="1408"/>
      <c r="G63" s="1080"/>
      <c r="H63" s="1148" t="s">
        <v>273</v>
      </c>
      <c r="I63" s="1143"/>
      <c r="J63" s="1143"/>
      <c r="K63" s="1141"/>
      <c r="L63" s="1355"/>
      <c r="M63" s="1151"/>
      <c r="N63" s="1096"/>
      <c r="O63" s="1096"/>
    </row>
    <row r="64" spans="1:15" s="1065" customFormat="1" ht="30" customHeight="1">
      <c r="A64" s="1101"/>
      <c r="B64" s="1090"/>
      <c r="C64" s="1074"/>
      <c r="D64" s="1405" t="s">
        <v>1876</v>
      </c>
      <c r="E64" s="140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64" s="1408" t="str">
        <f>IF('Перечень тарифов'!J31="","наименование отсутствует","" &amp; 'Перечень тарифов'!J31 &amp; "")</f>
        <v>Тариф на теплоноситель, поставляемый потребителям</v>
      </c>
      <c r="G64" s="1104"/>
      <c r="H64" s="1162" t="s">
        <v>1214</v>
      </c>
      <c r="I64" s="1161" t="s">
        <v>1884</v>
      </c>
      <c r="J64" s="1165">
        <v>0</v>
      </c>
      <c r="K64" s="1104" t="s">
        <v>448</v>
      </c>
      <c r="L64" s="1355"/>
      <c r="M64" s="1151"/>
      <c r="N64" s="1096"/>
      <c r="O64" s="1096"/>
    </row>
    <row r="65" spans="1:15" s="1065" customFormat="1" ht="30" customHeight="1">
      <c r="A65" s="1101"/>
      <c r="B65" s="1090"/>
      <c r="C65" s="1074"/>
      <c r="D65" s="1405"/>
      <c r="E65" s="1407"/>
      <c r="F65" s="1408"/>
      <c r="G65" s="1080"/>
      <c r="H65" s="1148" t="s">
        <v>273</v>
      </c>
      <c r="I65" s="1143"/>
      <c r="J65" s="1143"/>
      <c r="K65" s="1141"/>
      <c r="L65" s="1356"/>
      <c r="M65" s="1151"/>
      <c r="N65" s="1096"/>
      <c r="O65" s="1096"/>
    </row>
    <row r="66" spans="1:15" ht="25.5" customHeight="1">
      <c r="A66" s="1101"/>
      <c r="B66" s="1090">
        <v>3</v>
      </c>
      <c r="C66" s="1074"/>
      <c r="D66" s="1091" t="s">
        <v>181</v>
      </c>
      <c r="E66" s="1415" t="s">
        <v>710</v>
      </c>
      <c r="F66" s="1415"/>
      <c r="G66" s="1415"/>
      <c r="H66" s="1415"/>
      <c r="I66" s="1415"/>
      <c r="J66" s="1415"/>
      <c r="K66" s="1415"/>
      <c r="L66" s="1125"/>
      <c r="M66" s="1151"/>
    </row>
    <row r="67" spans="1:15" ht="30" customHeight="1">
      <c r="A67" s="1101"/>
      <c r="C67" s="1425"/>
      <c r="D67" s="1427" t="s">
        <v>691</v>
      </c>
      <c r="E67" s="142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7" s="1408" t="str">
        <f>IF('Перечень тарифов'!J21="","наименование отсутствует","" &amp; 'Перечень тарифов'!J21 &amp; "")</f>
        <v>Тарифы  на тепловую энергию, поставляемую потребителям (кроме населения)</v>
      </c>
      <c r="G67" s="1104"/>
      <c r="H67" s="1162" t="s">
        <v>1214</v>
      </c>
      <c r="I67" s="1161" t="s">
        <v>1884</v>
      </c>
      <c r="J67" s="1165">
        <v>0</v>
      </c>
      <c r="K67" s="1104" t="s">
        <v>448</v>
      </c>
      <c r="L67" s="1354" t="s">
        <v>713</v>
      </c>
      <c r="M67" s="1151"/>
    </row>
    <row r="68" spans="1:15" ht="30" customHeight="1">
      <c r="A68" s="1101"/>
      <c r="C68" s="1425"/>
      <c r="D68" s="1429"/>
      <c r="E68" s="1426"/>
      <c r="F68" s="1408"/>
      <c r="G68" s="1153"/>
      <c r="H68" s="1148" t="s">
        <v>273</v>
      </c>
      <c r="I68" s="1140"/>
      <c r="J68" s="1140"/>
      <c r="K68" s="1141"/>
      <c r="L68" s="1355"/>
      <c r="M68" s="1151"/>
    </row>
    <row r="69" spans="1:15" s="1065" customFormat="1" ht="30" customHeight="1">
      <c r="A69" s="1101"/>
      <c r="B69" s="1090"/>
      <c r="C69" s="1074"/>
      <c r="D69" s="1405" t="s">
        <v>1872</v>
      </c>
      <c r="E69" s="1406" t="str">
        <f>IF('Перечень тарифов'!E26="","наименование отсутствует","" &amp; 'Перечень тарифов'!E26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9" s="1408" t="str">
        <f>IF('Перечень тарифов'!J26="","наименование отсутствует","" &amp; 'Перечень тарифов'!J26 &amp; "")</f>
        <v>Тарифы на горячую воду, поставляемую потребителям (кроме населения)</v>
      </c>
      <c r="G69" s="1104"/>
      <c r="H69" s="1162" t="s">
        <v>1214</v>
      </c>
      <c r="I69" s="1161" t="s">
        <v>1884</v>
      </c>
      <c r="J69" s="1165">
        <v>0</v>
      </c>
      <c r="K69" s="1104" t="s">
        <v>448</v>
      </c>
      <c r="L69" s="1355"/>
      <c r="M69" s="1151"/>
      <c r="N69" s="1096"/>
      <c r="O69" s="1096"/>
    </row>
    <row r="70" spans="1:15" s="1065" customFormat="1" ht="30" customHeight="1">
      <c r="A70" s="1101"/>
      <c r="B70" s="1090"/>
      <c r="C70" s="1074"/>
      <c r="D70" s="1405"/>
      <c r="E70" s="1407"/>
      <c r="F70" s="1408"/>
      <c r="G70" s="1080"/>
      <c r="H70" s="1148" t="s">
        <v>273</v>
      </c>
      <c r="I70" s="1143"/>
      <c r="J70" s="1143"/>
      <c r="K70" s="1141"/>
      <c r="L70" s="1355"/>
      <c r="M70" s="1151"/>
      <c r="N70" s="1096"/>
      <c r="O70" s="1096"/>
    </row>
    <row r="71" spans="1:15" s="1065" customFormat="1" ht="30" customHeight="1">
      <c r="A71" s="1101"/>
      <c r="B71" s="1090"/>
      <c r="C71" s="1074"/>
      <c r="D71" s="1405" t="s">
        <v>1877</v>
      </c>
      <c r="E71" s="1406"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71" s="1408" t="str">
        <f>IF('Перечень тарифов'!J31="","наименование отсутствует","" &amp; 'Перечень тарифов'!J31 &amp; "")</f>
        <v>Тариф на теплоноситель, поставляемый потребителям</v>
      </c>
      <c r="G71" s="1104"/>
      <c r="H71" s="1162" t="s">
        <v>1214</v>
      </c>
      <c r="I71" s="1161" t="s">
        <v>1884</v>
      </c>
      <c r="J71" s="1165">
        <v>0</v>
      </c>
      <c r="K71" s="1104" t="s">
        <v>448</v>
      </c>
      <c r="L71" s="1355"/>
      <c r="M71" s="1151"/>
      <c r="N71" s="1096"/>
      <c r="O71" s="1096"/>
    </row>
    <row r="72" spans="1:15" s="1065" customFormat="1" ht="30" customHeight="1">
      <c r="A72" s="1101"/>
      <c r="B72" s="1090"/>
      <c r="C72" s="1074"/>
      <c r="D72" s="1405"/>
      <c r="E72" s="1407"/>
      <c r="F72" s="1408"/>
      <c r="G72" s="1080"/>
      <c r="H72" s="1148" t="s">
        <v>273</v>
      </c>
      <c r="I72" s="1143"/>
      <c r="J72" s="1143"/>
      <c r="K72" s="1141"/>
      <c r="L72" s="1356"/>
      <c r="M72" s="1151"/>
      <c r="N72" s="1096"/>
      <c r="O72" s="1096"/>
    </row>
    <row r="73" spans="1:15" s="1088" customFormat="1" ht="3" customHeight="1">
      <c r="A73" s="1101"/>
      <c r="D73" s="1155"/>
      <c r="E73" s="1155"/>
      <c r="F73" s="1155"/>
      <c r="G73" s="1155"/>
      <c r="H73" s="1155"/>
      <c r="I73" s="1155"/>
      <c r="J73" s="1155"/>
      <c r="K73" s="1155"/>
      <c r="L73" s="1155"/>
      <c r="N73" s="1139"/>
      <c r="O73" s="1139"/>
    </row>
    <row r="74" spans="1:15" ht="24.75" customHeight="1">
      <c r="D74" s="1142">
        <v>1</v>
      </c>
      <c r="E74" s="1329" t="s">
        <v>707</v>
      </c>
      <c r="F74" s="1329"/>
      <c r="G74" s="1329"/>
      <c r="H74" s="1329"/>
      <c r="I74" s="1329"/>
      <c r="J74" s="1329"/>
      <c r="K74" s="1329"/>
      <c r="L74" s="1329"/>
    </row>
  </sheetData>
  <sheetProtection password="FA9C" sheet="1" objects="1" scenarios="1" formatColumns="0" formatRows="0"/>
  <mergeCells count="78">
    <mergeCell ref="E74:L74"/>
    <mergeCell ref="E66:K66"/>
    <mergeCell ref="C67:C68"/>
    <mergeCell ref="D67:D68"/>
    <mergeCell ref="E67:E68"/>
    <mergeCell ref="F67:F68"/>
    <mergeCell ref="L67:L72"/>
    <mergeCell ref="D69:D70"/>
    <mergeCell ref="E69:E70"/>
    <mergeCell ref="F69:F70"/>
    <mergeCell ref="L58:L65"/>
    <mergeCell ref="L26:L40"/>
    <mergeCell ref="E41:K41"/>
    <mergeCell ref="C42:C46"/>
    <mergeCell ref="D42:D46"/>
    <mergeCell ref="E42:E46"/>
    <mergeCell ref="F42:F46"/>
    <mergeCell ref="L42:L56"/>
    <mergeCell ref="E57:K57"/>
    <mergeCell ref="C58:C61"/>
    <mergeCell ref="D58:D61"/>
    <mergeCell ref="E58:E61"/>
    <mergeCell ref="F58:F61"/>
    <mergeCell ref="D31:D35"/>
    <mergeCell ref="E31:E35"/>
    <mergeCell ref="F31:F35"/>
    <mergeCell ref="G24:H24"/>
    <mergeCell ref="E25:K25"/>
    <mergeCell ref="C26:C30"/>
    <mergeCell ref="D26:D30"/>
    <mergeCell ref="E26:E30"/>
    <mergeCell ref="F26:F30"/>
    <mergeCell ref="C17:C18"/>
    <mergeCell ref="D17:D18"/>
    <mergeCell ref="E17:E18"/>
    <mergeCell ref="F17:F18"/>
    <mergeCell ref="L17:L22"/>
    <mergeCell ref="D19:D20"/>
    <mergeCell ref="D21:D22"/>
    <mergeCell ref="L10:L12"/>
    <mergeCell ref="D11:D12"/>
    <mergeCell ref="E11:E12"/>
    <mergeCell ref="F11:F12"/>
    <mergeCell ref="G11:I11"/>
    <mergeCell ref="J11:J12"/>
    <mergeCell ref="K11:K12"/>
    <mergeCell ref="G12:H12"/>
    <mergeCell ref="D62:D63"/>
    <mergeCell ref="E62:E63"/>
    <mergeCell ref="F62:F63"/>
    <mergeCell ref="D5:K5"/>
    <mergeCell ref="F7:K7"/>
    <mergeCell ref="F8:K8"/>
    <mergeCell ref="D10:K10"/>
    <mergeCell ref="E23:K23"/>
    <mergeCell ref="G13:H13"/>
    <mergeCell ref="E14:K14"/>
    <mergeCell ref="G15:H15"/>
    <mergeCell ref="E16:K16"/>
    <mergeCell ref="E19:E20"/>
    <mergeCell ref="F19:F20"/>
    <mergeCell ref="E21:E22"/>
    <mergeCell ref="F21:F22"/>
    <mergeCell ref="D36:D40"/>
    <mergeCell ref="E36:E40"/>
    <mergeCell ref="F36:F40"/>
    <mergeCell ref="D52:D56"/>
    <mergeCell ref="E52:E56"/>
    <mergeCell ref="F52:F56"/>
    <mergeCell ref="D47:D51"/>
    <mergeCell ref="E47:E51"/>
    <mergeCell ref="F47:F51"/>
    <mergeCell ref="D64:D65"/>
    <mergeCell ref="E64:E65"/>
    <mergeCell ref="F64:F65"/>
    <mergeCell ref="D71:D72"/>
    <mergeCell ref="E71:E72"/>
    <mergeCell ref="F71:F72"/>
  </mergeCells>
  <dataValidations xWindow="990" yWindow="550"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42 L16:L17 L67 L5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52:I55 H17:I17 H71:I71 H36:I39 H67:I67 H19:I19 H26:I29 H42:I45 H58:I60 H69:I69 H21:I21 H31:I34 H47:I50 H64:I64 H62:I62"/>
    <dataValidation type="list" allowBlank="1" showInputMessage="1" showErrorMessage="1" errorTitle="Ошибка" error="Выберите значение из списка" prompt="Выберите значение из списка" sqref="J17 J19 J21">
      <formula1>kind_of_control_method</formula1>
    </dataValidation>
    <dataValidation type="decimal" allowBlank="1" showErrorMessage="1" errorTitle="Ошибка" error="Допускается ввод только действительных чисел!" sqref="J36:J39 J52:J55 J71 J67 J26:J29 J42:J45 J58:J60 J69 J31:J34 J47:J50 J64 J62">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8b2df4ee-4186-4f8a-84e5-518a38997f10"/>
    <hyperlink ref="K24" location="'Форма 4.10.1'!$K$24" tooltip="Кликните по гиперссылке, чтобы перейти по гиперссылке или отредактировать её" display="https://portal.eias.ru/Portal/DownloadPage.aspx?type=12&amp;guid=453b9d09-b6f0-4815-8d9c-bde0c538d6d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30" t="s">
        <v>460</v>
      </c>
      <c r="E5" s="1430"/>
      <c r="F5" s="1430"/>
      <c r="G5" s="1430"/>
      <c r="H5" s="1430"/>
      <c r="I5" s="1430"/>
      <c r="J5" s="143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32" t="s">
        <v>444</v>
      </c>
      <c r="E8" s="1432"/>
      <c r="F8" s="1432"/>
      <c r="G8" s="1432"/>
      <c r="H8" s="1432"/>
      <c r="I8" s="1432"/>
      <c r="J8" s="1432"/>
      <c r="K8" s="1432" t="s">
        <v>445</v>
      </c>
    </row>
    <row r="9" spans="1:14">
      <c r="D9" s="1432" t="s">
        <v>90</v>
      </c>
      <c r="E9" s="1432" t="s">
        <v>462</v>
      </c>
      <c r="F9" s="1432"/>
      <c r="G9" s="1432" t="s">
        <v>463</v>
      </c>
      <c r="H9" s="1432"/>
      <c r="I9" s="1432"/>
      <c r="J9" s="1432"/>
      <c r="K9" s="1432"/>
    </row>
    <row r="10" spans="1:14" ht="22.5">
      <c r="D10" s="1432"/>
      <c r="E10" s="131" t="s">
        <v>464</v>
      </c>
      <c r="F10" s="131" t="s">
        <v>397</v>
      </c>
      <c r="G10" s="131" t="s">
        <v>397</v>
      </c>
      <c r="H10" s="131" t="s">
        <v>464</v>
      </c>
      <c r="I10" s="131" t="s">
        <v>465</v>
      </c>
      <c r="J10" s="131" t="s">
        <v>446</v>
      </c>
      <c r="K10" s="1432"/>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0"/>
      <c r="J12" s="1031"/>
      <c r="K12" s="1354"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56"/>
    </row>
    <row r="14" spans="1:14" ht="3" customHeight="1">
      <c r="A14" s="125"/>
      <c r="B14" s="125"/>
      <c r="C14" s="125"/>
    </row>
    <row r="15" spans="1:14" ht="27.75" customHeight="1">
      <c r="E15" s="1431" t="s">
        <v>569</v>
      </c>
      <c r="F15" s="1431"/>
      <c r="G15" s="1431"/>
      <c r="H15" s="1431"/>
      <c r="I15" s="1431"/>
      <c r="J15" s="143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89" t="s">
        <v>312</v>
      </c>
      <c r="E7" s="1291"/>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433" t="s">
        <v>313</v>
      </c>
      <c r="E15" s="143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Q49" sqref="Q49"/>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30" t="s">
        <v>53</v>
      </c>
      <c r="E7" s="1430"/>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s="1244" customFormat="1" ht="45">
      <c r="C12" s="1247" t="s">
        <v>1860</v>
      </c>
      <c r="D12" s="1245">
        <v>1</v>
      </c>
      <c r="E12" s="1246" t="s">
        <v>1888</v>
      </c>
    </row>
    <row r="13" spans="3:12">
      <c r="C13" s="47"/>
      <c r="D13" s="108"/>
      <c r="E13" s="106" t="s">
        <v>175</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28" sqref="B28"/>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34" t="s">
        <v>54</v>
      </c>
      <c r="C2" s="1434"/>
      <c r="D2" s="1434"/>
      <c r="E2" s="410"/>
    </row>
    <row r="3" spans="2:5" ht="3" customHeight="1"/>
    <row r="4" spans="2:5" ht="21.75" customHeight="1" thickBot="1">
      <c r="B4" s="1252" t="s">
        <v>1</v>
      </c>
      <c r="C4" s="1252" t="s">
        <v>89</v>
      </c>
      <c r="D4" s="1252" t="s">
        <v>70</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98">
        <v>1</v>
      </c>
      <c r="E9" s="1467"/>
      <c r="F9" s="1469"/>
      <c r="G9" s="1457" t="s">
        <v>83</v>
      </c>
      <c r="H9" s="1298"/>
      <c r="I9" s="1298">
        <v>1</v>
      </c>
      <c r="J9" s="1463"/>
      <c r="K9" s="1344" t="s">
        <v>83</v>
      </c>
      <c r="L9" s="1295"/>
      <c r="M9" s="1295" t="s">
        <v>91</v>
      </c>
      <c r="N9" s="1466"/>
      <c r="O9" s="1344" t="s">
        <v>83</v>
      </c>
      <c r="P9" s="1295"/>
      <c r="Q9" s="1295" t="s">
        <v>91</v>
      </c>
      <c r="R9" s="1461"/>
      <c r="S9" s="1344" t="s">
        <v>83</v>
      </c>
      <c r="T9" s="1028"/>
      <c r="U9" s="1028" t="s">
        <v>91</v>
      </c>
      <c r="V9" s="1194"/>
      <c r="W9" s="288"/>
    </row>
    <row r="10" spans="1:23" s="701" customFormat="1" ht="17.100000000000001" customHeight="1">
      <c r="A10" s="197"/>
      <c r="C10" s="152"/>
      <c r="D10" s="1298"/>
      <c r="E10" s="1467"/>
      <c r="F10" s="1469"/>
      <c r="G10" s="1457"/>
      <c r="H10" s="1298"/>
      <c r="I10" s="1298"/>
      <c r="J10" s="1463"/>
      <c r="K10" s="1344"/>
      <c r="L10" s="1295"/>
      <c r="M10" s="1295"/>
      <c r="N10" s="1466"/>
      <c r="O10" s="1344"/>
      <c r="P10" s="1295"/>
      <c r="Q10" s="1295"/>
      <c r="R10" s="1461"/>
      <c r="S10" s="1344"/>
      <c r="T10" s="1030"/>
      <c r="U10" s="706"/>
      <c r="V10" s="707" t="s">
        <v>627</v>
      </c>
      <c r="W10" s="708"/>
    </row>
    <row r="11" spans="1:23" s="96" customFormat="1" ht="17.100000000000001" customHeight="1">
      <c r="A11" s="197"/>
      <c r="C11" s="152"/>
      <c r="D11" s="1299"/>
      <c r="E11" s="1468"/>
      <c r="F11" s="1470"/>
      <c r="G11" s="1299"/>
      <c r="H11" s="1299"/>
      <c r="I11" s="1299"/>
      <c r="J11" s="1464"/>
      <c r="K11" s="1299"/>
      <c r="L11" s="1299"/>
      <c r="M11" s="1299"/>
      <c r="N11" s="1461"/>
      <c r="O11" s="1299"/>
      <c r="P11" s="1029"/>
      <c r="Q11" s="706"/>
      <c r="R11" s="707" t="s">
        <v>626</v>
      </c>
      <c r="S11" s="703"/>
      <c r="T11" s="703"/>
      <c r="U11" s="703"/>
      <c r="V11" s="703"/>
      <c r="W11" s="708"/>
    </row>
    <row r="12" spans="1:23" s="96" customFormat="1" ht="17.100000000000001" customHeight="1">
      <c r="A12" s="197"/>
      <c r="C12" s="152"/>
      <c r="D12" s="1299"/>
      <c r="E12" s="1468"/>
      <c r="F12" s="1470"/>
      <c r="G12" s="1299"/>
      <c r="H12" s="1299"/>
      <c r="I12" s="1299"/>
      <c r="J12" s="1464"/>
      <c r="K12" s="1299"/>
      <c r="L12" s="706"/>
      <c r="M12" s="707"/>
      <c r="N12" s="707" t="s">
        <v>409</v>
      </c>
      <c r="O12" s="707"/>
      <c r="P12" s="707"/>
      <c r="Q12" s="707"/>
      <c r="R12" s="707"/>
      <c r="S12" s="703"/>
      <c r="T12" s="703"/>
      <c r="U12" s="703"/>
      <c r="V12" s="703"/>
      <c r="W12" s="708"/>
    </row>
    <row r="13" spans="1:23" s="96" customFormat="1" ht="17.25" customHeight="1">
      <c r="A13" s="197"/>
      <c r="C13" s="152"/>
      <c r="D13" s="1299"/>
      <c r="E13" s="1468"/>
      <c r="F13" s="1470"/>
      <c r="G13" s="1299"/>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62"/>
      <c r="E15" s="1471"/>
      <c r="F15" s="1456"/>
      <c r="G15" s="1458"/>
      <c r="H15" s="1298"/>
      <c r="I15" s="1298">
        <v>1</v>
      </c>
      <c r="J15" s="1463"/>
      <c r="K15" s="1344" t="s">
        <v>83</v>
      </c>
      <c r="L15" s="1295"/>
      <c r="M15" s="1295" t="s">
        <v>91</v>
      </c>
      <c r="N15" s="1466"/>
      <c r="O15" s="1344" t="s">
        <v>83</v>
      </c>
      <c r="P15" s="1295"/>
      <c r="Q15" s="1295" t="s">
        <v>91</v>
      </c>
      <c r="R15" s="1461"/>
      <c r="S15" s="1344" t="s">
        <v>83</v>
      </c>
      <c r="T15" s="1028"/>
      <c r="U15" s="1028" t="s">
        <v>91</v>
      </c>
      <c r="V15" s="1194"/>
      <c r="W15" s="288"/>
    </row>
    <row r="16" spans="1:23" s="704" customFormat="1" ht="16.5" customHeight="1">
      <c r="A16" s="710"/>
      <c r="B16" s="705"/>
      <c r="C16" s="709"/>
      <c r="D16" s="1462"/>
      <c r="E16" s="1471"/>
      <c r="F16" s="1456"/>
      <c r="G16" s="1458"/>
      <c r="H16" s="1298"/>
      <c r="I16" s="1298"/>
      <c r="J16" s="1463"/>
      <c r="K16" s="1344"/>
      <c r="L16" s="1295"/>
      <c r="M16" s="1295"/>
      <c r="N16" s="1466"/>
      <c r="O16" s="1344"/>
      <c r="P16" s="1295"/>
      <c r="Q16" s="1295"/>
      <c r="R16" s="1461"/>
      <c r="S16" s="1344"/>
      <c r="T16" s="1030"/>
      <c r="U16" s="706"/>
      <c r="V16" s="707" t="s">
        <v>627</v>
      </c>
      <c r="W16" s="708"/>
    </row>
    <row r="17" spans="1:36" ht="17.100000000000001" customHeight="1">
      <c r="A17" s="197"/>
      <c r="B17" s="96"/>
      <c r="C17" s="152"/>
      <c r="D17" s="1462"/>
      <c r="E17" s="1471"/>
      <c r="F17" s="1456"/>
      <c r="G17" s="1458"/>
      <c r="H17" s="1298"/>
      <c r="I17" s="1298"/>
      <c r="J17" s="1464"/>
      <c r="K17" s="1344"/>
      <c r="L17" s="1295"/>
      <c r="M17" s="1295"/>
      <c r="N17" s="1461"/>
      <c r="O17" s="1344"/>
      <c r="P17" s="1029"/>
      <c r="Q17" s="706"/>
      <c r="R17" s="707" t="s">
        <v>626</v>
      </c>
      <c r="S17" s="703"/>
      <c r="T17" s="703"/>
      <c r="U17" s="703"/>
      <c r="V17" s="703"/>
      <c r="W17" s="708"/>
    </row>
    <row r="18" spans="1:36" ht="17.100000000000001" customHeight="1">
      <c r="A18" s="197"/>
      <c r="B18" s="96"/>
      <c r="C18" s="152"/>
      <c r="D18" s="1462"/>
      <c r="E18" s="1471"/>
      <c r="F18" s="1456"/>
      <c r="G18" s="1458"/>
      <c r="H18" s="1298"/>
      <c r="I18" s="1298"/>
      <c r="J18" s="1464"/>
      <c r="K18" s="1344"/>
      <c r="L18" s="706"/>
      <c r="M18" s="707"/>
      <c r="N18" s="707" t="s">
        <v>409</v>
      </c>
      <c r="O18" s="707"/>
      <c r="P18" s="707"/>
      <c r="Q18" s="707"/>
      <c r="R18" s="707"/>
      <c r="S18" s="703"/>
      <c r="T18" s="703"/>
      <c r="U18" s="703"/>
      <c r="V18" s="703"/>
      <c r="W18" s="708"/>
    </row>
    <row r="19" spans="1:36" ht="17.100000000000001" customHeight="1">
      <c r="A19" s="197"/>
      <c r="B19" s="96"/>
      <c r="C19" s="152"/>
      <c r="D19" s="1462"/>
      <c r="E19" s="1471"/>
      <c r="F19" s="1456"/>
      <c r="G19" s="1458"/>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65" t="s">
        <v>296</v>
      </c>
      <c r="P27" s="1465"/>
      <c r="Q27" s="1465"/>
      <c r="R27" s="1386" t="s">
        <v>268</v>
      </c>
      <c r="S27" s="1386"/>
      <c r="T27" s="1386"/>
      <c r="U27" s="1365" t="s">
        <v>338</v>
      </c>
      <c r="W27" s="1459"/>
    </row>
    <row r="28" spans="1:36" ht="17.100000000000001" customHeight="1">
      <c r="O28" s="1385" t="s">
        <v>575</v>
      </c>
      <c r="P28" s="1385" t="s">
        <v>269</v>
      </c>
      <c r="Q28" s="1385"/>
      <c r="R28" s="1386"/>
      <c r="S28" s="1386"/>
      <c r="T28" s="1386"/>
      <c r="U28" s="1365"/>
      <c r="W28" s="1459"/>
    </row>
    <row r="29" spans="1:36" ht="37.5" customHeight="1">
      <c r="O29" s="1385"/>
      <c r="P29" s="98" t="s">
        <v>576</v>
      </c>
      <c r="Q29" s="98" t="s">
        <v>6</v>
      </c>
      <c r="R29" s="99" t="s">
        <v>272</v>
      </c>
      <c r="S29" s="1387" t="s">
        <v>271</v>
      </c>
      <c r="T29" s="1387"/>
      <c r="U29" s="1365"/>
      <c r="W29" s="1459"/>
    </row>
    <row r="30" spans="1:36" ht="17.100000000000001" customHeight="1">
      <c r="G30" s="150"/>
      <c r="H30" s="150"/>
      <c r="I30" s="150"/>
      <c r="J30" s="150"/>
      <c r="K30" s="150"/>
      <c r="L30" s="116"/>
      <c r="M30" s="404" t="s">
        <v>181</v>
      </c>
      <c r="N30" s="405"/>
      <c r="O30" s="1460"/>
      <c r="P30" s="1460"/>
      <c r="Q30" s="1460"/>
      <c r="R30" s="1460"/>
      <c r="S30" s="1460"/>
      <c r="T30" s="1460"/>
      <c r="U30" s="1460"/>
      <c r="V30" s="116"/>
      <c r="W30" s="116"/>
      <c r="X30" s="196"/>
      <c r="Y30" s="196"/>
      <c r="Z30" s="196"/>
      <c r="AA30" s="196"/>
      <c r="AB30" s="196"/>
      <c r="AC30" s="196"/>
      <c r="AD30" s="196"/>
      <c r="AE30" s="196"/>
      <c r="AF30" s="196"/>
      <c r="AG30" s="196"/>
      <c r="AH30" s="196"/>
      <c r="AI30" s="196"/>
      <c r="AJ30" s="196"/>
    </row>
    <row r="31" spans="1:36" s="492" customFormat="1" ht="22.5">
      <c r="A31" s="1336">
        <v>1</v>
      </c>
      <c r="B31" s="794"/>
      <c r="C31" s="794"/>
      <c r="D31" s="794"/>
      <c r="E31" s="795"/>
      <c r="F31" s="796"/>
      <c r="G31" s="796"/>
      <c r="H31" s="796"/>
      <c r="I31" s="797"/>
      <c r="J31" s="792"/>
      <c r="K31" s="799"/>
      <c r="L31" s="561">
        <f>mergeValue(A31)</f>
        <v>1</v>
      </c>
      <c r="M31" s="609" t="s">
        <v>19</v>
      </c>
      <c r="N31" s="614"/>
      <c r="O31" s="1435"/>
      <c r="P31" s="1436"/>
      <c r="Q31" s="1436"/>
      <c r="R31" s="1436"/>
      <c r="S31" s="1436"/>
      <c r="T31" s="1436"/>
      <c r="U31" s="1436"/>
      <c r="V31" s="1437"/>
      <c r="W31" s="1125" t="s">
        <v>715</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36"/>
      <c r="B32" s="1336">
        <v>1</v>
      </c>
      <c r="C32" s="794"/>
      <c r="D32" s="794"/>
      <c r="E32" s="796"/>
      <c r="F32" s="796"/>
      <c r="G32" s="796"/>
      <c r="H32" s="796"/>
      <c r="I32" s="791"/>
      <c r="J32" s="790"/>
      <c r="K32" s="793"/>
      <c r="L32" s="561" t="str">
        <f>mergeValue(A32) &amp;"."&amp; mergeValue(B32)</f>
        <v>1.1</v>
      </c>
      <c r="M32" s="515" t="s">
        <v>15</v>
      </c>
      <c r="N32" s="614"/>
      <c r="O32" s="1435"/>
      <c r="P32" s="1436"/>
      <c r="Q32" s="1436"/>
      <c r="R32" s="1436"/>
      <c r="S32" s="1436"/>
      <c r="T32" s="1436"/>
      <c r="U32" s="1436"/>
      <c r="V32" s="1437"/>
      <c r="W32" s="1125"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36"/>
      <c r="B33" s="1336"/>
      <c r="C33" s="1336">
        <v>1</v>
      </c>
      <c r="D33" s="794"/>
      <c r="E33" s="796"/>
      <c r="F33" s="796"/>
      <c r="G33" s="796"/>
      <c r="H33" s="796"/>
      <c r="I33" s="798"/>
      <c r="J33" s="790"/>
      <c r="K33" s="793"/>
      <c r="L33" s="561" t="str">
        <f>mergeValue(A33) &amp;"."&amp; mergeValue(B33)&amp;"."&amp; mergeValue(C33)</f>
        <v>1.1.1</v>
      </c>
      <c r="M33" s="516" t="s">
        <v>7</v>
      </c>
      <c r="N33" s="614"/>
      <c r="O33" s="1435"/>
      <c r="P33" s="1436"/>
      <c r="Q33" s="1436"/>
      <c r="R33" s="1436"/>
      <c r="S33" s="1436"/>
      <c r="T33" s="1436"/>
      <c r="U33" s="1436"/>
      <c r="V33" s="1437"/>
      <c r="W33" s="1125" t="s">
        <v>597</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36"/>
      <c r="B34" s="1336"/>
      <c r="C34" s="1336"/>
      <c r="D34" s="1336">
        <v>1</v>
      </c>
      <c r="E34" s="796"/>
      <c r="F34" s="796"/>
      <c r="G34" s="796"/>
      <c r="H34" s="796"/>
      <c r="I34" s="798"/>
      <c r="J34" s="790"/>
      <c r="K34" s="793"/>
      <c r="L34" s="561" t="str">
        <f>mergeValue(A34) &amp;"."&amp; mergeValue(B34)&amp;"."&amp; mergeValue(C34)&amp;"."&amp; mergeValue(D34)</f>
        <v>1.1.1.1</v>
      </c>
      <c r="M34" s="517" t="s">
        <v>21</v>
      </c>
      <c r="N34" s="614"/>
      <c r="O34" s="1435"/>
      <c r="P34" s="1436"/>
      <c r="Q34" s="1436"/>
      <c r="R34" s="1436"/>
      <c r="S34" s="1436"/>
      <c r="T34" s="1436"/>
      <c r="U34" s="1436"/>
      <c r="V34" s="1437"/>
      <c r="W34" s="1125" t="s">
        <v>598</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36"/>
      <c r="B35" s="1336"/>
      <c r="C35" s="1336"/>
      <c r="D35" s="1336"/>
      <c r="E35" s="1336">
        <v>1</v>
      </c>
      <c r="F35" s="796"/>
      <c r="G35" s="796"/>
      <c r="H35" s="794">
        <v>1</v>
      </c>
      <c r="I35" s="1336">
        <v>1</v>
      </c>
      <c r="J35" s="796"/>
      <c r="K35" s="801"/>
      <c r="L35" s="561" t="str">
        <f>mergeValue(A35) &amp;"."&amp; mergeValue(B35)&amp;"."&amp; mergeValue(C35)&amp;"."&amp; mergeValue(D35)&amp;"."&amp; mergeValue(E35)</f>
        <v>1.1.1.1.1</v>
      </c>
      <c r="M35" s="523" t="s">
        <v>8</v>
      </c>
      <c r="N35" s="614"/>
      <c r="O35" s="1339"/>
      <c r="P35" s="1340"/>
      <c r="Q35" s="1340"/>
      <c r="R35" s="1340"/>
      <c r="S35" s="1340"/>
      <c r="T35" s="1340"/>
      <c r="U35" s="1340"/>
      <c r="V35" s="1341"/>
      <c r="W35" s="1125" t="s">
        <v>716</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36"/>
      <c r="B36" s="1336"/>
      <c r="C36" s="1336"/>
      <c r="D36" s="1336"/>
      <c r="E36" s="1336"/>
      <c r="F36" s="1336">
        <v>1</v>
      </c>
      <c r="G36" s="794"/>
      <c r="H36" s="794"/>
      <c r="I36" s="1336"/>
      <c r="J36" s="1336">
        <v>1</v>
      </c>
      <c r="K36" s="802"/>
      <c r="L36" s="561" t="str">
        <f>mergeValue(A36) &amp;"."&amp; mergeValue(B36)&amp;"."&amp; mergeValue(C36)&amp;"."&amp; mergeValue(D36)&amp;"."&amp; mergeValue(E36)&amp;"."&amp; mergeValue(F36)</f>
        <v>1.1.1.1.1.1</v>
      </c>
      <c r="M36" s="524" t="s">
        <v>9</v>
      </c>
      <c r="N36" s="614"/>
      <c r="O36" s="1339"/>
      <c r="P36" s="1340"/>
      <c r="Q36" s="1340"/>
      <c r="R36" s="1340"/>
      <c r="S36" s="1340"/>
      <c r="T36" s="1340"/>
      <c r="U36" s="1340"/>
      <c r="V36" s="1341"/>
      <c r="W36" s="1125" t="s">
        <v>717</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36"/>
      <c r="B37" s="1336"/>
      <c r="C37" s="1336"/>
      <c r="D37" s="1336"/>
      <c r="E37" s="1336"/>
      <c r="F37" s="1336"/>
      <c r="G37" s="794">
        <v>1</v>
      </c>
      <c r="H37" s="794"/>
      <c r="I37" s="1336"/>
      <c r="J37" s="1336"/>
      <c r="K37" s="802">
        <v>1</v>
      </c>
      <c r="L37" s="561" t="str">
        <f>mergeValue(A37) &amp;"."&amp; mergeValue(B37)&amp;"."&amp; mergeValue(C37)&amp;"."&amp; mergeValue(D37)&amp;"."&amp; mergeValue(E37)&amp;"."&amp; mergeValue(F37)&amp;"."&amp; mergeValue(G37)</f>
        <v>1.1.1.1.1.1.1</v>
      </c>
      <c r="M37" s="1010"/>
      <c r="N37" s="614"/>
      <c r="O37" s="531"/>
      <c r="P37" s="531"/>
      <c r="Q37" s="1034"/>
      <c r="R37" s="1343"/>
      <c r="S37" s="1344" t="s">
        <v>82</v>
      </c>
      <c r="T37" s="1343"/>
      <c r="U37" s="1344" t="s">
        <v>82</v>
      </c>
      <c r="V37" s="531"/>
      <c r="W37" s="1354" t="s">
        <v>718</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36"/>
      <c r="B38" s="1336"/>
      <c r="C38" s="1336"/>
      <c r="D38" s="1336"/>
      <c r="E38" s="1336"/>
      <c r="F38" s="1336"/>
      <c r="G38" s="794"/>
      <c r="H38" s="794"/>
      <c r="I38" s="1336"/>
      <c r="J38" s="1336"/>
      <c r="K38" s="802"/>
      <c r="L38" s="568"/>
      <c r="M38" s="614"/>
      <c r="N38" s="614"/>
      <c r="O38" s="531"/>
      <c r="P38" s="531"/>
      <c r="Q38" s="552" t="str">
        <f>R37 &amp; "-" &amp; T37</f>
        <v>-</v>
      </c>
      <c r="R38" s="1343"/>
      <c r="S38" s="1344"/>
      <c r="T38" s="1343"/>
      <c r="U38" s="1344"/>
      <c r="V38" s="531"/>
      <c r="W38" s="1355"/>
      <c r="X38" s="553"/>
      <c r="Y38" s="557"/>
      <c r="Z38" s="557" t="str">
        <f t="shared" si="0"/>
        <v/>
      </c>
      <c r="AA38" s="557"/>
      <c r="AB38" s="557"/>
      <c r="AC38" s="557"/>
      <c r="AD38" s="553"/>
      <c r="AE38" s="553"/>
      <c r="AF38" s="553"/>
      <c r="AG38" s="553"/>
      <c r="AH38" s="553"/>
      <c r="AI38" s="553"/>
      <c r="AJ38" s="553"/>
    </row>
    <row r="39" spans="1:36" s="492" customFormat="1" ht="15" customHeight="1">
      <c r="A39" s="1336"/>
      <c r="B39" s="1336"/>
      <c r="C39" s="1336"/>
      <c r="D39" s="1336"/>
      <c r="E39" s="1336"/>
      <c r="F39" s="1336"/>
      <c r="G39" s="796"/>
      <c r="H39" s="794"/>
      <c r="I39" s="1336"/>
      <c r="J39" s="1336"/>
      <c r="K39" s="801"/>
      <c r="L39" s="507"/>
      <c r="M39" s="526" t="s">
        <v>24</v>
      </c>
      <c r="N39" s="533"/>
      <c r="O39" s="533"/>
      <c r="P39" s="533"/>
      <c r="Q39" s="533"/>
      <c r="R39" s="533"/>
      <c r="S39" s="533"/>
      <c r="T39" s="533"/>
      <c r="U39" s="533"/>
      <c r="V39" s="529"/>
      <c r="W39" s="1356"/>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36"/>
      <c r="B40" s="1336"/>
      <c r="C40" s="1336"/>
      <c r="D40" s="1336"/>
      <c r="E40" s="1336"/>
      <c r="F40" s="796"/>
      <c r="G40" s="796"/>
      <c r="H40" s="794"/>
      <c r="I40" s="1336"/>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36"/>
      <c r="B41" s="1336"/>
      <c r="C41" s="1336"/>
      <c r="D41" s="1336"/>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36"/>
      <c r="B42" s="1336"/>
      <c r="C42" s="1336"/>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36"/>
      <c r="B43" s="1336"/>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36"/>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336">
        <v>1</v>
      </c>
      <c r="B49" s="812"/>
      <c r="C49" s="812"/>
      <c r="D49" s="812"/>
      <c r="E49" s="813"/>
      <c r="F49" s="814"/>
      <c r="G49" s="814"/>
      <c r="H49" s="814"/>
      <c r="I49" s="815"/>
      <c r="J49" s="810"/>
      <c r="K49" s="817"/>
      <c r="L49" s="561">
        <f>mergeValue(A49)</f>
        <v>1</v>
      </c>
      <c r="M49" s="609" t="s">
        <v>19</v>
      </c>
      <c r="N49" s="614"/>
      <c r="O49" s="1435"/>
      <c r="P49" s="1436"/>
      <c r="Q49" s="1436"/>
      <c r="R49" s="1436"/>
      <c r="S49" s="1436"/>
      <c r="T49" s="1436"/>
      <c r="U49" s="1436"/>
      <c r="V49" s="1437"/>
      <c r="W49" s="1125" t="s">
        <v>715</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36"/>
      <c r="B50" s="1336">
        <v>1</v>
      </c>
      <c r="C50" s="812"/>
      <c r="D50" s="812"/>
      <c r="E50" s="814"/>
      <c r="F50" s="814"/>
      <c r="G50" s="814"/>
      <c r="H50" s="814"/>
      <c r="I50" s="809"/>
      <c r="J50" s="808"/>
      <c r="K50" s="811"/>
      <c r="L50" s="561" t="str">
        <f>mergeValue(A50) &amp;"."&amp; mergeValue(B50)</f>
        <v>1.1</v>
      </c>
      <c r="M50" s="515" t="s">
        <v>15</v>
      </c>
      <c r="N50" s="614"/>
      <c r="O50" s="1435"/>
      <c r="P50" s="1436"/>
      <c r="Q50" s="1436"/>
      <c r="R50" s="1436"/>
      <c r="S50" s="1436"/>
      <c r="T50" s="1436"/>
      <c r="U50" s="1436"/>
      <c r="V50" s="1437"/>
      <c r="W50" s="1125"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36"/>
      <c r="B51" s="1336"/>
      <c r="C51" s="1336">
        <v>1</v>
      </c>
      <c r="D51" s="812"/>
      <c r="E51" s="814"/>
      <c r="F51" s="814"/>
      <c r="G51" s="814"/>
      <c r="H51" s="814"/>
      <c r="I51" s="816"/>
      <c r="J51" s="808"/>
      <c r="K51" s="811"/>
      <c r="L51" s="561" t="str">
        <f>mergeValue(A51) &amp;"."&amp; mergeValue(B51)&amp;"."&amp; mergeValue(C51)</f>
        <v>1.1.1</v>
      </c>
      <c r="M51" s="516" t="s">
        <v>7</v>
      </c>
      <c r="N51" s="614"/>
      <c r="O51" s="1435"/>
      <c r="P51" s="1436"/>
      <c r="Q51" s="1436"/>
      <c r="R51" s="1436"/>
      <c r="S51" s="1436"/>
      <c r="T51" s="1436"/>
      <c r="U51" s="1436"/>
      <c r="V51" s="1437"/>
      <c r="W51" s="1125" t="s">
        <v>597</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36"/>
      <c r="B52" s="1336"/>
      <c r="C52" s="1336"/>
      <c r="D52" s="1336">
        <v>1</v>
      </c>
      <c r="E52" s="814"/>
      <c r="F52" s="814"/>
      <c r="G52" s="814"/>
      <c r="H52" s="814"/>
      <c r="I52" s="816"/>
      <c r="J52" s="808"/>
      <c r="K52" s="811"/>
      <c r="L52" s="561" t="str">
        <f>mergeValue(A52) &amp;"."&amp; mergeValue(B52)&amp;"."&amp; mergeValue(C52)&amp;"."&amp; mergeValue(D52)</f>
        <v>1.1.1.1</v>
      </c>
      <c r="M52" s="517" t="s">
        <v>21</v>
      </c>
      <c r="N52" s="614"/>
      <c r="O52" s="1435"/>
      <c r="P52" s="1436"/>
      <c r="Q52" s="1436"/>
      <c r="R52" s="1436"/>
      <c r="S52" s="1436"/>
      <c r="T52" s="1436"/>
      <c r="U52" s="1436"/>
      <c r="V52" s="1437"/>
      <c r="W52" s="1125" t="s">
        <v>598</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36"/>
      <c r="B53" s="1336"/>
      <c r="C53" s="1336"/>
      <c r="D53" s="1336"/>
      <c r="E53" s="1336">
        <v>1</v>
      </c>
      <c r="F53" s="814"/>
      <c r="G53" s="814"/>
      <c r="H53" s="812">
        <v>1</v>
      </c>
      <c r="I53" s="1336">
        <v>1</v>
      </c>
      <c r="J53" s="814"/>
      <c r="K53" s="819"/>
      <c r="L53" s="561" t="str">
        <f>mergeValue(A53) &amp;"."&amp; mergeValue(B53)&amp;"."&amp; mergeValue(C53)&amp;"."&amp; mergeValue(D53)&amp;"."&amp; mergeValue(E53)</f>
        <v>1.1.1.1.1</v>
      </c>
      <c r="M53" s="523" t="s">
        <v>8</v>
      </c>
      <c r="N53" s="614"/>
      <c r="O53" s="1339"/>
      <c r="P53" s="1340"/>
      <c r="Q53" s="1340"/>
      <c r="R53" s="1340"/>
      <c r="S53" s="1340"/>
      <c r="T53" s="1340"/>
      <c r="U53" s="1340"/>
      <c r="V53" s="1341"/>
      <c r="W53" s="1125" t="s">
        <v>716</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36"/>
      <c r="B54" s="1336"/>
      <c r="C54" s="1336"/>
      <c r="D54" s="1336"/>
      <c r="E54" s="1336"/>
      <c r="F54" s="1336">
        <v>1</v>
      </c>
      <c r="G54" s="812"/>
      <c r="H54" s="812"/>
      <c r="I54" s="1336"/>
      <c r="J54" s="1336">
        <v>1</v>
      </c>
      <c r="K54" s="820"/>
      <c r="L54" s="561" t="str">
        <f>mergeValue(A54) &amp;"."&amp; mergeValue(B54)&amp;"."&amp; mergeValue(C54)&amp;"."&amp; mergeValue(D54)&amp;"."&amp; mergeValue(E54)&amp;"."&amp; mergeValue(F54)</f>
        <v>1.1.1.1.1.1</v>
      </c>
      <c r="M54" s="524" t="s">
        <v>9</v>
      </c>
      <c r="N54" s="614"/>
      <c r="O54" s="1339"/>
      <c r="P54" s="1340"/>
      <c r="Q54" s="1340"/>
      <c r="R54" s="1340"/>
      <c r="S54" s="1340"/>
      <c r="T54" s="1340"/>
      <c r="U54" s="1340"/>
      <c r="V54" s="1341"/>
      <c r="W54" s="1125" t="s">
        <v>717</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36"/>
      <c r="B55" s="1336"/>
      <c r="C55" s="1336"/>
      <c r="D55" s="1336"/>
      <c r="E55" s="1336"/>
      <c r="F55" s="1336"/>
      <c r="G55" s="812">
        <v>1</v>
      </c>
      <c r="H55" s="812"/>
      <c r="I55" s="1336"/>
      <c r="J55" s="1336"/>
      <c r="K55" s="820">
        <v>1</v>
      </c>
      <c r="L55" s="561" t="str">
        <f>mergeValue(A55) &amp;"."&amp; mergeValue(B55)&amp;"."&amp; mergeValue(C55)&amp;"."&amp; mergeValue(D55)&amp;"."&amp; mergeValue(E55)&amp;"."&amp; mergeValue(F55)&amp;"."&amp; mergeValue(G55)</f>
        <v>1.1.1.1.1.1.1</v>
      </c>
      <c r="M55" s="1010"/>
      <c r="N55" s="614"/>
      <c r="O55" s="531"/>
      <c r="P55" s="531"/>
      <c r="Q55" s="1034"/>
      <c r="R55" s="1343"/>
      <c r="S55" s="1344" t="s">
        <v>82</v>
      </c>
      <c r="T55" s="1343"/>
      <c r="U55" s="1344" t="s">
        <v>82</v>
      </c>
      <c r="V55" s="531"/>
      <c r="W55" s="1354" t="s">
        <v>718</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36"/>
      <c r="B56" s="1336"/>
      <c r="C56" s="1336"/>
      <c r="D56" s="1336"/>
      <c r="E56" s="1336"/>
      <c r="F56" s="1336"/>
      <c r="G56" s="812"/>
      <c r="H56" s="812"/>
      <c r="I56" s="1336"/>
      <c r="J56" s="1336"/>
      <c r="K56" s="820"/>
      <c r="L56" s="568"/>
      <c r="M56" s="614"/>
      <c r="N56" s="614"/>
      <c r="O56" s="531"/>
      <c r="P56" s="531"/>
      <c r="Q56" s="552" t="str">
        <f>R55 &amp; "-" &amp; T55</f>
        <v>-</v>
      </c>
      <c r="R56" s="1343"/>
      <c r="S56" s="1344"/>
      <c r="T56" s="1343"/>
      <c r="U56" s="1344"/>
      <c r="V56" s="531"/>
      <c r="W56" s="1355"/>
      <c r="X56" s="553"/>
      <c r="Y56" s="557"/>
      <c r="Z56" s="557" t="str">
        <f t="shared" si="1"/>
        <v/>
      </c>
      <c r="AA56" s="557"/>
      <c r="AB56" s="557"/>
      <c r="AC56" s="557"/>
      <c r="AD56" s="553"/>
      <c r="AE56" s="553"/>
      <c r="AF56" s="553"/>
      <c r="AG56" s="553"/>
      <c r="AH56" s="553"/>
      <c r="AI56" s="553"/>
      <c r="AJ56" s="553"/>
    </row>
    <row r="57" spans="1:36" s="492" customFormat="1" ht="15" customHeight="1">
      <c r="A57" s="1336"/>
      <c r="B57" s="1336"/>
      <c r="C57" s="1336"/>
      <c r="D57" s="1336"/>
      <c r="E57" s="1336"/>
      <c r="F57" s="1336"/>
      <c r="G57" s="814"/>
      <c r="H57" s="812"/>
      <c r="I57" s="1336"/>
      <c r="J57" s="1336"/>
      <c r="K57" s="819"/>
      <c r="L57" s="507"/>
      <c r="M57" s="526" t="s">
        <v>24</v>
      </c>
      <c r="N57" s="533"/>
      <c r="O57" s="533"/>
      <c r="P57" s="533"/>
      <c r="Q57" s="533"/>
      <c r="R57" s="533"/>
      <c r="S57" s="533"/>
      <c r="T57" s="533"/>
      <c r="U57" s="533"/>
      <c r="V57" s="529"/>
      <c r="W57" s="1356"/>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36"/>
      <c r="B58" s="1336"/>
      <c r="C58" s="1336"/>
      <c r="D58" s="1336"/>
      <c r="E58" s="1336"/>
      <c r="F58" s="814"/>
      <c r="G58" s="814"/>
      <c r="H58" s="812"/>
      <c r="I58" s="1336"/>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36"/>
      <c r="B59" s="1336"/>
      <c r="C59" s="1336"/>
      <c r="D59" s="1336"/>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36"/>
      <c r="B60" s="1336"/>
      <c r="C60" s="1336"/>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36"/>
      <c r="B61" s="1336"/>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36"/>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36">
        <v>1</v>
      </c>
      <c r="B67" s="830"/>
      <c r="C67" s="830"/>
      <c r="D67" s="830"/>
      <c r="E67" s="831"/>
      <c r="F67" s="832"/>
      <c r="G67" s="832"/>
      <c r="H67" s="832"/>
      <c r="I67" s="833"/>
      <c r="J67" s="828"/>
      <c r="K67" s="835"/>
      <c r="L67" s="561">
        <f>mergeValue(A67)</f>
        <v>1</v>
      </c>
      <c r="M67" s="609" t="s">
        <v>19</v>
      </c>
      <c r="N67" s="614"/>
      <c r="O67" s="1435"/>
      <c r="P67" s="1436"/>
      <c r="Q67" s="1436"/>
      <c r="R67" s="1436"/>
      <c r="S67" s="1436"/>
      <c r="T67" s="1436"/>
      <c r="U67" s="1436"/>
      <c r="V67" s="1437"/>
      <c r="W67" s="1125" t="s">
        <v>715</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36"/>
      <c r="B68" s="1336">
        <v>1</v>
      </c>
      <c r="C68" s="830"/>
      <c r="D68" s="830"/>
      <c r="E68" s="832"/>
      <c r="F68" s="832"/>
      <c r="G68" s="832"/>
      <c r="H68" s="832"/>
      <c r="I68" s="827"/>
      <c r="J68" s="826"/>
      <c r="K68" s="829"/>
      <c r="L68" s="561" t="str">
        <f>mergeValue(A68) &amp;"."&amp; mergeValue(B68)</f>
        <v>1.1</v>
      </c>
      <c r="M68" s="515" t="s">
        <v>15</v>
      </c>
      <c r="N68" s="614"/>
      <c r="O68" s="1435"/>
      <c r="P68" s="1436"/>
      <c r="Q68" s="1436"/>
      <c r="R68" s="1436"/>
      <c r="S68" s="1436"/>
      <c r="T68" s="1436"/>
      <c r="U68" s="1436"/>
      <c r="V68" s="1437"/>
      <c r="W68" s="1125"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36"/>
      <c r="B69" s="1336"/>
      <c r="C69" s="1336">
        <v>1</v>
      </c>
      <c r="D69" s="830"/>
      <c r="E69" s="832"/>
      <c r="F69" s="832"/>
      <c r="G69" s="832"/>
      <c r="H69" s="832"/>
      <c r="I69" s="834"/>
      <c r="J69" s="826"/>
      <c r="K69" s="829"/>
      <c r="L69" s="561" t="str">
        <f>mergeValue(A69) &amp;"."&amp; mergeValue(B69)&amp;"."&amp; mergeValue(C69)</f>
        <v>1.1.1</v>
      </c>
      <c r="M69" s="516" t="s">
        <v>7</v>
      </c>
      <c r="N69" s="614"/>
      <c r="O69" s="1435"/>
      <c r="P69" s="1436"/>
      <c r="Q69" s="1436"/>
      <c r="R69" s="1436"/>
      <c r="S69" s="1436"/>
      <c r="T69" s="1436"/>
      <c r="U69" s="1436"/>
      <c r="V69" s="1437"/>
      <c r="W69" s="1125" t="s">
        <v>597</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36"/>
      <c r="B70" s="1336"/>
      <c r="C70" s="1336"/>
      <c r="D70" s="1336">
        <v>1</v>
      </c>
      <c r="E70" s="832"/>
      <c r="F70" s="832"/>
      <c r="G70" s="832"/>
      <c r="H70" s="832"/>
      <c r="I70" s="834"/>
      <c r="J70" s="826"/>
      <c r="K70" s="829"/>
      <c r="L70" s="561" t="str">
        <f>mergeValue(A70) &amp;"."&amp; mergeValue(B70)&amp;"."&amp; mergeValue(C70)&amp;"."&amp; mergeValue(D70)</f>
        <v>1.1.1.1</v>
      </c>
      <c r="M70" s="517" t="s">
        <v>21</v>
      </c>
      <c r="N70" s="614"/>
      <c r="O70" s="1435"/>
      <c r="P70" s="1436"/>
      <c r="Q70" s="1436"/>
      <c r="R70" s="1436"/>
      <c r="S70" s="1436"/>
      <c r="T70" s="1436"/>
      <c r="U70" s="1436"/>
      <c r="V70" s="1437"/>
      <c r="W70" s="1125" t="s">
        <v>598</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36"/>
      <c r="B71" s="1336"/>
      <c r="C71" s="1336"/>
      <c r="D71" s="1336"/>
      <c r="E71" s="1336">
        <v>1</v>
      </c>
      <c r="F71" s="832"/>
      <c r="G71" s="832"/>
      <c r="H71" s="830">
        <v>1</v>
      </c>
      <c r="I71" s="1336">
        <v>1</v>
      </c>
      <c r="J71" s="832"/>
      <c r="K71" s="837"/>
      <c r="L71" s="561" t="str">
        <f>mergeValue(A71) &amp;"."&amp; mergeValue(B71)&amp;"."&amp; mergeValue(C71)&amp;"."&amp; mergeValue(D71)&amp;"."&amp; mergeValue(E71)</f>
        <v>1.1.1.1.1</v>
      </c>
      <c r="M71" s="523" t="s">
        <v>8</v>
      </c>
      <c r="N71" s="614"/>
      <c r="O71" s="1339"/>
      <c r="P71" s="1340"/>
      <c r="Q71" s="1340"/>
      <c r="R71" s="1340"/>
      <c r="S71" s="1340"/>
      <c r="T71" s="1340"/>
      <c r="U71" s="1340"/>
      <c r="V71" s="1341"/>
      <c r="W71" s="1125" t="s">
        <v>716</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36"/>
      <c r="B72" s="1336"/>
      <c r="C72" s="1336"/>
      <c r="D72" s="1336"/>
      <c r="E72" s="1336"/>
      <c r="F72" s="1336">
        <v>1</v>
      </c>
      <c r="G72" s="830"/>
      <c r="H72" s="830"/>
      <c r="I72" s="1336"/>
      <c r="J72" s="1336">
        <v>1</v>
      </c>
      <c r="K72" s="838"/>
      <c r="L72" s="561" t="str">
        <f>mergeValue(A72) &amp;"."&amp; mergeValue(B72)&amp;"."&amp; mergeValue(C72)&amp;"."&amp; mergeValue(D72)&amp;"."&amp; mergeValue(E72)&amp;"."&amp; mergeValue(F72)</f>
        <v>1.1.1.1.1.1</v>
      </c>
      <c r="M72" s="524" t="s">
        <v>9</v>
      </c>
      <c r="N72" s="614"/>
      <c r="O72" s="1339"/>
      <c r="P72" s="1340"/>
      <c r="Q72" s="1340"/>
      <c r="R72" s="1340"/>
      <c r="S72" s="1340"/>
      <c r="T72" s="1340"/>
      <c r="U72" s="1340"/>
      <c r="V72" s="1341"/>
      <c r="W72" s="1125" t="s">
        <v>717</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36"/>
      <c r="B73" s="1336"/>
      <c r="C73" s="1336"/>
      <c r="D73" s="1336"/>
      <c r="E73" s="1336"/>
      <c r="F73" s="1336"/>
      <c r="G73" s="830">
        <v>1</v>
      </c>
      <c r="H73" s="830"/>
      <c r="I73" s="1336"/>
      <c r="J73" s="1336"/>
      <c r="K73" s="838">
        <v>1</v>
      </c>
      <c r="L73" s="561" t="str">
        <f>mergeValue(A73) &amp;"."&amp; mergeValue(B73)&amp;"."&amp; mergeValue(C73)&amp;"."&amp; mergeValue(D73)&amp;"."&amp; mergeValue(E73)&amp;"."&amp; mergeValue(F73)&amp;"."&amp; mergeValue(G73)</f>
        <v>1.1.1.1.1.1.1</v>
      </c>
      <c r="M73" s="1010"/>
      <c r="N73" s="614"/>
      <c r="O73" s="531"/>
      <c r="P73" s="531"/>
      <c r="Q73" s="1034"/>
      <c r="R73" s="1343"/>
      <c r="S73" s="1344" t="s">
        <v>82</v>
      </c>
      <c r="T73" s="1343"/>
      <c r="U73" s="1344" t="s">
        <v>82</v>
      </c>
      <c r="V73" s="531"/>
      <c r="W73" s="1354" t="s">
        <v>718</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36"/>
      <c r="B74" s="1336"/>
      <c r="C74" s="1336"/>
      <c r="D74" s="1336"/>
      <c r="E74" s="1336"/>
      <c r="F74" s="1336"/>
      <c r="G74" s="830"/>
      <c r="H74" s="830"/>
      <c r="I74" s="1336"/>
      <c r="J74" s="1336"/>
      <c r="K74" s="838"/>
      <c r="L74" s="568"/>
      <c r="M74" s="614"/>
      <c r="N74" s="614"/>
      <c r="O74" s="531"/>
      <c r="P74" s="531"/>
      <c r="Q74" s="552" t="str">
        <f>R73 &amp; "-" &amp; T73</f>
        <v>-</v>
      </c>
      <c r="R74" s="1343"/>
      <c r="S74" s="1344"/>
      <c r="T74" s="1343"/>
      <c r="U74" s="1344"/>
      <c r="V74" s="531"/>
      <c r="W74" s="1355"/>
      <c r="X74" s="553"/>
      <c r="Y74" s="557"/>
      <c r="Z74" s="557" t="str">
        <f t="shared" si="2"/>
        <v/>
      </c>
      <c r="AA74" s="557"/>
      <c r="AB74" s="557"/>
      <c r="AC74" s="557"/>
      <c r="AD74" s="553"/>
      <c r="AE74" s="553"/>
      <c r="AF74" s="553"/>
      <c r="AG74" s="553"/>
      <c r="AH74" s="553"/>
      <c r="AI74" s="553"/>
      <c r="AJ74" s="553"/>
    </row>
    <row r="75" spans="1:36" s="492" customFormat="1" ht="15" customHeight="1">
      <c r="A75" s="1336"/>
      <c r="B75" s="1336"/>
      <c r="C75" s="1336"/>
      <c r="D75" s="1336"/>
      <c r="E75" s="1336"/>
      <c r="F75" s="1336"/>
      <c r="G75" s="832"/>
      <c r="H75" s="830"/>
      <c r="I75" s="1336"/>
      <c r="J75" s="1336"/>
      <c r="K75" s="837"/>
      <c r="L75" s="507"/>
      <c r="M75" s="526" t="s">
        <v>24</v>
      </c>
      <c r="N75" s="533"/>
      <c r="O75" s="533"/>
      <c r="P75" s="533"/>
      <c r="Q75" s="533"/>
      <c r="R75" s="533"/>
      <c r="S75" s="533"/>
      <c r="T75" s="533"/>
      <c r="U75" s="533"/>
      <c r="V75" s="529"/>
      <c r="W75" s="1356"/>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36"/>
      <c r="B76" s="1336"/>
      <c r="C76" s="1336"/>
      <c r="D76" s="1336"/>
      <c r="E76" s="1336"/>
      <c r="F76" s="832"/>
      <c r="G76" s="832"/>
      <c r="H76" s="830"/>
      <c r="I76" s="1336"/>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36"/>
      <c r="B77" s="1336"/>
      <c r="C77" s="1336"/>
      <c r="D77" s="1336"/>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36"/>
      <c r="B78" s="1336"/>
      <c r="C78" s="1336"/>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36"/>
      <c r="B79" s="1336"/>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36"/>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57"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57" ht="18.75" customHeight="1">
      <c r="X82" s="196"/>
      <c r="Y82" s="196"/>
      <c r="Z82" s="196"/>
      <c r="AA82" s="196"/>
      <c r="AB82" s="196"/>
      <c r="AC82" s="196"/>
      <c r="AD82" s="196"/>
      <c r="AE82" s="196"/>
      <c r="AF82" s="196"/>
      <c r="AG82" s="196"/>
      <c r="AH82" s="196"/>
      <c r="AI82" s="196"/>
      <c r="AJ82" s="196"/>
    </row>
    <row r="83" spans="1:57"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7"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7" s="492" customFormat="1" ht="22.5">
      <c r="A85" s="1336">
        <v>1</v>
      </c>
      <c r="B85" s="866"/>
      <c r="C85" s="866"/>
      <c r="D85" s="866"/>
      <c r="E85" s="867"/>
      <c r="F85" s="868"/>
      <c r="G85" s="866"/>
      <c r="H85" s="866"/>
      <c r="I85" s="869"/>
      <c r="J85" s="864"/>
      <c r="K85" s="873">
        <v>1</v>
      </c>
      <c r="L85" s="561">
        <f>mergeValue(A85)</f>
        <v>1</v>
      </c>
      <c r="M85" s="609" t="s">
        <v>19</v>
      </c>
      <c r="N85" s="548"/>
      <c r="O85" s="1438"/>
      <c r="P85" s="1439"/>
      <c r="Q85" s="1439"/>
      <c r="R85" s="1439"/>
      <c r="S85" s="1439"/>
      <c r="T85" s="1439"/>
      <c r="U85" s="1439"/>
      <c r="V85" s="1439"/>
      <c r="W85" s="1439"/>
      <c r="X85" s="1439"/>
      <c r="Y85" s="1439"/>
      <c r="Z85" s="1439"/>
      <c r="AA85" s="1439"/>
      <c r="AB85" s="1439"/>
      <c r="AC85" s="1439"/>
      <c r="AD85" s="1439"/>
      <c r="AE85" s="1439"/>
      <c r="AF85" s="1439"/>
      <c r="AG85" s="1439"/>
      <c r="AH85" s="1439"/>
      <c r="AI85" s="1439"/>
      <c r="AJ85" s="1439"/>
      <c r="AK85" s="1439"/>
      <c r="AL85" s="1439"/>
      <c r="AM85" s="1439"/>
      <c r="AN85" s="1439"/>
      <c r="AO85" s="1439"/>
      <c r="AP85" s="1439"/>
      <c r="AQ85" s="1440"/>
      <c r="AR85" s="1125" t="s">
        <v>715</v>
      </c>
      <c r="AS85" s="553"/>
      <c r="AT85" s="553"/>
      <c r="AU85" s="553"/>
      <c r="AV85" s="553"/>
      <c r="AW85" s="553"/>
      <c r="AX85" s="553"/>
      <c r="AY85" s="553"/>
      <c r="AZ85" s="553"/>
      <c r="BA85" s="553"/>
      <c r="BB85" s="553"/>
      <c r="BC85" s="553"/>
      <c r="BD85" s="553"/>
    </row>
    <row r="86" spans="1:57" s="492" customFormat="1" ht="22.5">
      <c r="A86" s="1336"/>
      <c r="B86" s="1336">
        <v>1</v>
      </c>
      <c r="C86" s="866"/>
      <c r="D86" s="866"/>
      <c r="E86" s="868"/>
      <c r="F86" s="868"/>
      <c r="G86" s="866"/>
      <c r="H86" s="866"/>
      <c r="I86" s="863"/>
      <c r="J86" s="862"/>
      <c r="K86" s="873">
        <v>1</v>
      </c>
      <c r="L86" s="561" t="str">
        <f>mergeValue(A86) &amp;"."&amp; mergeValue(B86)</f>
        <v>1.1</v>
      </c>
      <c r="M86" s="515" t="s">
        <v>15</v>
      </c>
      <c r="N86" s="548"/>
      <c r="O86" s="1438"/>
      <c r="P86" s="1439"/>
      <c r="Q86" s="1439"/>
      <c r="R86" s="1439"/>
      <c r="S86" s="1439"/>
      <c r="T86" s="1439"/>
      <c r="U86" s="1439"/>
      <c r="V86" s="1439"/>
      <c r="W86" s="1439"/>
      <c r="X86" s="1439"/>
      <c r="Y86" s="1439"/>
      <c r="Z86" s="1439"/>
      <c r="AA86" s="1439"/>
      <c r="AB86" s="1439"/>
      <c r="AC86" s="1439"/>
      <c r="AD86" s="1439"/>
      <c r="AE86" s="1439"/>
      <c r="AF86" s="1439"/>
      <c r="AG86" s="1439"/>
      <c r="AH86" s="1439"/>
      <c r="AI86" s="1439"/>
      <c r="AJ86" s="1439"/>
      <c r="AK86" s="1439"/>
      <c r="AL86" s="1439"/>
      <c r="AM86" s="1439"/>
      <c r="AN86" s="1439"/>
      <c r="AO86" s="1439"/>
      <c r="AP86" s="1439"/>
      <c r="AQ86" s="1440"/>
      <c r="AR86" s="1125" t="s">
        <v>459</v>
      </c>
      <c r="AS86" s="553"/>
      <c r="AT86" s="553"/>
      <c r="AU86" s="553"/>
      <c r="AV86" s="553"/>
      <c r="AW86" s="553"/>
      <c r="AX86" s="553"/>
      <c r="AY86" s="553"/>
      <c r="AZ86" s="553"/>
      <c r="BA86" s="553"/>
      <c r="BB86" s="553"/>
      <c r="BC86" s="553"/>
      <c r="BD86" s="553"/>
    </row>
    <row r="87" spans="1:57" s="492" customFormat="1" ht="22.5">
      <c r="A87" s="1336"/>
      <c r="B87" s="1336"/>
      <c r="C87" s="1336">
        <v>1</v>
      </c>
      <c r="D87" s="866"/>
      <c r="E87" s="868"/>
      <c r="F87" s="868"/>
      <c r="G87" s="866"/>
      <c r="H87" s="866"/>
      <c r="I87" s="870"/>
      <c r="J87" s="862"/>
      <c r="K87" s="873">
        <v>1</v>
      </c>
      <c r="L87" s="561" t="str">
        <f>mergeValue(A87) &amp;"."&amp; mergeValue(B87)&amp;"."&amp; mergeValue(C87)</f>
        <v>1.1.1</v>
      </c>
      <c r="M87" s="516" t="s">
        <v>7</v>
      </c>
      <c r="N87" s="548"/>
      <c r="O87" s="1438"/>
      <c r="P87" s="1439"/>
      <c r="Q87" s="1439"/>
      <c r="R87" s="1439"/>
      <c r="S87" s="1439"/>
      <c r="T87" s="1439"/>
      <c r="U87" s="1439"/>
      <c r="V87" s="1439"/>
      <c r="W87" s="1439"/>
      <c r="X87" s="1439"/>
      <c r="Y87" s="1439"/>
      <c r="Z87" s="1439"/>
      <c r="AA87" s="1439"/>
      <c r="AB87" s="1439"/>
      <c r="AC87" s="1439"/>
      <c r="AD87" s="1439"/>
      <c r="AE87" s="1439"/>
      <c r="AF87" s="1439"/>
      <c r="AG87" s="1439"/>
      <c r="AH87" s="1439"/>
      <c r="AI87" s="1439"/>
      <c r="AJ87" s="1439"/>
      <c r="AK87" s="1439"/>
      <c r="AL87" s="1439"/>
      <c r="AM87" s="1439"/>
      <c r="AN87" s="1439"/>
      <c r="AO87" s="1439"/>
      <c r="AP87" s="1439"/>
      <c r="AQ87" s="1440"/>
      <c r="AR87" s="1125" t="s">
        <v>597</v>
      </c>
      <c r="AS87" s="553"/>
      <c r="AT87" s="553"/>
      <c r="AU87" s="553"/>
      <c r="AV87" s="553"/>
      <c r="AW87" s="553"/>
      <c r="AX87" s="553"/>
      <c r="AY87" s="553"/>
      <c r="AZ87" s="553"/>
      <c r="BA87" s="553"/>
      <c r="BB87" s="553"/>
      <c r="BC87" s="553"/>
      <c r="BD87" s="553"/>
    </row>
    <row r="88" spans="1:57" s="492" customFormat="1" ht="22.5">
      <c r="A88" s="1336"/>
      <c r="B88" s="1336"/>
      <c r="C88" s="1336"/>
      <c r="D88" s="1336">
        <v>1</v>
      </c>
      <c r="E88" s="868"/>
      <c r="F88" s="868"/>
      <c r="G88" s="866"/>
      <c r="H88" s="866"/>
      <c r="I88" s="1336">
        <v>1</v>
      </c>
      <c r="J88" s="862"/>
      <c r="K88" s="873">
        <v>1</v>
      </c>
      <c r="L88" s="561" t="str">
        <f>mergeValue(A88) &amp;"."&amp; mergeValue(B88)&amp;"."&amp; mergeValue(C88)&amp;"."&amp; mergeValue(D88)</f>
        <v>1.1.1.1</v>
      </c>
      <c r="M88" s="517" t="s">
        <v>21</v>
      </c>
      <c r="N88" s="548"/>
      <c r="O88" s="1438"/>
      <c r="P88" s="1439"/>
      <c r="Q88" s="1439"/>
      <c r="R88" s="1439"/>
      <c r="S88" s="1439"/>
      <c r="T88" s="1439"/>
      <c r="U88" s="1439"/>
      <c r="V88" s="1439"/>
      <c r="W88" s="1439"/>
      <c r="X88" s="1439"/>
      <c r="Y88" s="1439"/>
      <c r="Z88" s="1439"/>
      <c r="AA88" s="1439"/>
      <c r="AB88" s="1439"/>
      <c r="AC88" s="1439"/>
      <c r="AD88" s="1439"/>
      <c r="AE88" s="1439"/>
      <c r="AF88" s="1439"/>
      <c r="AG88" s="1439"/>
      <c r="AH88" s="1439"/>
      <c r="AI88" s="1439"/>
      <c r="AJ88" s="1439"/>
      <c r="AK88" s="1439"/>
      <c r="AL88" s="1439"/>
      <c r="AM88" s="1439"/>
      <c r="AN88" s="1439"/>
      <c r="AO88" s="1439"/>
      <c r="AP88" s="1439"/>
      <c r="AQ88" s="1440"/>
      <c r="AR88" s="1125" t="s">
        <v>598</v>
      </c>
      <c r="AS88" s="553"/>
      <c r="AT88" s="553"/>
      <c r="AU88" s="553"/>
      <c r="AV88" s="553"/>
      <c r="AW88" s="553"/>
      <c r="AX88" s="553"/>
      <c r="AY88" s="553"/>
      <c r="AZ88" s="553"/>
      <c r="BA88" s="553"/>
      <c r="BB88" s="553"/>
      <c r="BC88" s="553"/>
      <c r="BD88" s="553"/>
    </row>
    <row r="89" spans="1:57" s="492" customFormat="1" ht="11.25" hidden="1" customHeight="1">
      <c r="A89" s="1336"/>
      <c r="B89" s="1336"/>
      <c r="C89" s="1336"/>
      <c r="D89" s="1336"/>
      <c r="E89" s="1336">
        <v>1</v>
      </c>
      <c r="F89" s="868"/>
      <c r="G89" s="866"/>
      <c r="H89" s="866"/>
      <c r="I89" s="1336"/>
      <c r="J89" s="868"/>
      <c r="K89" s="873">
        <v>1</v>
      </c>
      <c r="L89" s="561"/>
      <c r="M89" s="523"/>
      <c r="N89" s="549"/>
      <c r="O89" s="1441"/>
      <c r="P89" s="1442"/>
      <c r="Q89" s="1442"/>
      <c r="R89" s="1442"/>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3"/>
      <c r="AR89" s="1086"/>
      <c r="AS89" s="553"/>
      <c r="AT89" s="553"/>
      <c r="AU89" s="553"/>
      <c r="AV89" s="553"/>
      <c r="AW89" s="553"/>
      <c r="AX89" s="553"/>
      <c r="AY89" s="553"/>
      <c r="AZ89" s="553"/>
      <c r="BA89" s="553"/>
      <c r="BB89" s="553"/>
      <c r="BC89" s="553"/>
      <c r="BD89" s="553"/>
    </row>
    <row r="90" spans="1:57" s="492" customFormat="1" ht="33.75">
      <c r="A90" s="1336"/>
      <c r="B90" s="1336"/>
      <c r="C90" s="1336"/>
      <c r="D90" s="1336"/>
      <c r="E90" s="1336"/>
      <c r="F90" s="1336">
        <v>1</v>
      </c>
      <c r="G90" s="866"/>
      <c r="H90" s="866"/>
      <c r="I90" s="1336"/>
      <c r="J90" s="1383"/>
      <c r="K90" s="873">
        <v>1</v>
      </c>
      <c r="L90" s="561" t="str">
        <f>mergeValue(A90) &amp;"."&amp; mergeValue(B90)&amp;"."&amp; mergeValue(C90)&amp;"."&amp; mergeValue(D90)&amp;"."&amp;  mergeValue(F90)</f>
        <v>1.1.1.1.1</v>
      </c>
      <c r="M90" s="523" t="s">
        <v>9</v>
      </c>
      <c r="N90" s="549"/>
      <c r="O90" s="1339"/>
      <c r="P90" s="1340"/>
      <c r="Q90" s="1340"/>
      <c r="R90" s="1340"/>
      <c r="S90" s="1340"/>
      <c r="T90" s="1340"/>
      <c r="U90" s="1340"/>
      <c r="V90" s="1340"/>
      <c r="W90" s="1340"/>
      <c r="X90" s="1340"/>
      <c r="Y90" s="1340"/>
      <c r="Z90" s="1340"/>
      <c r="AA90" s="1340"/>
      <c r="AB90" s="1340"/>
      <c r="AC90" s="1340"/>
      <c r="AD90" s="1340"/>
      <c r="AE90" s="1340"/>
      <c r="AF90" s="1340"/>
      <c r="AG90" s="1340"/>
      <c r="AH90" s="1340"/>
      <c r="AI90" s="1340"/>
      <c r="AJ90" s="1340"/>
      <c r="AK90" s="1340"/>
      <c r="AL90" s="1340"/>
      <c r="AM90" s="1340"/>
      <c r="AN90" s="1340"/>
      <c r="AO90" s="1340"/>
      <c r="AP90" s="1340"/>
      <c r="AQ90" s="1341"/>
      <c r="AR90" s="1125" t="s">
        <v>717</v>
      </c>
      <c r="AS90" s="553"/>
      <c r="AT90" s="557" t="str">
        <f>strCheckUnique(AU90:AU93)</f>
        <v/>
      </c>
      <c r="AU90" s="553"/>
      <c r="AV90" s="557"/>
      <c r="AW90" s="553"/>
      <c r="AX90" s="553"/>
      <c r="AY90" s="553"/>
      <c r="AZ90" s="553"/>
      <c r="BA90" s="553"/>
      <c r="BB90" s="553"/>
      <c r="BC90" s="553"/>
      <c r="BD90" s="553"/>
    </row>
    <row r="91" spans="1:57" s="492" customFormat="1" ht="99" customHeight="1">
      <c r="A91" s="1336"/>
      <c r="B91" s="1336"/>
      <c r="C91" s="1336"/>
      <c r="D91" s="1336"/>
      <c r="E91" s="1336"/>
      <c r="F91" s="1336"/>
      <c r="G91" s="866">
        <v>1</v>
      </c>
      <c r="H91" s="866"/>
      <c r="I91" s="1336"/>
      <c r="J91" s="1383"/>
      <c r="K91" s="865"/>
      <c r="L91" s="561" t="str">
        <f>mergeValue(A91) &amp;"."&amp; mergeValue(B91)&amp;"."&amp; mergeValue(C91)&amp;"."&amp; mergeValue(D91)&amp;"."&amp;  mergeValue(F91)&amp;"."&amp;  mergeValue(G91)</f>
        <v>1.1.1.1.1.1</v>
      </c>
      <c r="M91" s="1010"/>
      <c r="N91" s="554"/>
      <c r="O91" s="648"/>
      <c r="P91" s="531"/>
      <c r="Q91" s="531"/>
      <c r="R91" s="1342"/>
      <c r="S91" s="1344" t="s">
        <v>82</v>
      </c>
      <c r="T91" s="1342"/>
      <c r="U91" s="1344" t="s">
        <v>82</v>
      </c>
      <c r="V91" s="648"/>
      <c r="W91" s="725"/>
      <c r="X91" s="725"/>
      <c r="Y91" s="1342"/>
      <c r="Z91" s="1344" t="s">
        <v>82</v>
      </c>
      <c r="AA91" s="1342"/>
      <c r="AB91" s="1344" t="s">
        <v>82</v>
      </c>
      <c r="AC91" s="648"/>
      <c r="AD91" s="725"/>
      <c r="AE91" s="725"/>
      <c r="AF91" s="1342"/>
      <c r="AG91" s="1344" t="s">
        <v>82</v>
      </c>
      <c r="AH91" s="1342"/>
      <c r="AI91" s="1344" t="s">
        <v>82</v>
      </c>
      <c r="AJ91" s="648"/>
      <c r="AK91" s="725"/>
      <c r="AL91" s="725"/>
      <c r="AM91" s="1342"/>
      <c r="AN91" s="1344" t="s">
        <v>82</v>
      </c>
      <c r="AO91" s="1342"/>
      <c r="AP91" s="1344" t="s">
        <v>83</v>
      </c>
      <c r="AQ91" s="506"/>
      <c r="AR91" s="1354" t="s">
        <v>730</v>
      </c>
      <c r="AS91" s="553" t="str">
        <f>strCheckDate(O92:AQ92)</f>
        <v/>
      </c>
      <c r="AT91" s="557"/>
      <c r="AU91" s="557" t="str">
        <f>IF(M91="","",M91 )</f>
        <v/>
      </c>
      <c r="AV91" s="557"/>
      <c r="AW91" s="557"/>
      <c r="AX91" s="557"/>
      <c r="AY91" s="553"/>
      <c r="AZ91" s="553"/>
      <c r="BA91" s="553"/>
      <c r="BB91" s="553"/>
      <c r="BC91" s="553"/>
      <c r="BD91" s="553"/>
    </row>
    <row r="92" spans="1:57" s="492" customFormat="1" ht="11.25" hidden="1" customHeight="1">
      <c r="A92" s="1336"/>
      <c r="B92" s="1336"/>
      <c r="C92" s="1336"/>
      <c r="D92" s="1336"/>
      <c r="E92" s="1336"/>
      <c r="F92" s="1336"/>
      <c r="G92" s="866"/>
      <c r="H92" s="866"/>
      <c r="I92" s="1336"/>
      <c r="J92" s="1383"/>
      <c r="K92" s="873">
        <v>1</v>
      </c>
      <c r="L92" s="568"/>
      <c r="M92" s="614"/>
      <c r="N92" s="554"/>
      <c r="O92" s="531"/>
      <c r="P92" s="531"/>
      <c r="Q92" s="552" t="str">
        <f>R91 &amp; "-" &amp; T91</f>
        <v>-</v>
      </c>
      <c r="R92" s="1342"/>
      <c r="S92" s="1344"/>
      <c r="T92" s="1342"/>
      <c r="U92" s="1344"/>
      <c r="V92" s="725"/>
      <c r="W92" s="725"/>
      <c r="X92" s="731" t="str">
        <f>Y91 &amp; "-" &amp; AA91</f>
        <v>-</v>
      </c>
      <c r="Y92" s="1342"/>
      <c r="Z92" s="1344"/>
      <c r="AA92" s="1342"/>
      <c r="AB92" s="1344"/>
      <c r="AC92" s="725"/>
      <c r="AD92" s="725"/>
      <c r="AE92" s="731" t="str">
        <f>AF91 &amp; "-" &amp; AH91</f>
        <v>-</v>
      </c>
      <c r="AF92" s="1342"/>
      <c r="AG92" s="1344"/>
      <c r="AH92" s="1342"/>
      <c r="AI92" s="1344"/>
      <c r="AJ92" s="725"/>
      <c r="AK92" s="725"/>
      <c r="AL92" s="731" t="str">
        <f>AM91 &amp; "-" &amp; AO91</f>
        <v>-</v>
      </c>
      <c r="AM92" s="1342"/>
      <c r="AN92" s="1344"/>
      <c r="AO92" s="1342"/>
      <c r="AP92" s="1344"/>
      <c r="AQ92" s="506"/>
      <c r="AR92" s="1355"/>
      <c r="AS92" s="553"/>
      <c r="AT92" s="557"/>
      <c r="AU92" s="557"/>
      <c r="AV92" s="557"/>
      <c r="AW92" s="557"/>
      <c r="AX92" s="557"/>
      <c r="AY92" s="553"/>
      <c r="AZ92" s="553"/>
      <c r="BA92" s="553"/>
      <c r="BB92" s="553"/>
      <c r="BC92" s="553"/>
      <c r="BD92" s="553"/>
    </row>
    <row r="93" spans="1:57" s="491" customFormat="1" ht="15" customHeight="1">
      <c r="A93" s="1336"/>
      <c r="B93" s="1336"/>
      <c r="C93" s="1336"/>
      <c r="D93" s="1336"/>
      <c r="E93" s="1336"/>
      <c r="F93" s="1336"/>
      <c r="G93" s="866"/>
      <c r="H93" s="866"/>
      <c r="I93" s="1336"/>
      <c r="J93" s="1383"/>
      <c r="K93" s="873">
        <v>1</v>
      </c>
      <c r="L93" s="507"/>
      <c r="M93" s="525" t="s">
        <v>24</v>
      </c>
      <c r="N93" s="520"/>
      <c r="O93" s="514"/>
      <c r="P93" s="514"/>
      <c r="Q93" s="514"/>
      <c r="R93" s="541"/>
      <c r="S93" s="533"/>
      <c r="T93" s="532"/>
      <c r="U93" s="520"/>
      <c r="V93" s="719"/>
      <c r="W93" s="719"/>
      <c r="X93" s="719"/>
      <c r="Y93" s="728"/>
      <c r="Z93" s="953"/>
      <c r="AA93" s="952"/>
      <c r="AB93" s="948"/>
      <c r="AC93" s="719"/>
      <c r="AD93" s="719"/>
      <c r="AE93" s="719"/>
      <c r="AF93" s="728"/>
      <c r="AG93" s="953"/>
      <c r="AH93" s="952"/>
      <c r="AI93" s="948"/>
      <c r="AJ93" s="719"/>
      <c r="AK93" s="719"/>
      <c r="AL93" s="719"/>
      <c r="AM93" s="728"/>
      <c r="AN93" s="953"/>
      <c r="AO93" s="952"/>
      <c r="AP93" s="948"/>
      <c r="AQ93" s="529"/>
      <c r="AR93" s="1356"/>
      <c r="AS93" s="555"/>
      <c r="AT93" s="555"/>
      <c r="AU93" s="555"/>
      <c r="AV93" s="555"/>
      <c r="AW93" s="555"/>
      <c r="AX93" s="555"/>
      <c r="AY93" s="555"/>
      <c r="AZ93" s="555"/>
      <c r="BA93" s="555"/>
      <c r="BB93" s="555"/>
      <c r="BC93" s="555"/>
      <c r="BD93" s="555"/>
    </row>
    <row r="94" spans="1:57" s="491" customFormat="1" ht="15" customHeight="1">
      <c r="A94" s="1336"/>
      <c r="B94" s="1336"/>
      <c r="C94" s="1336"/>
      <c r="D94" s="1336"/>
      <c r="E94" s="1336"/>
      <c r="F94" s="868"/>
      <c r="G94" s="868"/>
      <c r="H94" s="866"/>
      <c r="I94" s="1336"/>
      <c r="J94" s="868"/>
      <c r="K94" s="872"/>
      <c r="L94" s="507"/>
      <c r="M94" s="520" t="s">
        <v>10</v>
      </c>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9"/>
      <c r="AS94" s="555"/>
      <c r="AT94" s="555"/>
      <c r="AU94" s="555"/>
      <c r="AV94" s="555"/>
      <c r="AW94" s="555"/>
      <c r="AX94" s="555"/>
      <c r="AY94" s="555"/>
      <c r="AZ94" s="555"/>
      <c r="BA94" s="555"/>
      <c r="BB94" s="555"/>
      <c r="BC94" s="555"/>
      <c r="BD94" s="555"/>
      <c r="BE94" s="555"/>
    </row>
    <row r="95" spans="1:57" s="491" customFormat="1" ht="15" hidden="1" customHeight="1">
      <c r="A95" s="1336"/>
      <c r="B95" s="1336"/>
      <c r="C95" s="1336"/>
      <c r="D95" s="1336"/>
      <c r="E95" s="868"/>
      <c r="F95" s="868"/>
      <c r="G95" s="868"/>
      <c r="H95" s="866"/>
      <c r="I95" s="1336"/>
      <c r="J95" s="868"/>
      <c r="K95" s="872"/>
      <c r="L95" s="507"/>
      <c r="M95" s="520"/>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9"/>
      <c r="AS95" s="555"/>
      <c r="AT95" s="555"/>
      <c r="AU95" s="555"/>
      <c r="AV95" s="555"/>
      <c r="AW95" s="555"/>
      <c r="AX95" s="555"/>
      <c r="AY95" s="555"/>
      <c r="AZ95" s="555"/>
      <c r="BA95" s="555"/>
      <c r="BB95" s="555"/>
      <c r="BC95" s="555"/>
      <c r="BD95" s="555"/>
      <c r="BE95" s="555"/>
    </row>
    <row r="96" spans="1:57" s="491" customFormat="1" ht="15" customHeight="1">
      <c r="A96" s="1336"/>
      <c r="B96" s="1336"/>
      <c r="C96" s="1336"/>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2"/>
      <c r="AC96" s="719"/>
      <c r="AD96" s="719"/>
      <c r="AE96" s="719"/>
      <c r="AF96" s="728"/>
      <c r="AG96" s="953"/>
      <c r="AH96" s="952"/>
      <c r="AI96" s="1082"/>
      <c r="AJ96" s="719"/>
      <c r="AK96" s="719"/>
      <c r="AL96" s="719"/>
      <c r="AM96" s="728"/>
      <c r="AN96" s="953"/>
      <c r="AO96" s="952"/>
      <c r="AP96" s="1082"/>
      <c r="AQ96" s="533"/>
      <c r="AR96" s="529"/>
      <c r="AS96" s="555"/>
      <c r="AT96" s="555"/>
      <c r="AU96" s="555"/>
      <c r="AV96" s="555"/>
      <c r="AW96" s="555"/>
      <c r="AX96" s="555"/>
      <c r="AY96" s="555"/>
      <c r="AZ96" s="555"/>
      <c r="BA96" s="555"/>
      <c r="BB96" s="555"/>
      <c r="BC96" s="555"/>
      <c r="BD96" s="555"/>
    </row>
    <row r="97" spans="1:76" s="491" customFormat="1" ht="15" customHeight="1">
      <c r="A97" s="1336"/>
      <c r="B97" s="1336"/>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2"/>
      <c r="AC97" s="719"/>
      <c r="AD97" s="719"/>
      <c r="AE97" s="719"/>
      <c r="AF97" s="728"/>
      <c r="AG97" s="953"/>
      <c r="AH97" s="952"/>
      <c r="AI97" s="1082"/>
      <c r="AJ97" s="719"/>
      <c r="AK97" s="719"/>
      <c r="AL97" s="719"/>
      <c r="AM97" s="728"/>
      <c r="AN97" s="953"/>
      <c r="AO97" s="952"/>
      <c r="AP97" s="1082"/>
      <c r="AQ97" s="533"/>
      <c r="AR97" s="529"/>
      <c r="AS97" s="555"/>
      <c r="AT97" s="555"/>
      <c r="AU97" s="555"/>
      <c r="AV97" s="555"/>
      <c r="AW97" s="555"/>
      <c r="AX97" s="555"/>
      <c r="AY97" s="555"/>
      <c r="AZ97" s="555"/>
      <c r="BA97" s="555"/>
      <c r="BB97" s="555"/>
      <c r="BC97" s="555"/>
      <c r="BD97" s="555"/>
    </row>
    <row r="98" spans="1:76" s="491" customFormat="1" ht="15" customHeight="1">
      <c r="A98" s="1336"/>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2"/>
      <c r="AC98" s="719"/>
      <c r="AD98" s="719"/>
      <c r="AE98" s="719"/>
      <c r="AF98" s="728"/>
      <c r="AG98" s="953"/>
      <c r="AH98" s="952"/>
      <c r="AI98" s="1082"/>
      <c r="AJ98" s="719"/>
      <c r="AK98" s="719"/>
      <c r="AL98" s="719"/>
      <c r="AM98" s="728"/>
      <c r="AN98" s="953"/>
      <c r="AO98" s="952"/>
      <c r="AP98" s="1082"/>
      <c r="AQ98" s="533"/>
      <c r="AR98" s="529"/>
      <c r="AS98" s="555"/>
      <c r="AT98" s="555"/>
      <c r="AU98" s="555"/>
      <c r="AV98" s="555"/>
      <c r="AW98" s="555"/>
      <c r="AX98" s="555"/>
      <c r="AY98" s="555"/>
      <c r="AZ98" s="555"/>
      <c r="BA98" s="555"/>
      <c r="BB98" s="555"/>
      <c r="BC98" s="555"/>
      <c r="BD98" s="555"/>
    </row>
    <row r="99" spans="1:76"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76"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76" s="34" customFormat="1" ht="17.100000000000001" customHeight="1">
      <c r="G101" s="34" t="s">
        <v>12</v>
      </c>
      <c r="I101" s="34" t="s">
        <v>66</v>
      </c>
      <c r="V101" s="151"/>
    </row>
    <row r="102" spans="1:76" ht="17.100000000000001" customHeight="1">
      <c r="X102" s="439"/>
      <c r="Y102" s="40"/>
      <c r="Z102" s="40"/>
    </row>
    <row r="103" spans="1:76" s="492" customFormat="1" ht="22.5">
      <c r="A103" s="1336">
        <v>1</v>
      </c>
      <c r="B103" s="1020"/>
      <c r="C103" s="1020"/>
      <c r="D103" s="1020"/>
      <c r="E103" s="1021"/>
      <c r="F103" s="1022"/>
      <c r="G103" s="1020"/>
      <c r="H103" s="1020"/>
      <c r="I103" s="1001"/>
      <c r="J103" s="1006"/>
      <c r="K103" s="1006"/>
      <c r="L103" s="561">
        <f>mergeValue(A103)</f>
        <v>1</v>
      </c>
      <c r="M103" s="609" t="s">
        <v>19</v>
      </c>
      <c r="N103" s="548"/>
      <c r="O103" s="1438"/>
      <c r="P103" s="1439"/>
      <c r="Q103" s="1439"/>
      <c r="R103" s="1439"/>
      <c r="S103" s="1439"/>
      <c r="T103" s="1439"/>
      <c r="U103" s="1439"/>
      <c r="V103" s="1439"/>
      <c r="W103" s="1439"/>
      <c r="X103" s="1439"/>
      <c r="Y103" s="1439"/>
      <c r="Z103" s="1439"/>
      <c r="AA103" s="1439"/>
      <c r="AB103" s="1439"/>
      <c r="AC103" s="1439"/>
      <c r="AD103" s="1439"/>
      <c r="AE103" s="1439"/>
      <c r="AF103" s="1439"/>
      <c r="AG103" s="1439"/>
      <c r="AH103" s="1439"/>
      <c r="AI103" s="1439"/>
      <c r="AJ103" s="1439"/>
      <c r="AK103" s="1439"/>
      <c r="AL103" s="1439"/>
      <c r="AM103" s="1439"/>
      <c r="AN103" s="1439"/>
      <c r="AO103" s="1439"/>
      <c r="AP103" s="1439"/>
      <c r="AQ103" s="1439"/>
      <c r="AR103" s="1439"/>
      <c r="AS103" s="1439"/>
      <c r="AT103" s="1439"/>
      <c r="AU103" s="1439"/>
      <c r="AV103" s="1439"/>
      <c r="AW103" s="1439"/>
      <c r="AX103" s="1439"/>
      <c r="AY103" s="1439"/>
      <c r="AZ103" s="1439"/>
      <c r="BA103" s="1439"/>
      <c r="BB103" s="1439"/>
      <c r="BC103" s="1439"/>
      <c r="BD103" s="1439"/>
      <c r="BE103" s="1439"/>
      <c r="BF103" s="1439"/>
      <c r="BG103" s="1439"/>
      <c r="BH103" s="1439"/>
      <c r="BI103" s="1439"/>
      <c r="BJ103" s="1439"/>
      <c r="BK103" s="1440"/>
      <c r="BL103" s="1125" t="s">
        <v>715</v>
      </c>
      <c r="BM103" s="553"/>
      <c r="BN103" s="553"/>
      <c r="BO103" s="553"/>
      <c r="BP103" s="553"/>
      <c r="BQ103" s="553"/>
      <c r="BR103" s="553"/>
      <c r="BS103" s="553"/>
      <c r="BT103" s="553"/>
      <c r="BU103" s="553"/>
      <c r="BV103" s="553"/>
      <c r="BW103" s="553"/>
      <c r="BX103" s="553"/>
    </row>
    <row r="104" spans="1:76" s="492" customFormat="1" ht="22.5">
      <c r="A104" s="1336"/>
      <c r="B104" s="1336">
        <v>1</v>
      </c>
      <c r="C104" s="1020"/>
      <c r="D104" s="1020"/>
      <c r="E104" s="1022"/>
      <c r="F104" s="1022"/>
      <c r="G104" s="1020"/>
      <c r="H104" s="1020"/>
      <c r="I104" s="1008"/>
      <c r="J104" s="1003"/>
      <c r="K104" s="1002"/>
      <c r="L104" s="561" t="str">
        <f>mergeValue(A104) &amp;"."&amp; mergeValue(B104)</f>
        <v>1.1</v>
      </c>
      <c r="M104" s="515" t="s">
        <v>15</v>
      </c>
      <c r="N104" s="548"/>
      <c r="O104" s="1438"/>
      <c r="P104" s="1439"/>
      <c r="Q104" s="1439"/>
      <c r="R104" s="1439"/>
      <c r="S104" s="1439"/>
      <c r="T104" s="1439"/>
      <c r="U104" s="1439"/>
      <c r="V104" s="1439"/>
      <c r="W104" s="1439"/>
      <c r="X104" s="1439"/>
      <c r="Y104" s="1439"/>
      <c r="Z104" s="1439"/>
      <c r="AA104" s="1439"/>
      <c r="AB104" s="1439"/>
      <c r="AC104" s="1439"/>
      <c r="AD104" s="1439"/>
      <c r="AE104" s="1439"/>
      <c r="AF104" s="1439"/>
      <c r="AG104" s="1439"/>
      <c r="AH104" s="1439"/>
      <c r="AI104" s="1439"/>
      <c r="AJ104" s="1439"/>
      <c r="AK104" s="1439"/>
      <c r="AL104" s="1439"/>
      <c r="AM104" s="1439"/>
      <c r="AN104" s="1439"/>
      <c r="AO104" s="1439"/>
      <c r="AP104" s="1439"/>
      <c r="AQ104" s="1439"/>
      <c r="AR104" s="1439"/>
      <c r="AS104" s="1439"/>
      <c r="AT104" s="1439"/>
      <c r="AU104" s="1439"/>
      <c r="AV104" s="1439"/>
      <c r="AW104" s="1439"/>
      <c r="AX104" s="1439"/>
      <c r="AY104" s="1439"/>
      <c r="AZ104" s="1439"/>
      <c r="BA104" s="1439"/>
      <c r="BB104" s="1439"/>
      <c r="BC104" s="1439"/>
      <c r="BD104" s="1439"/>
      <c r="BE104" s="1439"/>
      <c r="BF104" s="1439"/>
      <c r="BG104" s="1439"/>
      <c r="BH104" s="1439"/>
      <c r="BI104" s="1439"/>
      <c r="BJ104" s="1439"/>
      <c r="BK104" s="1440"/>
      <c r="BL104" s="1125" t="s">
        <v>459</v>
      </c>
      <c r="BM104" s="553"/>
      <c r="BN104" s="553"/>
      <c r="BO104" s="553"/>
      <c r="BP104" s="553"/>
      <c r="BQ104" s="553"/>
      <c r="BR104" s="553"/>
      <c r="BS104" s="553"/>
      <c r="BT104" s="553"/>
      <c r="BU104" s="553"/>
      <c r="BV104" s="553"/>
      <c r="BW104" s="553"/>
      <c r="BX104" s="553"/>
    </row>
    <row r="105" spans="1:76" s="492" customFormat="1" ht="22.5">
      <c r="A105" s="1336"/>
      <c r="B105" s="1336"/>
      <c r="C105" s="1336">
        <v>1</v>
      </c>
      <c r="D105" s="1020"/>
      <c r="E105" s="1022"/>
      <c r="F105" s="1022"/>
      <c r="G105" s="1020"/>
      <c r="H105" s="1020"/>
      <c r="I105" s="1008"/>
      <c r="J105" s="1003"/>
      <c r="K105" s="1002"/>
      <c r="L105" s="561" t="str">
        <f>mergeValue(A105) &amp;"."&amp; mergeValue(B105)&amp;"."&amp; mergeValue(C105)</f>
        <v>1.1.1</v>
      </c>
      <c r="M105" s="516" t="s">
        <v>7</v>
      </c>
      <c r="N105" s="548"/>
      <c r="O105" s="1438"/>
      <c r="P105" s="1439"/>
      <c r="Q105" s="1439"/>
      <c r="R105" s="1439"/>
      <c r="S105" s="1439"/>
      <c r="T105" s="1439"/>
      <c r="U105" s="1439"/>
      <c r="V105" s="1439"/>
      <c r="W105" s="1439"/>
      <c r="X105" s="1439"/>
      <c r="Y105" s="1439"/>
      <c r="Z105" s="1439"/>
      <c r="AA105" s="1439"/>
      <c r="AB105" s="1439"/>
      <c r="AC105" s="1439"/>
      <c r="AD105" s="1439"/>
      <c r="AE105" s="1439"/>
      <c r="AF105" s="1439"/>
      <c r="AG105" s="1439"/>
      <c r="AH105" s="1439"/>
      <c r="AI105" s="1439"/>
      <c r="AJ105" s="1439"/>
      <c r="AK105" s="1439"/>
      <c r="AL105" s="1439"/>
      <c r="AM105" s="1439"/>
      <c r="AN105" s="1439"/>
      <c r="AO105" s="1439"/>
      <c r="AP105" s="1439"/>
      <c r="AQ105" s="1439"/>
      <c r="AR105" s="1439"/>
      <c r="AS105" s="1439"/>
      <c r="AT105" s="1439"/>
      <c r="AU105" s="1439"/>
      <c r="AV105" s="1439"/>
      <c r="AW105" s="1439"/>
      <c r="AX105" s="1439"/>
      <c r="AY105" s="1439"/>
      <c r="AZ105" s="1439"/>
      <c r="BA105" s="1439"/>
      <c r="BB105" s="1439"/>
      <c r="BC105" s="1439"/>
      <c r="BD105" s="1439"/>
      <c r="BE105" s="1439"/>
      <c r="BF105" s="1439"/>
      <c r="BG105" s="1439"/>
      <c r="BH105" s="1439"/>
      <c r="BI105" s="1439"/>
      <c r="BJ105" s="1439"/>
      <c r="BK105" s="1440"/>
      <c r="BL105" s="1125" t="s">
        <v>597</v>
      </c>
      <c r="BM105" s="553"/>
      <c r="BN105" s="553"/>
      <c r="BO105" s="553"/>
      <c r="BP105" s="553"/>
      <c r="BQ105" s="553"/>
      <c r="BR105" s="553"/>
      <c r="BS105" s="553"/>
      <c r="BT105" s="553"/>
      <c r="BU105" s="553"/>
      <c r="BV105" s="553"/>
      <c r="BW105" s="553"/>
      <c r="BX105" s="553"/>
    </row>
    <row r="106" spans="1:76" s="492" customFormat="1" ht="22.5">
      <c r="A106" s="1336"/>
      <c r="B106" s="1336"/>
      <c r="C106" s="1336"/>
      <c r="D106" s="1336">
        <v>1</v>
      </c>
      <c r="E106" s="1022"/>
      <c r="F106" s="1022"/>
      <c r="G106" s="1020"/>
      <c r="H106" s="1020"/>
      <c r="I106" s="1008"/>
      <c r="J106" s="1003"/>
      <c r="K106" s="1002"/>
      <c r="L106" s="561" t="str">
        <f>mergeValue(A106) &amp;"."&amp; mergeValue(B106)&amp;"."&amp; mergeValue(C106)&amp;"."&amp; mergeValue(D106)</f>
        <v>1.1.1.1</v>
      </c>
      <c r="M106" s="517" t="s">
        <v>21</v>
      </c>
      <c r="N106" s="548"/>
      <c r="O106" s="1438"/>
      <c r="P106" s="1439"/>
      <c r="Q106" s="1439"/>
      <c r="R106" s="1439"/>
      <c r="S106" s="1439"/>
      <c r="T106" s="1439"/>
      <c r="U106" s="1439"/>
      <c r="V106" s="1439"/>
      <c r="W106" s="1439"/>
      <c r="X106" s="1439"/>
      <c r="Y106" s="1439"/>
      <c r="Z106" s="1439"/>
      <c r="AA106" s="1439"/>
      <c r="AB106" s="1439"/>
      <c r="AC106" s="1439"/>
      <c r="AD106" s="1439"/>
      <c r="AE106" s="1439"/>
      <c r="AF106" s="1439"/>
      <c r="AG106" s="1439"/>
      <c r="AH106" s="1439"/>
      <c r="AI106" s="1439"/>
      <c r="AJ106" s="1439"/>
      <c r="AK106" s="1439"/>
      <c r="AL106" s="1439"/>
      <c r="AM106" s="1439"/>
      <c r="AN106" s="1439"/>
      <c r="AO106" s="1439"/>
      <c r="AP106" s="1439"/>
      <c r="AQ106" s="1439"/>
      <c r="AR106" s="1439"/>
      <c r="AS106" s="1439"/>
      <c r="AT106" s="1439"/>
      <c r="AU106" s="1439"/>
      <c r="AV106" s="1439"/>
      <c r="AW106" s="1439"/>
      <c r="AX106" s="1439"/>
      <c r="AY106" s="1439"/>
      <c r="AZ106" s="1439"/>
      <c r="BA106" s="1439"/>
      <c r="BB106" s="1439"/>
      <c r="BC106" s="1439"/>
      <c r="BD106" s="1439"/>
      <c r="BE106" s="1439"/>
      <c r="BF106" s="1439"/>
      <c r="BG106" s="1439"/>
      <c r="BH106" s="1439"/>
      <c r="BI106" s="1439"/>
      <c r="BJ106" s="1439"/>
      <c r="BK106" s="1440"/>
      <c r="BL106" s="1125" t="s">
        <v>598</v>
      </c>
      <c r="BM106" s="553"/>
      <c r="BN106" s="553"/>
      <c r="BO106" s="553"/>
      <c r="BP106" s="553"/>
      <c r="BQ106" s="553"/>
      <c r="BR106" s="553"/>
      <c r="BS106" s="553"/>
      <c r="BT106" s="553"/>
      <c r="BU106" s="553"/>
      <c r="BV106" s="553"/>
      <c r="BW106" s="553"/>
      <c r="BX106" s="553"/>
    </row>
    <row r="107" spans="1:76" s="492" customFormat="1" ht="14.25" hidden="1" customHeight="1">
      <c r="A107" s="1336"/>
      <c r="B107" s="1336"/>
      <c r="C107" s="1336"/>
      <c r="D107" s="1336"/>
      <c r="E107" s="1336">
        <v>1</v>
      </c>
      <c r="F107" s="1022"/>
      <c r="G107" s="1020"/>
      <c r="H107" s="1020"/>
      <c r="I107" s="1007"/>
      <c r="J107" s="1003"/>
      <c r="K107" s="1002"/>
      <c r="L107" s="561"/>
      <c r="M107" s="523"/>
      <c r="N107" s="549"/>
      <c r="O107" s="1441"/>
      <c r="P107" s="1442"/>
      <c r="Q107" s="1442"/>
      <c r="R107" s="1442"/>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c r="BB107" s="1442"/>
      <c r="BC107" s="1442"/>
      <c r="BD107" s="1442"/>
      <c r="BE107" s="1442"/>
      <c r="BF107" s="1442"/>
      <c r="BG107" s="1442"/>
      <c r="BH107" s="1442"/>
      <c r="BI107" s="1442"/>
      <c r="BJ107" s="1442"/>
      <c r="BK107" s="1443"/>
      <c r="BL107" s="1125"/>
      <c r="BM107" s="553"/>
      <c r="BN107" s="553"/>
      <c r="BO107" s="553"/>
      <c r="BP107" s="553"/>
      <c r="BQ107" s="553"/>
      <c r="BR107" s="553"/>
      <c r="BS107" s="553"/>
      <c r="BT107" s="553"/>
      <c r="BU107" s="553"/>
      <c r="BV107" s="553"/>
      <c r="BW107" s="553"/>
      <c r="BX107" s="553"/>
    </row>
    <row r="108" spans="1:76" s="492" customFormat="1" ht="33.75">
      <c r="A108" s="1336"/>
      <c r="B108" s="1336"/>
      <c r="C108" s="1336"/>
      <c r="D108" s="1336"/>
      <c r="E108" s="1336"/>
      <c r="F108" s="1336">
        <v>1</v>
      </c>
      <c r="G108" s="1020"/>
      <c r="H108" s="1020"/>
      <c r="I108" s="1388"/>
      <c r="J108" s="1003"/>
      <c r="K108" s="1002"/>
      <c r="L108" s="561" t="str">
        <f>mergeValue(A108) &amp;"."&amp; mergeValue(B108)&amp;"."&amp; mergeValue(C108)&amp;"."&amp; mergeValue(D108)&amp;"."&amp; mergeValue(F108)</f>
        <v>1.1.1.1.1</v>
      </c>
      <c r="M108" s="524" t="s">
        <v>9</v>
      </c>
      <c r="N108" s="549"/>
      <c r="O108" s="1339"/>
      <c r="P108" s="1340"/>
      <c r="Q108" s="1340"/>
      <c r="R108" s="1340"/>
      <c r="S108" s="1340"/>
      <c r="T108" s="1340"/>
      <c r="U108" s="1340"/>
      <c r="V108" s="1340"/>
      <c r="W108" s="1340"/>
      <c r="X108" s="1340"/>
      <c r="Y108" s="1340"/>
      <c r="Z108" s="1340"/>
      <c r="AA108" s="1340"/>
      <c r="AB108" s="1340"/>
      <c r="AC108" s="1340"/>
      <c r="AD108" s="1340"/>
      <c r="AE108" s="1340"/>
      <c r="AF108" s="1340"/>
      <c r="AG108" s="1340"/>
      <c r="AH108" s="1340"/>
      <c r="AI108" s="1340"/>
      <c r="AJ108" s="1340"/>
      <c r="AK108" s="1340"/>
      <c r="AL108" s="1340"/>
      <c r="AM108" s="1340"/>
      <c r="AN108" s="1340"/>
      <c r="AO108" s="1340"/>
      <c r="AP108" s="1340"/>
      <c r="AQ108" s="1340"/>
      <c r="AR108" s="1340"/>
      <c r="AS108" s="1340"/>
      <c r="AT108" s="1340"/>
      <c r="AU108" s="1340"/>
      <c r="AV108" s="1340"/>
      <c r="AW108" s="1340"/>
      <c r="AX108" s="1340"/>
      <c r="AY108" s="1340"/>
      <c r="AZ108" s="1340"/>
      <c r="BA108" s="1340"/>
      <c r="BB108" s="1340"/>
      <c r="BC108" s="1340"/>
      <c r="BD108" s="1340"/>
      <c r="BE108" s="1340"/>
      <c r="BF108" s="1340"/>
      <c r="BG108" s="1340"/>
      <c r="BH108" s="1340"/>
      <c r="BI108" s="1340"/>
      <c r="BJ108" s="1340"/>
      <c r="BK108" s="1341"/>
      <c r="BL108" s="1125" t="s">
        <v>717</v>
      </c>
      <c r="BM108" s="553"/>
      <c r="BN108" s="557" t="str">
        <f>strCheckUnique(BO108:BO112)</f>
        <v/>
      </c>
      <c r="BO108" s="553"/>
      <c r="BP108" s="557"/>
      <c r="BQ108" s="553"/>
      <c r="BR108" s="553"/>
      <c r="BS108" s="553"/>
      <c r="BT108" s="553"/>
      <c r="BU108" s="553"/>
      <c r="BV108" s="553"/>
      <c r="BW108" s="553"/>
      <c r="BX108" s="553"/>
    </row>
    <row r="109" spans="1:76" s="492" customFormat="1" ht="56.25" customHeight="1">
      <c r="A109" s="1336"/>
      <c r="B109" s="1336"/>
      <c r="C109" s="1336"/>
      <c r="D109" s="1336"/>
      <c r="E109" s="1336"/>
      <c r="F109" s="1336"/>
      <c r="G109" s="1336">
        <v>1</v>
      </c>
      <c r="H109" s="1020"/>
      <c r="I109" s="1388"/>
      <c r="J109" s="1389"/>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342"/>
      <c r="X109" s="1344" t="s">
        <v>82</v>
      </c>
      <c r="Y109" s="1342"/>
      <c r="Z109" s="1344" t="s">
        <v>82</v>
      </c>
      <c r="AA109" s="648"/>
      <c r="AB109" s="648"/>
      <c r="AC109" s="725"/>
      <c r="AD109" s="676"/>
      <c r="AE109" s="1035"/>
      <c r="AF109" s="676"/>
      <c r="AG109" s="1035"/>
      <c r="AH109" s="731" t="str">
        <f>AI109 &amp; "-" &amp; AK109</f>
        <v>-</v>
      </c>
      <c r="AI109" s="1342"/>
      <c r="AJ109" s="1344" t="s">
        <v>82</v>
      </c>
      <c r="AK109" s="1342"/>
      <c r="AL109" s="1344" t="s">
        <v>82</v>
      </c>
      <c r="AM109" s="648"/>
      <c r="AN109" s="648"/>
      <c r="AO109" s="725"/>
      <c r="AP109" s="676"/>
      <c r="AQ109" s="1035"/>
      <c r="AR109" s="676"/>
      <c r="AS109" s="1035"/>
      <c r="AT109" s="731" t="str">
        <f>AU109 &amp; "-" &amp; AW109</f>
        <v>-</v>
      </c>
      <c r="AU109" s="1342"/>
      <c r="AV109" s="1344" t="s">
        <v>82</v>
      </c>
      <c r="AW109" s="1342"/>
      <c r="AX109" s="1344" t="s">
        <v>82</v>
      </c>
      <c r="AY109" s="648"/>
      <c r="AZ109" s="648"/>
      <c r="BA109" s="725"/>
      <c r="BB109" s="676"/>
      <c r="BC109" s="1035"/>
      <c r="BD109" s="676"/>
      <c r="BE109" s="1035"/>
      <c r="BF109" s="731" t="str">
        <f>BG109 &amp; "-" &amp; BI109</f>
        <v>-</v>
      </c>
      <c r="BG109" s="1342"/>
      <c r="BH109" s="1344" t="s">
        <v>82</v>
      </c>
      <c r="BI109" s="1342"/>
      <c r="BJ109" s="1344" t="s">
        <v>83</v>
      </c>
      <c r="BK109" s="506"/>
      <c r="BL109" s="1125" t="s">
        <v>735</v>
      </c>
      <c r="BM109" s="553" t="str">
        <f>strCheckDate(O109:BK109)</f>
        <v/>
      </c>
      <c r="BN109" s="557"/>
      <c r="BO109" s="557" t="str">
        <f>IF(M109="","",M109 )</f>
        <v/>
      </c>
      <c r="BP109" s="557"/>
      <c r="BQ109" s="557"/>
      <c r="BR109" s="557"/>
      <c r="BS109" s="553"/>
      <c r="BT109" s="553"/>
      <c r="BU109" s="553"/>
      <c r="BV109" s="553"/>
      <c r="BW109" s="553"/>
      <c r="BX109" s="553"/>
    </row>
    <row r="110" spans="1:76" s="492" customFormat="1" ht="14.25" hidden="1">
      <c r="A110" s="1336"/>
      <c r="B110" s="1336"/>
      <c r="C110" s="1336"/>
      <c r="D110" s="1336"/>
      <c r="E110" s="1336"/>
      <c r="F110" s="1336"/>
      <c r="G110" s="1336"/>
      <c r="H110" s="1020"/>
      <c r="I110" s="1388"/>
      <c r="J110" s="1389"/>
      <c r="K110" s="1009"/>
      <c r="L110" s="568"/>
      <c r="M110" s="614"/>
      <c r="N110" s="614"/>
      <c r="O110" s="531"/>
      <c r="P110" s="463"/>
      <c r="Q110" s="463"/>
      <c r="R110" s="463"/>
      <c r="S110" s="463"/>
      <c r="T110" s="463"/>
      <c r="U110" s="528"/>
      <c r="V110" s="552"/>
      <c r="W110" s="1343"/>
      <c r="X110" s="1344"/>
      <c r="Y110" s="1343"/>
      <c r="Z110" s="1344"/>
      <c r="AA110" s="725"/>
      <c r="AB110" s="676"/>
      <c r="AC110" s="676"/>
      <c r="AD110" s="676"/>
      <c r="AE110" s="676"/>
      <c r="AF110" s="676"/>
      <c r="AG110" s="1086"/>
      <c r="AH110" s="731"/>
      <c r="AI110" s="1343"/>
      <c r="AJ110" s="1344"/>
      <c r="AK110" s="1343"/>
      <c r="AL110" s="1344"/>
      <c r="AM110" s="725"/>
      <c r="AN110" s="676"/>
      <c r="AO110" s="676"/>
      <c r="AP110" s="676"/>
      <c r="AQ110" s="676"/>
      <c r="AR110" s="676"/>
      <c r="AS110" s="1086"/>
      <c r="AT110" s="731"/>
      <c r="AU110" s="1343"/>
      <c r="AV110" s="1344"/>
      <c r="AW110" s="1343"/>
      <c r="AX110" s="1344"/>
      <c r="AY110" s="725"/>
      <c r="AZ110" s="676"/>
      <c r="BA110" s="676"/>
      <c r="BB110" s="676"/>
      <c r="BC110" s="676"/>
      <c r="BD110" s="676"/>
      <c r="BE110" s="1086"/>
      <c r="BF110" s="731"/>
      <c r="BG110" s="1343"/>
      <c r="BH110" s="1344"/>
      <c r="BI110" s="1343"/>
      <c r="BJ110" s="1344"/>
      <c r="BK110" s="506"/>
      <c r="BL110" s="1355"/>
      <c r="BM110" s="553"/>
      <c r="BN110" s="553"/>
      <c r="BO110" s="553"/>
      <c r="BP110" s="557">
        <f ca="1">OFFSET(BP110,-1,0)</f>
        <v>0</v>
      </c>
      <c r="BQ110" s="553"/>
      <c r="BR110" s="553"/>
      <c r="BS110" s="553"/>
      <c r="BT110" s="553"/>
      <c r="BU110" s="553"/>
      <c r="BV110" s="553"/>
      <c r="BW110" s="553"/>
      <c r="BX110" s="553"/>
    </row>
    <row r="111" spans="1:76" s="491" customFormat="1" ht="15" hidden="1" customHeight="1">
      <c r="A111" s="1336"/>
      <c r="B111" s="1336"/>
      <c r="C111" s="1336"/>
      <c r="D111" s="1336"/>
      <c r="E111" s="1336"/>
      <c r="F111" s="1336"/>
      <c r="G111" s="1336"/>
      <c r="H111" s="1020"/>
      <c r="I111" s="1388"/>
      <c r="J111" s="1389"/>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719"/>
      <c r="AN111" s="719"/>
      <c r="AO111" s="719"/>
      <c r="AP111" s="719"/>
      <c r="AQ111" s="719"/>
      <c r="AR111" s="719"/>
      <c r="AS111" s="719"/>
      <c r="AT111" s="719"/>
      <c r="AU111" s="952"/>
      <c r="AV111" s="953"/>
      <c r="AW111" s="952"/>
      <c r="AX111" s="948"/>
      <c r="AY111" s="719"/>
      <c r="AZ111" s="719"/>
      <c r="BA111" s="719"/>
      <c r="BB111" s="719"/>
      <c r="BC111" s="719"/>
      <c r="BD111" s="719"/>
      <c r="BE111" s="719"/>
      <c r="BF111" s="719"/>
      <c r="BG111" s="952"/>
      <c r="BH111" s="953"/>
      <c r="BI111" s="952"/>
      <c r="BJ111" s="948"/>
      <c r="BK111" s="529"/>
      <c r="BL111" s="1356"/>
      <c r="BM111" s="555"/>
      <c r="BN111" s="555"/>
      <c r="BO111" s="555"/>
      <c r="BP111" s="555"/>
      <c r="BQ111" s="555"/>
      <c r="BR111" s="555"/>
      <c r="BS111" s="555"/>
      <c r="BT111" s="555"/>
      <c r="BU111" s="555"/>
      <c r="BV111" s="555"/>
      <c r="BW111" s="555"/>
      <c r="BX111" s="555"/>
    </row>
    <row r="112" spans="1:76" s="491" customFormat="1" ht="15" customHeight="1">
      <c r="A112" s="1336"/>
      <c r="B112" s="1336"/>
      <c r="C112" s="1336"/>
      <c r="D112" s="1336"/>
      <c r="E112" s="1336"/>
      <c r="F112" s="1336"/>
      <c r="G112" s="1020"/>
      <c r="H112" s="1020"/>
      <c r="I112" s="1388"/>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9"/>
      <c r="BM112" s="555"/>
      <c r="BN112" s="555"/>
      <c r="BO112" s="555"/>
      <c r="BP112" s="555"/>
      <c r="BQ112" s="555"/>
      <c r="BR112" s="555"/>
      <c r="BS112" s="555"/>
      <c r="BT112" s="555"/>
      <c r="BU112" s="555"/>
      <c r="BV112" s="555"/>
      <c r="BW112" s="555"/>
      <c r="BX112" s="555"/>
    </row>
    <row r="113" spans="1:76" s="491" customFormat="1" ht="15" customHeight="1">
      <c r="A113" s="1336"/>
      <c r="B113" s="1336"/>
      <c r="C113" s="1336"/>
      <c r="D113" s="1336"/>
      <c r="E113" s="1336"/>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719"/>
      <c r="AN113" s="719"/>
      <c r="AO113" s="719"/>
      <c r="AP113" s="719"/>
      <c r="AQ113" s="719"/>
      <c r="AR113" s="719"/>
      <c r="AS113" s="719"/>
      <c r="AT113" s="719"/>
      <c r="AU113" s="728"/>
      <c r="AV113" s="953"/>
      <c r="AW113" s="952"/>
      <c r="AX113" s="1083"/>
      <c r="AY113" s="719"/>
      <c r="AZ113" s="719"/>
      <c r="BA113" s="719"/>
      <c r="BB113" s="719"/>
      <c r="BC113" s="719"/>
      <c r="BD113" s="719"/>
      <c r="BE113" s="719"/>
      <c r="BF113" s="719"/>
      <c r="BG113" s="728"/>
      <c r="BH113" s="953"/>
      <c r="BI113" s="952"/>
      <c r="BJ113" s="1083"/>
      <c r="BK113" s="533"/>
      <c r="BL113" s="529"/>
      <c r="BM113" s="555"/>
      <c r="BN113" s="555"/>
      <c r="BO113" s="555"/>
      <c r="BP113" s="555"/>
      <c r="BQ113" s="555"/>
      <c r="BR113" s="555"/>
      <c r="BS113" s="555"/>
      <c r="BT113" s="555"/>
      <c r="BU113" s="555"/>
      <c r="BV113" s="555"/>
      <c r="BW113" s="555"/>
      <c r="BX113" s="555"/>
    </row>
    <row r="114" spans="1:76" s="491" customFormat="1" ht="14.25" hidden="1">
      <c r="A114" s="1336"/>
      <c r="B114" s="1336"/>
      <c r="C114" s="1336"/>
      <c r="D114" s="1336"/>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948"/>
      <c r="AN114" s="948"/>
      <c r="AO114" s="948"/>
      <c r="AP114" s="948"/>
      <c r="AQ114" s="948"/>
      <c r="AR114" s="948"/>
      <c r="AS114" s="948"/>
      <c r="AT114" s="948"/>
      <c r="AU114" s="948"/>
      <c r="AV114" s="948"/>
      <c r="AW114" s="948"/>
      <c r="AX114" s="948"/>
      <c r="AY114" s="948"/>
      <c r="AZ114" s="948"/>
      <c r="BA114" s="948"/>
      <c r="BB114" s="948"/>
      <c r="BC114" s="948"/>
      <c r="BD114" s="948"/>
      <c r="BE114" s="948"/>
      <c r="BF114" s="948"/>
      <c r="BG114" s="948"/>
      <c r="BH114" s="948"/>
      <c r="BI114" s="948"/>
      <c r="BJ114" s="948"/>
      <c r="BK114" s="520"/>
      <c r="BL114" s="529"/>
      <c r="BM114" s="555"/>
      <c r="BN114" s="555"/>
      <c r="BO114" s="555"/>
      <c r="BP114" s="555"/>
      <c r="BQ114" s="555"/>
      <c r="BR114" s="555"/>
      <c r="BS114" s="555"/>
      <c r="BT114" s="555"/>
      <c r="BU114" s="555"/>
      <c r="BV114" s="555"/>
      <c r="BW114" s="555"/>
      <c r="BX114" s="555"/>
    </row>
    <row r="115" spans="1:76" s="491" customFormat="1" ht="15" customHeight="1">
      <c r="A115" s="1336"/>
      <c r="B115" s="1336"/>
      <c r="C115" s="1336"/>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719"/>
      <c r="AN115" s="719"/>
      <c r="AO115" s="719"/>
      <c r="AP115" s="719"/>
      <c r="AQ115" s="719"/>
      <c r="AR115" s="719"/>
      <c r="AS115" s="719"/>
      <c r="AT115" s="719"/>
      <c r="AU115" s="728"/>
      <c r="AV115" s="953"/>
      <c r="AW115" s="952"/>
      <c r="AX115" s="1082"/>
      <c r="AY115" s="719"/>
      <c r="AZ115" s="719"/>
      <c r="BA115" s="719"/>
      <c r="BB115" s="719"/>
      <c r="BC115" s="719"/>
      <c r="BD115" s="719"/>
      <c r="BE115" s="719"/>
      <c r="BF115" s="719"/>
      <c r="BG115" s="728"/>
      <c r="BH115" s="953"/>
      <c r="BI115" s="952"/>
      <c r="BJ115" s="1082"/>
      <c r="BK115" s="533"/>
      <c r="BL115" s="529"/>
      <c r="BM115" s="555"/>
      <c r="BN115" s="555"/>
      <c r="BO115" s="555"/>
      <c r="BP115" s="555"/>
      <c r="BQ115" s="555"/>
      <c r="BR115" s="555"/>
      <c r="BS115" s="555"/>
      <c r="BT115" s="555"/>
      <c r="BU115" s="555"/>
      <c r="BV115" s="555"/>
      <c r="BW115" s="555"/>
      <c r="BX115" s="555"/>
    </row>
    <row r="116" spans="1:76" s="491" customFormat="1" ht="15" customHeight="1">
      <c r="A116" s="1336"/>
      <c r="B116" s="1336"/>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719"/>
      <c r="AN116" s="719"/>
      <c r="AO116" s="719"/>
      <c r="AP116" s="719"/>
      <c r="AQ116" s="719"/>
      <c r="AR116" s="719"/>
      <c r="AS116" s="719"/>
      <c r="AT116" s="719"/>
      <c r="AU116" s="728"/>
      <c r="AV116" s="953"/>
      <c r="AW116" s="952"/>
      <c r="AX116" s="1082"/>
      <c r="AY116" s="719"/>
      <c r="AZ116" s="719"/>
      <c r="BA116" s="719"/>
      <c r="BB116" s="719"/>
      <c r="BC116" s="719"/>
      <c r="BD116" s="719"/>
      <c r="BE116" s="719"/>
      <c r="BF116" s="719"/>
      <c r="BG116" s="728"/>
      <c r="BH116" s="953"/>
      <c r="BI116" s="952"/>
      <c r="BJ116" s="1082"/>
      <c r="BK116" s="533"/>
      <c r="BL116" s="529"/>
      <c r="BM116" s="555"/>
      <c r="BN116" s="555"/>
      <c r="BO116" s="555"/>
      <c r="BP116" s="555"/>
      <c r="BQ116" s="555"/>
      <c r="BR116" s="555"/>
      <c r="BS116" s="555"/>
      <c r="BT116" s="555"/>
      <c r="BU116" s="555"/>
      <c r="BV116" s="555"/>
      <c r="BW116" s="555"/>
      <c r="BX116" s="555"/>
    </row>
    <row r="117" spans="1:76" s="491" customFormat="1" ht="15" customHeight="1">
      <c r="A117" s="1336"/>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719"/>
      <c r="AN117" s="719"/>
      <c r="AO117" s="719"/>
      <c r="AP117" s="719"/>
      <c r="AQ117" s="719"/>
      <c r="AR117" s="719"/>
      <c r="AS117" s="719"/>
      <c r="AT117" s="719"/>
      <c r="AU117" s="728"/>
      <c r="AV117" s="953"/>
      <c r="AW117" s="952"/>
      <c r="AX117" s="1082"/>
      <c r="AY117" s="719"/>
      <c r="AZ117" s="719"/>
      <c r="BA117" s="719"/>
      <c r="BB117" s="719"/>
      <c r="BC117" s="719"/>
      <c r="BD117" s="719"/>
      <c r="BE117" s="719"/>
      <c r="BF117" s="719"/>
      <c r="BG117" s="728"/>
      <c r="BH117" s="953"/>
      <c r="BI117" s="952"/>
      <c r="BJ117" s="1082"/>
      <c r="BK117" s="533"/>
      <c r="BL117" s="529"/>
      <c r="BM117" s="555"/>
      <c r="BN117" s="555"/>
      <c r="BO117" s="555"/>
      <c r="BP117" s="555"/>
      <c r="BQ117" s="555"/>
      <c r="BR117" s="555"/>
      <c r="BS117" s="555"/>
      <c r="BT117" s="555"/>
      <c r="BU117" s="555"/>
      <c r="BV117" s="555"/>
      <c r="BW117" s="555"/>
      <c r="BX117" s="555"/>
    </row>
    <row r="118" spans="1:76"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719"/>
      <c r="AN118" s="719"/>
      <c r="AO118" s="719"/>
      <c r="AP118" s="719"/>
      <c r="AQ118" s="719"/>
      <c r="AR118" s="719"/>
      <c r="AS118" s="719"/>
      <c r="AT118" s="719"/>
      <c r="AU118" s="728"/>
      <c r="AV118" s="953"/>
      <c r="AW118" s="952"/>
      <c r="AX118" s="1082"/>
      <c r="AY118" s="719"/>
      <c r="AZ118" s="719"/>
      <c r="BA118" s="719"/>
      <c r="BB118" s="719"/>
      <c r="BC118" s="719"/>
      <c r="BD118" s="719"/>
      <c r="BE118" s="719"/>
      <c r="BF118" s="719"/>
      <c r="BG118" s="728"/>
      <c r="BH118" s="953"/>
      <c r="BI118" s="952"/>
      <c r="BJ118" s="1082"/>
      <c r="BK118" s="533"/>
      <c r="BL118" s="529"/>
      <c r="BM118" s="555"/>
      <c r="BN118" s="555"/>
      <c r="BO118" s="555"/>
      <c r="BP118" s="555"/>
      <c r="BQ118" s="555"/>
      <c r="BR118" s="555"/>
      <c r="BS118" s="555"/>
      <c r="BT118" s="555"/>
      <c r="BU118" s="555"/>
      <c r="BV118" s="555"/>
      <c r="BW118" s="555"/>
      <c r="BX118" s="555"/>
    </row>
    <row r="119" spans="1:76"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79" t="s">
        <v>83</v>
      </c>
      <c r="AK119" s="1178"/>
      <c r="AL119" s="1179" t="s">
        <v>83</v>
      </c>
      <c r="AM119" s="648"/>
      <c r="AN119" s="648"/>
      <c r="AO119" s="725"/>
      <c r="AP119" s="676"/>
      <c r="AQ119" s="1035"/>
      <c r="AR119" s="676"/>
      <c r="AS119" s="1035"/>
      <c r="AT119" s="731" t="str">
        <f>AU119 &amp; "-" &amp; AW119</f>
        <v>-</v>
      </c>
      <c r="AU119" s="648"/>
      <c r="AV119" s="1179" t="s">
        <v>83</v>
      </c>
      <c r="AW119" s="1178"/>
      <c r="AX119" s="1179" t="s">
        <v>83</v>
      </c>
      <c r="AY119" s="648"/>
      <c r="AZ119" s="648"/>
      <c r="BA119" s="725"/>
      <c r="BB119" s="676"/>
      <c r="BC119" s="1035"/>
      <c r="BD119" s="676"/>
      <c r="BE119" s="1035"/>
      <c r="BF119" s="731" t="str">
        <f>BG119 &amp; "-" &amp; BI119</f>
        <v>-</v>
      </c>
      <c r="BG119" s="648"/>
      <c r="BH119" s="1179" t="s">
        <v>83</v>
      </c>
      <c r="BI119" s="1178"/>
      <c r="BJ119" s="1179" t="s">
        <v>83</v>
      </c>
      <c r="BK119" s="636"/>
      <c r="BL119" s="655"/>
      <c r="BM119" s="682" t="str">
        <f>strCheckDate(O119:BK119)</f>
        <v/>
      </c>
      <c r="BN119" s="682"/>
      <c r="BO119" s="682"/>
      <c r="BP119" s="685"/>
      <c r="BQ119" s="682"/>
      <c r="BR119" s="682"/>
      <c r="BS119" s="682"/>
      <c r="BT119" s="682"/>
      <c r="BU119" s="682"/>
      <c r="BV119" s="682"/>
      <c r="BW119" s="682"/>
      <c r="BX119" s="682"/>
    </row>
    <row r="122" spans="1:76" s="34" customFormat="1" ht="17.100000000000001" customHeight="1">
      <c r="G122" s="34" t="s">
        <v>12</v>
      </c>
      <c r="I122" s="34" t="s">
        <v>67</v>
      </c>
      <c r="U122" s="151"/>
    </row>
    <row r="123" spans="1:76" ht="17.100000000000001" customHeight="1">
      <c r="T123" s="116"/>
      <c r="U123" s="40"/>
    </row>
    <row r="124" spans="1:76" s="492" customFormat="1" ht="22.5">
      <c r="A124" s="1336">
        <v>1</v>
      </c>
      <c r="B124" s="887"/>
      <c r="C124" s="887"/>
      <c r="D124" s="887"/>
      <c r="E124" s="888"/>
      <c r="F124" s="889"/>
      <c r="G124" s="889"/>
      <c r="H124" s="889"/>
      <c r="I124" s="890"/>
      <c r="J124" s="885"/>
      <c r="K124" s="892"/>
      <c r="L124" s="561">
        <f>mergeValue(A124)</f>
        <v>1</v>
      </c>
      <c r="M124" s="609" t="s">
        <v>19</v>
      </c>
      <c r="N124" s="548"/>
      <c r="O124" s="1379"/>
      <c r="P124" s="1379"/>
      <c r="Q124" s="1379"/>
      <c r="R124" s="1379"/>
      <c r="S124" s="1379"/>
      <c r="T124" s="1379"/>
      <c r="U124" s="1379"/>
      <c r="V124" s="1379"/>
      <c r="W124" s="1125" t="s">
        <v>715</v>
      </c>
      <c r="X124" s="553"/>
      <c r="Y124" s="553"/>
      <c r="Z124" s="553"/>
      <c r="AA124" s="553"/>
      <c r="AB124" s="553"/>
      <c r="AC124" s="553"/>
      <c r="AD124" s="553"/>
      <c r="AE124" s="553"/>
      <c r="AF124" s="553"/>
      <c r="AG124" s="553"/>
      <c r="AH124" s="553"/>
    </row>
    <row r="125" spans="1:76" s="492" customFormat="1" ht="22.5">
      <c r="A125" s="1336"/>
      <c r="B125" s="1336">
        <v>1</v>
      </c>
      <c r="C125" s="887"/>
      <c r="D125" s="887"/>
      <c r="E125" s="889"/>
      <c r="F125" s="889"/>
      <c r="G125" s="889"/>
      <c r="H125" s="889"/>
      <c r="I125" s="884"/>
      <c r="J125" s="883"/>
      <c r="K125" s="886"/>
      <c r="L125" s="561" t="str">
        <f>mergeValue(A125) &amp;"."&amp; mergeValue(B125)</f>
        <v>1.1</v>
      </c>
      <c r="M125" s="515" t="s">
        <v>15</v>
      </c>
      <c r="N125" s="548"/>
      <c r="O125" s="1379"/>
      <c r="P125" s="1379"/>
      <c r="Q125" s="1379"/>
      <c r="R125" s="1379"/>
      <c r="S125" s="1379"/>
      <c r="T125" s="1379"/>
      <c r="U125" s="1379"/>
      <c r="V125" s="1379"/>
      <c r="W125" s="1125" t="s">
        <v>459</v>
      </c>
      <c r="X125" s="553"/>
      <c r="Y125" s="553"/>
      <c r="Z125" s="553"/>
      <c r="AA125" s="553"/>
      <c r="AB125" s="553"/>
      <c r="AC125" s="553"/>
      <c r="AD125" s="553"/>
      <c r="AE125" s="553"/>
      <c r="AF125" s="553"/>
      <c r="AG125" s="553"/>
      <c r="AH125" s="553"/>
    </row>
    <row r="126" spans="1:76" s="492" customFormat="1" ht="22.5">
      <c r="A126" s="1336"/>
      <c r="B126" s="1336"/>
      <c r="C126" s="1336">
        <v>1</v>
      </c>
      <c r="D126" s="887"/>
      <c r="E126" s="889"/>
      <c r="F126" s="889"/>
      <c r="G126" s="889"/>
      <c r="H126" s="889"/>
      <c r="I126" s="891"/>
      <c r="J126" s="883"/>
      <c r="K126" s="886"/>
      <c r="L126" s="561" t="str">
        <f>mergeValue(A126) &amp;"."&amp; mergeValue(B126)&amp;"."&amp; mergeValue(C126)</f>
        <v>1.1.1</v>
      </c>
      <c r="M126" s="516" t="s">
        <v>7</v>
      </c>
      <c r="N126" s="548"/>
      <c r="O126" s="1379"/>
      <c r="P126" s="1379"/>
      <c r="Q126" s="1379"/>
      <c r="R126" s="1379"/>
      <c r="S126" s="1379"/>
      <c r="T126" s="1379"/>
      <c r="U126" s="1379"/>
      <c r="V126" s="1379"/>
      <c r="W126" s="1125" t="s">
        <v>597</v>
      </c>
      <c r="X126" s="553"/>
      <c r="Y126" s="553"/>
      <c r="Z126" s="553"/>
      <c r="AA126" s="553"/>
      <c r="AB126" s="553"/>
      <c r="AC126" s="553"/>
      <c r="AD126" s="553"/>
      <c r="AE126" s="553"/>
      <c r="AF126" s="553"/>
      <c r="AG126" s="553"/>
      <c r="AH126" s="553"/>
    </row>
    <row r="127" spans="1:76" s="492" customFormat="1" ht="22.5">
      <c r="A127" s="1336"/>
      <c r="B127" s="1336"/>
      <c r="C127" s="1336"/>
      <c r="D127" s="1336">
        <v>1</v>
      </c>
      <c r="E127" s="889"/>
      <c r="F127" s="889"/>
      <c r="G127" s="889"/>
      <c r="H127" s="889"/>
      <c r="I127" s="891"/>
      <c r="J127" s="883"/>
      <c r="K127" s="886"/>
      <c r="L127" s="561" t="str">
        <f>mergeValue(A127) &amp;"."&amp; mergeValue(B127)&amp;"."&amp; mergeValue(C127)&amp;"."&amp; mergeValue(D127)</f>
        <v>1.1.1.1</v>
      </c>
      <c r="M127" s="517" t="s">
        <v>21</v>
      </c>
      <c r="N127" s="548"/>
      <c r="O127" s="1379"/>
      <c r="P127" s="1379"/>
      <c r="Q127" s="1379"/>
      <c r="R127" s="1379"/>
      <c r="S127" s="1379"/>
      <c r="T127" s="1379"/>
      <c r="U127" s="1379"/>
      <c r="V127" s="1379"/>
      <c r="W127" s="1125" t="s">
        <v>598</v>
      </c>
      <c r="X127" s="553"/>
      <c r="Y127" s="553"/>
      <c r="Z127" s="553"/>
      <c r="AA127" s="553"/>
      <c r="AB127" s="553"/>
      <c r="AC127" s="553"/>
      <c r="AD127" s="553"/>
      <c r="AE127" s="553"/>
      <c r="AF127" s="553"/>
      <c r="AG127" s="553"/>
      <c r="AH127" s="553"/>
    </row>
    <row r="128" spans="1:76" s="492" customFormat="1" ht="11.25" hidden="1" customHeight="1">
      <c r="A128" s="1336"/>
      <c r="B128" s="1336"/>
      <c r="C128" s="1336"/>
      <c r="D128" s="1336"/>
      <c r="E128" s="1336">
        <v>1</v>
      </c>
      <c r="F128" s="889"/>
      <c r="G128" s="889"/>
      <c r="H128" s="887">
        <v>1</v>
      </c>
      <c r="I128" s="1336">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336"/>
      <c r="B129" s="1336"/>
      <c r="C129" s="1336"/>
      <c r="D129" s="1336"/>
      <c r="E129" s="1336"/>
      <c r="F129" s="1336">
        <v>1</v>
      </c>
      <c r="G129" s="887"/>
      <c r="H129" s="887"/>
      <c r="I129" s="1336"/>
      <c r="J129" s="1336">
        <v>1</v>
      </c>
      <c r="K129" s="895"/>
      <c r="L129" s="561" t="str">
        <f>mergeValue(A129) &amp;"."&amp; mergeValue(B129)&amp;"."&amp; mergeValue(C129)&amp;"."&amp; mergeValue(D129)&amp;"."&amp;  mergeValue(F129)</f>
        <v>1.1.1.1.1</v>
      </c>
      <c r="M129" s="524" t="s">
        <v>9</v>
      </c>
      <c r="N129" s="549"/>
      <c r="O129" s="1338"/>
      <c r="P129" s="1338"/>
      <c r="Q129" s="1338"/>
      <c r="R129" s="1338"/>
      <c r="S129" s="1338"/>
      <c r="T129" s="1338"/>
      <c r="U129" s="1338"/>
      <c r="V129" s="1338"/>
      <c r="W129" s="1125" t="s">
        <v>717</v>
      </c>
      <c r="X129" s="553"/>
      <c r="Y129" s="557" t="str">
        <f>strCheckUnique(Z129:Z132)</f>
        <v/>
      </c>
      <c r="Z129" s="553"/>
      <c r="AA129" s="557"/>
      <c r="AB129" s="553"/>
      <c r="AC129" s="553"/>
      <c r="AD129" s="553"/>
      <c r="AE129" s="553"/>
      <c r="AF129" s="553"/>
      <c r="AG129" s="553"/>
      <c r="AH129" s="553"/>
    </row>
    <row r="130" spans="1:34" s="492" customFormat="1" ht="99" customHeight="1">
      <c r="A130" s="1336"/>
      <c r="B130" s="1336"/>
      <c r="C130" s="1336"/>
      <c r="D130" s="1336"/>
      <c r="E130" s="1336"/>
      <c r="F130" s="1336"/>
      <c r="G130" s="887">
        <v>1</v>
      </c>
      <c r="H130" s="887"/>
      <c r="I130" s="1336"/>
      <c r="J130" s="1336"/>
      <c r="K130" s="895">
        <v>1</v>
      </c>
      <c r="L130" s="561" t="str">
        <f>mergeValue(A130) &amp;"."&amp; mergeValue(B130)&amp;"."&amp; mergeValue(C130)&amp;"."&amp; mergeValue(D130)&amp;"."&amp; mergeValue(F130)&amp;"."&amp; mergeValue(G130)</f>
        <v>1.1.1.1.1.1</v>
      </c>
      <c r="M130" s="1010"/>
      <c r="N130" s="554"/>
      <c r="O130" s="531"/>
      <c r="P130" s="531"/>
      <c r="Q130" s="1034"/>
      <c r="R130" s="1342"/>
      <c r="S130" s="1344" t="s">
        <v>82</v>
      </c>
      <c r="T130" s="1342"/>
      <c r="U130" s="1344" t="s">
        <v>83</v>
      </c>
      <c r="V130" s="546"/>
      <c r="W130" s="1354" t="s">
        <v>730</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336"/>
      <c r="B131" s="1336"/>
      <c r="C131" s="1336"/>
      <c r="D131" s="1336"/>
      <c r="E131" s="1336"/>
      <c r="F131" s="1336"/>
      <c r="G131" s="887"/>
      <c r="H131" s="887"/>
      <c r="I131" s="1336"/>
      <c r="J131" s="1336"/>
      <c r="K131" s="895"/>
      <c r="L131" s="568"/>
      <c r="M131" s="614"/>
      <c r="N131" s="554"/>
      <c r="O131" s="531"/>
      <c r="P131" s="531"/>
      <c r="Q131" s="552" t="str">
        <f>R130 &amp; "-" &amp; T130</f>
        <v>-</v>
      </c>
      <c r="R131" s="1343"/>
      <c r="S131" s="1344"/>
      <c r="T131" s="1343"/>
      <c r="U131" s="1344"/>
      <c r="V131" s="546"/>
      <c r="W131" s="1355"/>
      <c r="X131" s="553"/>
      <c r="Y131" s="553"/>
      <c r="Z131" s="553"/>
      <c r="AA131" s="553"/>
      <c r="AB131" s="553"/>
      <c r="AC131" s="553"/>
      <c r="AD131" s="553"/>
      <c r="AE131" s="553"/>
      <c r="AF131" s="553"/>
      <c r="AG131" s="553"/>
      <c r="AH131" s="553"/>
    </row>
    <row r="132" spans="1:34" s="491" customFormat="1" ht="15" customHeight="1">
      <c r="A132" s="1336"/>
      <c r="B132" s="1336"/>
      <c r="C132" s="1336"/>
      <c r="D132" s="1336"/>
      <c r="E132" s="1336"/>
      <c r="F132" s="1336"/>
      <c r="G132" s="889"/>
      <c r="H132" s="887"/>
      <c r="I132" s="1336"/>
      <c r="J132" s="1336"/>
      <c r="K132" s="894"/>
      <c r="L132" s="507"/>
      <c r="M132" s="525" t="s">
        <v>24</v>
      </c>
      <c r="N132" s="520"/>
      <c r="O132" s="514"/>
      <c r="P132" s="514"/>
      <c r="Q132" s="514"/>
      <c r="R132" s="541"/>
      <c r="S132" s="533"/>
      <c r="T132" s="532"/>
      <c r="U132" s="520"/>
      <c r="V132" s="529"/>
      <c r="W132" s="1356"/>
      <c r="X132" s="555"/>
      <c r="Y132" s="555"/>
      <c r="Z132" s="555"/>
      <c r="AA132" s="555"/>
      <c r="AB132" s="555"/>
      <c r="AC132" s="555"/>
      <c r="AD132" s="555"/>
      <c r="AE132" s="555"/>
      <c r="AF132" s="555"/>
      <c r="AG132" s="555"/>
      <c r="AH132" s="555"/>
    </row>
    <row r="133" spans="1:34" s="491" customFormat="1" ht="15" customHeight="1">
      <c r="A133" s="1336"/>
      <c r="B133" s="1336"/>
      <c r="C133" s="1336"/>
      <c r="D133" s="1336"/>
      <c r="E133" s="1336"/>
      <c r="F133" s="889"/>
      <c r="G133" s="889"/>
      <c r="H133" s="887"/>
      <c r="I133" s="1336"/>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336"/>
      <c r="B134" s="1336"/>
      <c r="C134" s="1336"/>
      <c r="D134" s="1336"/>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336"/>
      <c r="B135" s="1336"/>
      <c r="C135" s="1336"/>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36"/>
      <c r="B136" s="1336"/>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36"/>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336">
        <v>1</v>
      </c>
      <c r="B142" s="905"/>
      <c r="C142" s="905"/>
      <c r="D142" s="905"/>
      <c r="E142" s="906"/>
      <c r="F142" s="907"/>
      <c r="G142" s="907"/>
      <c r="H142" s="907"/>
      <c r="I142" s="908"/>
      <c r="J142" s="903"/>
      <c r="K142" s="910"/>
      <c r="L142" s="561">
        <f>mergeValue(A142)</f>
        <v>1</v>
      </c>
      <c r="M142" s="609" t="s">
        <v>19</v>
      </c>
      <c r="N142" s="548"/>
      <c r="O142" s="1379"/>
      <c r="P142" s="1379"/>
      <c r="Q142" s="1379"/>
      <c r="R142" s="1379"/>
      <c r="S142" s="1379"/>
      <c r="T142" s="1379"/>
      <c r="U142" s="1379"/>
      <c r="V142" s="1379"/>
      <c r="W142" s="1125" t="s">
        <v>715</v>
      </c>
      <c r="X142" s="553"/>
      <c r="Y142" s="553"/>
      <c r="Z142" s="553"/>
      <c r="AA142" s="553"/>
      <c r="AB142" s="553"/>
      <c r="AC142" s="553"/>
      <c r="AD142" s="553"/>
      <c r="AE142" s="553"/>
      <c r="AF142" s="553"/>
      <c r="AG142" s="553"/>
      <c r="AH142" s="553"/>
    </row>
    <row r="143" spans="1:34" s="492" customFormat="1" ht="22.5">
      <c r="A143" s="1336"/>
      <c r="B143" s="1336">
        <v>1</v>
      </c>
      <c r="C143" s="905"/>
      <c r="D143" s="905"/>
      <c r="E143" s="907"/>
      <c r="F143" s="907"/>
      <c r="G143" s="907"/>
      <c r="H143" s="907"/>
      <c r="I143" s="902"/>
      <c r="J143" s="901"/>
      <c r="K143" s="904"/>
      <c r="L143" s="561" t="str">
        <f>mergeValue(A143) &amp;"."&amp; mergeValue(B143)</f>
        <v>1.1</v>
      </c>
      <c r="M143" s="515" t="s">
        <v>15</v>
      </c>
      <c r="N143" s="548"/>
      <c r="O143" s="1379"/>
      <c r="P143" s="1379"/>
      <c r="Q143" s="1379"/>
      <c r="R143" s="1379"/>
      <c r="S143" s="1379"/>
      <c r="T143" s="1379"/>
      <c r="U143" s="1379"/>
      <c r="V143" s="1379"/>
      <c r="W143" s="1125" t="s">
        <v>459</v>
      </c>
      <c r="X143" s="553"/>
      <c r="Y143" s="553"/>
      <c r="Z143" s="553"/>
      <c r="AA143" s="553"/>
      <c r="AB143" s="553"/>
      <c r="AC143" s="553"/>
      <c r="AD143" s="553"/>
      <c r="AE143" s="553"/>
      <c r="AF143" s="553"/>
      <c r="AG143" s="553"/>
      <c r="AH143" s="553"/>
    </row>
    <row r="144" spans="1:34" s="492" customFormat="1" ht="22.5">
      <c r="A144" s="1336"/>
      <c r="B144" s="1336"/>
      <c r="C144" s="1336">
        <v>1</v>
      </c>
      <c r="D144" s="905"/>
      <c r="E144" s="907"/>
      <c r="F144" s="907"/>
      <c r="G144" s="907"/>
      <c r="H144" s="907"/>
      <c r="I144" s="909"/>
      <c r="J144" s="901"/>
      <c r="K144" s="904"/>
      <c r="L144" s="561" t="str">
        <f>mergeValue(A144) &amp;"."&amp; mergeValue(B144)&amp;"."&amp; mergeValue(C144)</f>
        <v>1.1.1</v>
      </c>
      <c r="M144" s="516" t="s">
        <v>7</v>
      </c>
      <c r="N144" s="548"/>
      <c r="O144" s="1379"/>
      <c r="P144" s="1379"/>
      <c r="Q144" s="1379"/>
      <c r="R144" s="1379"/>
      <c r="S144" s="1379"/>
      <c r="T144" s="1379"/>
      <c r="U144" s="1379"/>
      <c r="V144" s="1379"/>
      <c r="W144" s="1125" t="s">
        <v>597</v>
      </c>
      <c r="X144" s="553"/>
      <c r="Y144" s="553"/>
      <c r="Z144" s="553"/>
      <c r="AA144" s="553"/>
      <c r="AB144" s="553"/>
      <c r="AC144" s="553"/>
      <c r="AD144" s="553"/>
      <c r="AE144" s="553"/>
      <c r="AF144" s="553"/>
      <c r="AG144" s="553"/>
      <c r="AH144" s="553"/>
    </row>
    <row r="145" spans="1:35" s="492" customFormat="1" ht="22.5">
      <c r="A145" s="1336"/>
      <c r="B145" s="1336"/>
      <c r="C145" s="1336"/>
      <c r="D145" s="1336">
        <v>1</v>
      </c>
      <c r="E145" s="907"/>
      <c r="F145" s="907"/>
      <c r="G145" s="907"/>
      <c r="H145" s="907"/>
      <c r="I145" s="909"/>
      <c r="J145" s="901"/>
      <c r="K145" s="904"/>
      <c r="L145" s="561" t="str">
        <f>mergeValue(A145) &amp;"."&amp; mergeValue(B145)&amp;"."&amp; mergeValue(C145)&amp;"."&amp; mergeValue(D145)</f>
        <v>1.1.1.1</v>
      </c>
      <c r="M145" s="517" t="s">
        <v>21</v>
      </c>
      <c r="N145" s="548"/>
      <c r="O145" s="1379"/>
      <c r="P145" s="1379"/>
      <c r="Q145" s="1379"/>
      <c r="R145" s="1379"/>
      <c r="S145" s="1379"/>
      <c r="T145" s="1379"/>
      <c r="U145" s="1379"/>
      <c r="V145" s="1379"/>
      <c r="W145" s="1125" t="s">
        <v>598</v>
      </c>
      <c r="X145" s="553"/>
      <c r="Y145" s="553"/>
      <c r="Z145" s="553"/>
      <c r="AA145" s="553"/>
      <c r="AB145" s="553"/>
      <c r="AC145" s="553"/>
      <c r="AD145" s="553"/>
      <c r="AE145" s="553"/>
      <c r="AF145" s="553"/>
      <c r="AG145" s="553"/>
      <c r="AH145" s="553"/>
    </row>
    <row r="146" spans="1:35" s="492" customFormat="1" ht="11.25" hidden="1" customHeight="1">
      <c r="A146" s="1336"/>
      <c r="B146" s="1336"/>
      <c r="C146" s="1336"/>
      <c r="D146" s="1336"/>
      <c r="E146" s="1336">
        <v>1</v>
      </c>
      <c r="F146" s="907"/>
      <c r="G146" s="907"/>
      <c r="H146" s="905">
        <v>1</v>
      </c>
      <c r="I146" s="1336">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336"/>
      <c r="B147" s="1336"/>
      <c r="C147" s="1336"/>
      <c r="D147" s="1336"/>
      <c r="E147" s="1336"/>
      <c r="F147" s="1336">
        <v>1</v>
      </c>
      <c r="G147" s="905"/>
      <c r="H147" s="905"/>
      <c r="I147" s="1336"/>
      <c r="J147" s="1336">
        <v>1</v>
      </c>
      <c r="K147" s="913"/>
      <c r="L147" s="561" t="str">
        <f>mergeValue(A147) &amp;"."&amp; mergeValue(B147)&amp;"."&amp; mergeValue(C147)&amp;"."&amp; mergeValue(D147)&amp;"."&amp;  mergeValue(F147)</f>
        <v>1.1.1.1.1</v>
      </c>
      <c r="M147" s="524" t="s">
        <v>9</v>
      </c>
      <c r="N147" s="549"/>
      <c r="O147" s="1338"/>
      <c r="P147" s="1338"/>
      <c r="Q147" s="1338"/>
      <c r="R147" s="1338"/>
      <c r="S147" s="1338"/>
      <c r="T147" s="1338"/>
      <c r="U147" s="1338"/>
      <c r="V147" s="1338"/>
      <c r="W147" s="1125" t="s">
        <v>717</v>
      </c>
      <c r="X147" s="553"/>
      <c r="Y147" s="557" t="str">
        <f>strCheckUnique(Z147:Z150)</f>
        <v/>
      </c>
      <c r="Z147" s="553"/>
      <c r="AA147" s="557"/>
      <c r="AB147" s="553"/>
      <c r="AC147" s="553"/>
      <c r="AD147" s="553"/>
      <c r="AE147" s="553"/>
      <c r="AF147" s="553"/>
      <c r="AG147" s="553"/>
      <c r="AH147" s="553"/>
    </row>
    <row r="148" spans="1:35" s="492" customFormat="1" ht="99" customHeight="1">
      <c r="A148" s="1336"/>
      <c r="B148" s="1336"/>
      <c r="C148" s="1336"/>
      <c r="D148" s="1336"/>
      <c r="E148" s="1336"/>
      <c r="F148" s="1336"/>
      <c r="G148" s="905">
        <v>1</v>
      </c>
      <c r="H148" s="905"/>
      <c r="I148" s="1336"/>
      <c r="J148" s="1336"/>
      <c r="K148" s="913">
        <v>1</v>
      </c>
      <c r="L148" s="561" t="str">
        <f>mergeValue(A148) &amp;"."&amp; mergeValue(B148)&amp;"."&amp; mergeValue(C148)&amp;"."&amp; mergeValue(D148)&amp;"."&amp; mergeValue(F148)&amp;"."&amp; mergeValue(G148)</f>
        <v>1.1.1.1.1.1</v>
      </c>
      <c r="M148" s="1010"/>
      <c r="N148" s="554"/>
      <c r="O148" s="531"/>
      <c r="P148" s="531"/>
      <c r="Q148" s="1034"/>
      <c r="R148" s="1342"/>
      <c r="S148" s="1344" t="s">
        <v>82</v>
      </c>
      <c r="T148" s="1342"/>
      <c r="U148" s="1344" t="s">
        <v>83</v>
      </c>
      <c r="V148" s="546"/>
      <c r="W148" s="1354" t="s">
        <v>730</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336"/>
      <c r="B149" s="1336"/>
      <c r="C149" s="1336"/>
      <c r="D149" s="1336"/>
      <c r="E149" s="1336"/>
      <c r="F149" s="1336"/>
      <c r="G149" s="905"/>
      <c r="H149" s="905"/>
      <c r="I149" s="1336"/>
      <c r="J149" s="1336"/>
      <c r="K149" s="913"/>
      <c r="L149" s="568"/>
      <c r="M149" s="614"/>
      <c r="N149" s="554"/>
      <c r="O149" s="531"/>
      <c r="P149" s="531"/>
      <c r="Q149" s="552" t="str">
        <f>R148 &amp; "-" &amp; T148</f>
        <v>-</v>
      </c>
      <c r="R149" s="1343"/>
      <c r="S149" s="1344"/>
      <c r="T149" s="1343"/>
      <c r="U149" s="1344"/>
      <c r="V149" s="546"/>
      <c r="W149" s="1355"/>
      <c r="X149" s="553"/>
      <c r="Y149" s="553"/>
      <c r="Z149" s="553"/>
      <c r="AA149" s="553"/>
      <c r="AB149" s="553"/>
      <c r="AC149" s="553"/>
      <c r="AD149" s="553"/>
      <c r="AE149" s="553"/>
      <c r="AF149" s="553"/>
      <c r="AG149" s="553"/>
      <c r="AH149" s="553"/>
    </row>
    <row r="150" spans="1:35" s="491" customFormat="1" ht="15" customHeight="1">
      <c r="A150" s="1336"/>
      <c r="B150" s="1336"/>
      <c r="C150" s="1336"/>
      <c r="D150" s="1336"/>
      <c r="E150" s="1336"/>
      <c r="F150" s="1336"/>
      <c r="G150" s="907"/>
      <c r="H150" s="905"/>
      <c r="I150" s="1336"/>
      <c r="J150" s="1336"/>
      <c r="K150" s="912"/>
      <c r="L150" s="507"/>
      <c r="M150" s="525" t="s">
        <v>24</v>
      </c>
      <c r="N150" s="520"/>
      <c r="O150" s="514"/>
      <c r="P150" s="514"/>
      <c r="Q150" s="514"/>
      <c r="R150" s="541"/>
      <c r="S150" s="533"/>
      <c r="T150" s="532"/>
      <c r="U150" s="520"/>
      <c r="V150" s="529"/>
      <c r="W150" s="1356"/>
      <c r="X150" s="555"/>
      <c r="Y150" s="555"/>
      <c r="Z150" s="555"/>
      <c r="AA150" s="555"/>
      <c r="AB150" s="555"/>
      <c r="AC150" s="555"/>
      <c r="AD150" s="555"/>
      <c r="AE150" s="555"/>
      <c r="AF150" s="555"/>
      <c r="AG150" s="555"/>
      <c r="AH150" s="555"/>
    </row>
    <row r="151" spans="1:35" s="491" customFormat="1" ht="15" customHeight="1">
      <c r="A151" s="1336"/>
      <c r="B151" s="1336"/>
      <c r="C151" s="1336"/>
      <c r="D151" s="1336"/>
      <c r="E151" s="1336"/>
      <c r="F151" s="907"/>
      <c r="G151" s="907"/>
      <c r="H151" s="905"/>
      <c r="I151" s="1336"/>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336"/>
      <c r="B152" s="1336"/>
      <c r="C152" s="1336"/>
      <c r="D152" s="1336"/>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336"/>
      <c r="B153" s="1336"/>
      <c r="C153" s="1336"/>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336"/>
      <c r="B154" s="1336"/>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36"/>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336">
        <v>1</v>
      </c>
      <c r="B160" s="848"/>
      <c r="C160" s="848"/>
      <c r="D160" s="848"/>
      <c r="E160" s="849"/>
      <c r="F160" s="850"/>
      <c r="G160" s="850"/>
      <c r="H160" s="850"/>
      <c r="I160" s="851"/>
      <c r="J160" s="846"/>
      <c r="K160" s="853"/>
      <c r="L160" s="561">
        <f>mergeValue(A160)</f>
        <v>1</v>
      </c>
      <c r="M160" s="609" t="s">
        <v>19</v>
      </c>
      <c r="N160" s="548"/>
      <c r="O160" s="1438"/>
      <c r="P160" s="1439"/>
      <c r="Q160" s="1439"/>
      <c r="R160" s="1439"/>
      <c r="S160" s="1439"/>
      <c r="T160" s="1439"/>
      <c r="U160" s="1439"/>
      <c r="V160" s="1440"/>
      <c r="W160" s="1125" t="s">
        <v>715</v>
      </c>
      <c r="X160" s="553"/>
      <c r="Y160" s="553"/>
      <c r="Z160" s="553"/>
      <c r="AA160" s="553"/>
      <c r="AB160" s="553"/>
      <c r="AC160" s="553"/>
      <c r="AD160" s="553"/>
      <c r="AE160" s="553"/>
      <c r="AF160" s="553"/>
      <c r="AG160" s="553"/>
    </row>
    <row r="161" spans="1:33" s="492" customFormat="1" ht="22.5">
      <c r="A161" s="1336"/>
      <c r="B161" s="1336">
        <v>1</v>
      </c>
      <c r="C161" s="848"/>
      <c r="D161" s="848"/>
      <c r="E161" s="850"/>
      <c r="F161" s="850"/>
      <c r="G161" s="850"/>
      <c r="H161" s="850"/>
      <c r="I161" s="845"/>
      <c r="J161" s="844"/>
      <c r="K161" s="847"/>
      <c r="L161" s="561" t="str">
        <f>mergeValue(A161) &amp;"."&amp; mergeValue(B161)</f>
        <v>1.1</v>
      </c>
      <c r="M161" s="515" t="s">
        <v>15</v>
      </c>
      <c r="N161" s="548"/>
      <c r="O161" s="1438"/>
      <c r="P161" s="1439"/>
      <c r="Q161" s="1439"/>
      <c r="R161" s="1439"/>
      <c r="S161" s="1439"/>
      <c r="T161" s="1439"/>
      <c r="U161" s="1439"/>
      <c r="V161" s="1440"/>
      <c r="W161" s="1125" t="s">
        <v>459</v>
      </c>
      <c r="X161" s="553"/>
      <c r="Y161" s="553"/>
      <c r="Z161" s="553"/>
      <c r="AA161" s="553"/>
      <c r="AB161" s="553"/>
      <c r="AC161" s="553"/>
      <c r="AD161" s="553"/>
      <c r="AE161" s="553"/>
      <c r="AF161" s="553"/>
      <c r="AG161" s="553"/>
    </row>
    <row r="162" spans="1:33" s="492" customFormat="1" ht="22.5">
      <c r="A162" s="1336"/>
      <c r="B162" s="1336"/>
      <c r="C162" s="1336">
        <v>1</v>
      </c>
      <c r="D162" s="848"/>
      <c r="E162" s="850"/>
      <c r="F162" s="850"/>
      <c r="G162" s="850"/>
      <c r="H162" s="850"/>
      <c r="I162" s="852"/>
      <c r="J162" s="844"/>
      <c r="K162" s="847"/>
      <c r="L162" s="561" t="str">
        <f>mergeValue(A162) &amp;"."&amp; mergeValue(B162)&amp;"."&amp; mergeValue(C162)</f>
        <v>1.1.1</v>
      </c>
      <c r="M162" s="516" t="s">
        <v>7</v>
      </c>
      <c r="N162" s="548"/>
      <c r="O162" s="1438"/>
      <c r="P162" s="1439"/>
      <c r="Q162" s="1439"/>
      <c r="R162" s="1439"/>
      <c r="S162" s="1439"/>
      <c r="T162" s="1439"/>
      <c r="U162" s="1439"/>
      <c r="V162" s="1440"/>
      <c r="W162" s="1125" t="s">
        <v>597</v>
      </c>
      <c r="X162" s="553"/>
      <c r="Y162" s="553"/>
      <c r="Z162" s="553"/>
      <c r="AA162" s="553"/>
      <c r="AB162" s="553"/>
      <c r="AC162" s="553"/>
      <c r="AD162" s="553"/>
      <c r="AE162" s="553"/>
      <c r="AF162" s="553"/>
      <c r="AG162" s="553"/>
    </row>
    <row r="163" spans="1:33" s="492" customFormat="1" ht="22.5">
      <c r="A163" s="1336"/>
      <c r="B163" s="1336"/>
      <c r="C163" s="1336"/>
      <c r="D163" s="1336">
        <v>1</v>
      </c>
      <c r="E163" s="850"/>
      <c r="F163" s="850"/>
      <c r="G163" s="850"/>
      <c r="H163" s="850"/>
      <c r="I163" s="852"/>
      <c r="J163" s="844"/>
      <c r="K163" s="847"/>
      <c r="L163" s="561" t="str">
        <f>mergeValue(A163) &amp;"."&amp; mergeValue(B163)&amp;"."&amp; mergeValue(C163)&amp;"."&amp; mergeValue(D163)</f>
        <v>1.1.1.1</v>
      </c>
      <c r="M163" s="517" t="s">
        <v>21</v>
      </c>
      <c r="N163" s="548"/>
      <c r="O163" s="1438"/>
      <c r="P163" s="1439"/>
      <c r="Q163" s="1439"/>
      <c r="R163" s="1439"/>
      <c r="S163" s="1439"/>
      <c r="T163" s="1439"/>
      <c r="U163" s="1439"/>
      <c r="V163" s="1440"/>
      <c r="W163" s="1125" t="s">
        <v>598</v>
      </c>
      <c r="X163" s="553"/>
      <c r="Y163" s="553"/>
      <c r="Z163" s="553"/>
      <c r="AA163" s="553"/>
      <c r="AB163" s="553"/>
      <c r="AC163" s="553"/>
      <c r="AD163" s="553"/>
      <c r="AE163" s="553"/>
      <c r="AF163" s="553"/>
      <c r="AG163" s="553"/>
    </row>
    <row r="164" spans="1:33" s="492" customFormat="1" ht="78.75">
      <c r="A164" s="1336"/>
      <c r="B164" s="1336"/>
      <c r="C164" s="1336"/>
      <c r="D164" s="1336"/>
      <c r="E164" s="1336">
        <v>1</v>
      </c>
      <c r="F164" s="850"/>
      <c r="G164" s="850"/>
      <c r="H164" s="848">
        <v>1</v>
      </c>
      <c r="I164" s="1336">
        <v>1</v>
      </c>
      <c r="J164" s="850"/>
      <c r="K164" s="855"/>
      <c r="L164" s="561" t="str">
        <f>mergeValue(A164) &amp;"."&amp; mergeValue(B164)&amp;"."&amp; mergeValue(C164)&amp;"."&amp; mergeValue(D164)&amp;"."&amp; mergeValue(E164)</f>
        <v>1.1.1.1.1</v>
      </c>
      <c r="M164" s="523" t="s">
        <v>8</v>
      </c>
      <c r="N164" s="549"/>
      <c r="O164" s="1339"/>
      <c r="P164" s="1340"/>
      <c r="Q164" s="1340"/>
      <c r="R164" s="1340"/>
      <c r="S164" s="1340"/>
      <c r="T164" s="1340"/>
      <c r="U164" s="1340"/>
      <c r="V164" s="1341"/>
      <c r="W164" s="1125" t="s">
        <v>716</v>
      </c>
      <c r="X164" s="553"/>
      <c r="Y164" s="553"/>
      <c r="Z164" s="553"/>
      <c r="AA164" s="553"/>
      <c r="AB164" s="553"/>
      <c r="AC164" s="553"/>
      <c r="AD164" s="553"/>
      <c r="AE164" s="553"/>
      <c r="AF164" s="553"/>
      <c r="AG164" s="553"/>
    </row>
    <row r="165" spans="1:33" s="492" customFormat="1" ht="33.75">
      <c r="A165" s="1336"/>
      <c r="B165" s="1336"/>
      <c r="C165" s="1336"/>
      <c r="D165" s="1336"/>
      <c r="E165" s="1336"/>
      <c r="F165" s="1336">
        <v>1</v>
      </c>
      <c r="G165" s="848"/>
      <c r="H165" s="848"/>
      <c r="I165" s="1336"/>
      <c r="J165" s="1336">
        <v>1</v>
      </c>
      <c r="K165" s="856"/>
      <c r="L165" s="561" t="str">
        <f>mergeValue(A165) &amp;"."&amp; mergeValue(B165)&amp;"."&amp; mergeValue(C165)&amp;"."&amp; mergeValue(D165)&amp;"."&amp; mergeValue(E165)&amp;"."&amp; mergeValue(F165)</f>
        <v>1.1.1.1.1.1</v>
      </c>
      <c r="M165" s="524" t="s">
        <v>9</v>
      </c>
      <c r="N165" s="549"/>
      <c r="O165" s="1339"/>
      <c r="P165" s="1340"/>
      <c r="Q165" s="1340"/>
      <c r="R165" s="1340"/>
      <c r="S165" s="1340"/>
      <c r="T165" s="1340"/>
      <c r="U165" s="1340"/>
      <c r="V165" s="1341"/>
      <c r="W165" s="1125" t="s">
        <v>717</v>
      </c>
      <c r="X165" s="553"/>
      <c r="Y165" s="557" t="str">
        <f>strCheckUnique(Z165:Z168)</f>
        <v/>
      </c>
      <c r="Z165" s="553"/>
      <c r="AA165" s="557" t="str">
        <f>IF(O165="","",O165 &amp; ":_")</f>
        <v/>
      </c>
      <c r="AB165" s="553"/>
      <c r="AC165" s="553"/>
      <c r="AD165" s="553"/>
      <c r="AE165" s="553"/>
      <c r="AF165" s="553"/>
      <c r="AG165" s="553"/>
    </row>
    <row r="166" spans="1:33" s="492" customFormat="1" ht="122.1" customHeight="1">
      <c r="A166" s="1336"/>
      <c r="B166" s="1336"/>
      <c r="C166" s="1336"/>
      <c r="D166" s="1336"/>
      <c r="E166" s="1336"/>
      <c r="F166" s="1336"/>
      <c r="G166" s="848">
        <v>1</v>
      </c>
      <c r="H166" s="848"/>
      <c r="I166" s="1336"/>
      <c r="J166" s="1336"/>
      <c r="K166" s="856">
        <v>1</v>
      </c>
      <c r="L166" s="561" t="str">
        <f>mergeValue(A166) &amp;"."&amp; mergeValue(B166)&amp;"."&amp; mergeValue(C166)&amp;"."&amp; mergeValue(D166)&amp;"."&amp; mergeValue(E166)&amp;"."&amp; mergeValue(F166)&amp;"."&amp; mergeValue(G166)</f>
        <v>1.1.1.1.1.1.1</v>
      </c>
      <c r="M166" s="1010"/>
      <c r="N166" s="554"/>
      <c r="O166" s="1019"/>
      <c r="P166" s="531"/>
      <c r="Q166" s="531"/>
      <c r="R166" s="1342"/>
      <c r="S166" s="1344" t="s">
        <v>82</v>
      </c>
      <c r="T166" s="1342"/>
      <c r="U166" s="1344" t="s">
        <v>82</v>
      </c>
      <c r="V166" s="546"/>
      <c r="W166" s="1354" t="s">
        <v>718</v>
      </c>
      <c r="X166" s="553" t="str">
        <f>strCheckDate(O167:V167)</f>
        <v/>
      </c>
      <c r="Y166" s="557"/>
      <c r="Z166" s="557" t="str">
        <f>IF(M166="","",M166 )</f>
        <v/>
      </c>
      <c r="AA166" s="557"/>
      <c r="AB166" s="557"/>
      <c r="AC166" s="557"/>
      <c r="AD166" s="553"/>
      <c r="AE166" s="553"/>
      <c r="AF166" s="553"/>
      <c r="AG166" s="553"/>
    </row>
    <row r="167" spans="1:33" s="492" customFormat="1" ht="11.25" hidden="1" customHeight="1">
      <c r="A167" s="1336"/>
      <c r="B167" s="1336"/>
      <c r="C167" s="1336"/>
      <c r="D167" s="1336"/>
      <c r="E167" s="1336"/>
      <c r="F167" s="1336"/>
      <c r="G167" s="848"/>
      <c r="H167" s="848"/>
      <c r="I167" s="1336"/>
      <c r="J167" s="1336"/>
      <c r="K167" s="856"/>
      <c r="L167" s="568"/>
      <c r="M167" s="614"/>
      <c r="N167" s="554"/>
      <c r="O167" s="552"/>
      <c r="P167" s="531"/>
      <c r="Q167" s="552" t="str">
        <f>R166 &amp; "-" &amp; T166</f>
        <v>-</v>
      </c>
      <c r="R167" s="1343"/>
      <c r="S167" s="1344"/>
      <c r="T167" s="1343"/>
      <c r="U167" s="1344"/>
      <c r="V167" s="546"/>
      <c r="W167" s="1355"/>
      <c r="X167" s="553"/>
      <c r="Y167" s="553"/>
      <c r="Z167" s="553"/>
      <c r="AA167" s="553"/>
      <c r="AB167" s="553"/>
      <c r="AC167" s="553"/>
      <c r="AD167" s="553"/>
      <c r="AE167" s="553"/>
      <c r="AF167" s="553"/>
      <c r="AG167" s="553"/>
    </row>
    <row r="168" spans="1:33" s="491" customFormat="1" ht="15" customHeight="1">
      <c r="A168" s="1336"/>
      <c r="B168" s="1336"/>
      <c r="C168" s="1336"/>
      <c r="D168" s="1336"/>
      <c r="E168" s="1336"/>
      <c r="F168" s="1336"/>
      <c r="G168" s="850"/>
      <c r="H168" s="848"/>
      <c r="I168" s="1336"/>
      <c r="J168" s="1336"/>
      <c r="K168" s="855"/>
      <c r="L168" s="507"/>
      <c r="M168" s="526" t="s">
        <v>24</v>
      </c>
      <c r="N168" s="520"/>
      <c r="O168" s="514"/>
      <c r="P168" s="514"/>
      <c r="Q168" s="514"/>
      <c r="R168" s="541"/>
      <c r="S168" s="533"/>
      <c r="T168" s="532"/>
      <c r="U168" s="520"/>
      <c r="V168" s="529"/>
      <c r="W168" s="1356"/>
      <c r="X168" s="555"/>
      <c r="Y168" s="555"/>
      <c r="Z168" s="555"/>
      <c r="AA168" s="555"/>
      <c r="AB168" s="555"/>
      <c r="AC168" s="555"/>
      <c r="AD168" s="555"/>
      <c r="AE168" s="555"/>
      <c r="AF168" s="555"/>
      <c r="AG168" s="555"/>
    </row>
    <row r="169" spans="1:33" s="491" customFormat="1" ht="15" customHeight="1">
      <c r="A169" s="1336"/>
      <c r="B169" s="1336"/>
      <c r="C169" s="1336"/>
      <c r="D169" s="1336"/>
      <c r="E169" s="1336"/>
      <c r="F169" s="850"/>
      <c r="G169" s="850"/>
      <c r="H169" s="848"/>
      <c r="I169" s="1336"/>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336"/>
      <c r="B170" s="1336"/>
      <c r="C170" s="1336"/>
      <c r="D170" s="1336"/>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336"/>
      <c r="B171" s="1336"/>
      <c r="C171" s="1336"/>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36"/>
      <c r="B172" s="1336"/>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36"/>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336">
        <v>1</v>
      </c>
      <c r="B178" s="927"/>
      <c r="C178" s="927"/>
      <c r="D178" s="927"/>
      <c r="E178" s="927"/>
      <c r="F178" s="927"/>
      <c r="G178" s="928"/>
      <c r="H178" s="928"/>
      <c r="I178" s="930"/>
      <c r="J178" s="922"/>
      <c r="K178" s="922"/>
      <c r="L178" s="687">
        <f>mergeValue(A178)</f>
        <v>1</v>
      </c>
      <c r="M178" s="609" t="s">
        <v>19</v>
      </c>
      <c r="N178" s="680"/>
      <c r="O178" s="1438"/>
      <c r="P178" s="1439"/>
      <c r="Q178" s="1439"/>
      <c r="R178" s="1439"/>
      <c r="S178" s="1439"/>
      <c r="T178" s="1439"/>
      <c r="U178" s="1439"/>
      <c r="V178" s="1439"/>
      <c r="W178" s="1440"/>
      <c r="X178" s="1093" t="s">
        <v>715</v>
      </c>
      <c r="Y178" s="682"/>
      <c r="Z178" s="682"/>
      <c r="AA178" s="682"/>
      <c r="AB178" s="682"/>
      <c r="AC178" s="682"/>
      <c r="AD178" s="682"/>
      <c r="AE178" s="682"/>
      <c r="AF178" s="682"/>
      <c r="AG178" s="682"/>
    </row>
    <row r="179" spans="1:47" s="650" customFormat="1" ht="22.5">
      <c r="A179" s="1336"/>
      <c r="B179" s="1336">
        <v>1</v>
      </c>
      <c r="C179" s="927"/>
      <c r="D179" s="927"/>
      <c r="E179" s="927"/>
      <c r="F179" s="927"/>
      <c r="G179" s="932"/>
      <c r="H179" s="929"/>
      <c r="I179" s="934"/>
      <c r="J179" s="919"/>
      <c r="K179" s="918"/>
      <c r="L179" s="687" t="str">
        <f>mergeValue(A179) &amp;"."&amp; mergeValue(B179)</f>
        <v>1.1</v>
      </c>
      <c r="M179" s="657" t="s">
        <v>15</v>
      </c>
      <c r="N179" s="680"/>
      <c r="O179" s="1438"/>
      <c r="P179" s="1439"/>
      <c r="Q179" s="1439"/>
      <c r="R179" s="1439"/>
      <c r="S179" s="1439"/>
      <c r="T179" s="1439"/>
      <c r="U179" s="1439"/>
      <c r="V179" s="1439"/>
      <c r="W179" s="1440"/>
      <c r="X179" s="1093" t="s">
        <v>459</v>
      </c>
      <c r="Y179" s="682"/>
      <c r="Z179" s="682"/>
      <c r="AA179" s="682"/>
      <c r="AB179" s="682"/>
      <c r="AC179" s="682"/>
      <c r="AD179" s="682"/>
      <c r="AE179" s="682"/>
      <c r="AF179" s="682"/>
      <c r="AG179" s="682"/>
    </row>
    <row r="180" spans="1:47" s="650" customFormat="1" ht="22.5">
      <c r="A180" s="1336"/>
      <c r="B180" s="1336"/>
      <c r="C180" s="1336">
        <v>1</v>
      </c>
      <c r="D180" s="927"/>
      <c r="E180" s="927"/>
      <c r="F180" s="927"/>
      <c r="G180" s="932"/>
      <c r="H180" s="929"/>
      <c r="I180" s="935"/>
      <c r="J180" s="919"/>
      <c r="K180" s="918"/>
      <c r="L180" s="687" t="str">
        <f>mergeValue(A180) &amp;"."&amp; mergeValue(B180)&amp;"."&amp; mergeValue(C180)</f>
        <v>1.1.1</v>
      </c>
      <c r="M180" s="658" t="s">
        <v>7</v>
      </c>
      <c r="N180" s="680"/>
      <c r="O180" s="1438"/>
      <c r="P180" s="1439"/>
      <c r="Q180" s="1439"/>
      <c r="R180" s="1439"/>
      <c r="S180" s="1439"/>
      <c r="T180" s="1439"/>
      <c r="U180" s="1439"/>
      <c r="V180" s="1439"/>
      <c r="W180" s="1440"/>
      <c r="X180" s="1093" t="s">
        <v>597</v>
      </c>
      <c r="Y180" s="682"/>
      <c r="Z180" s="682"/>
      <c r="AA180" s="682"/>
      <c r="AB180" s="682"/>
      <c r="AC180" s="682"/>
      <c r="AD180" s="682"/>
      <c r="AE180" s="682"/>
      <c r="AF180" s="682"/>
      <c r="AG180" s="682"/>
    </row>
    <row r="181" spans="1:47" s="650" customFormat="1" ht="22.5">
      <c r="A181" s="1336"/>
      <c r="B181" s="1336"/>
      <c r="C181" s="1336"/>
      <c r="D181" s="1336">
        <v>1</v>
      </c>
      <c r="E181" s="927"/>
      <c r="F181" s="927"/>
      <c r="G181" s="932"/>
      <c r="H181" s="929"/>
      <c r="I181" s="935"/>
      <c r="J181" s="933"/>
      <c r="K181" s="918"/>
      <c r="L181" s="687" t="str">
        <f>mergeValue(A181) &amp;"."&amp; mergeValue(B181)&amp;"."&amp; mergeValue(C181)&amp;"."&amp; mergeValue(D181)</f>
        <v>1.1.1.1</v>
      </c>
      <c r="M181" s="659" t="s">
        <v>21</v>
      </c>
      <c r="N181" s="680"/>
      <c r="O181" s="1438"/>
      <c r="P181" s="1439"/>
      <c r="Q181" s="1439"/>
      <c r="R181" s="1439"/>
      <c r="S181" s="1439"/>
      <c r="T181" s="1439"/>
      <c r="U181" s="1439"/>
      <c r="V181" s="1439"/>
      <c r="W181" s="1440"/>
      <c r="X181" s="967" t="s">
        <v>620</v>
      </c>
      <c r="Y181" s="682"/>
      <c r="Z181" s="682"/>
      <c r="AA181" s="682"/>
      <c r="AB181" s="682"/>
      <c r="AC181" s="682"/>
      <c r="AD181" s="682"/>
      <c r="AE181" s="682"/>
      <c r="AF181" s="682"/>
      <c r="AG181" s="682"/>
    </row>
    <row r="182" spans="1:47" s="650" customFormat="1" ht="56.25" customHeight="1">
      <c r="A182" s="1336"/>
      <c r="B182" s="1336"/>
      <c r="C182" s="1336"/>
      <c r="D182" s="1336"/>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354" t="s">
        <v>744</v>
      </c>
      <c r="Y182" s="682" t="str">
        <f>strCheckDateTwo(N182:W182)</f>
        <v/>
      </c>
      <c r="Z182" s="682"/>
      <c r="AA182" s="682"/>
      <c r="AB182" s="682"/>
      <c r="AC182" s="682"/>
      <c r="AD182" s="682"/>
      <c r="AE182" s="682"/>
      <c r="AF182" s="682"/>
      <c r="AG182" s="682"/>
    </row>
    <row r="183" spans="1:47" s="650" customFormat="1" ht="14.25" hidden="1" customHeight="1">
      <c r="A183" s="1336"/>
      <c r="B183" s="1336"/>
      <c r="C183" s="1336"/>
      <c r="D183" s="1336"/>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55"/>
      <c r="Y183" s="682"/>
      <c r="Z183" s="682"/>
      <c r="AA183" s="682"/>
      <c r="AB183" s="682"/>
      <c r="AC183" s="682"/>
      <c r="AD183" s="682"/>
      <c r="AE183" s="682"/>
      <c r="AF183" s="682"/>
      <c r="AG183" s="682"/>
    </row>
    <row r="184" spans="1:47" s="650" customFormat="1" ht="15" customHeight="1">
      <c r="A184" s="1336"/>
      <c r="B184" s="1336"/>
      <c r="C184" s="1336"/>
      <c r="D184" s="1336"/>
      <c r="E184" s="927"/>
      <c r="F184" s="927"/>
      <c r="G184" s="932"/>
      <c r="H184" s="929"/>
      <c r="I184" s="935"/>
      <c r="J184" s="933"/>
      <c r="K184" s="923"/>
      <c r="L184" s="653"/>
      <c r="M184" s="662" t="s">
        <v>5</v>
      </c>
      <c r="N184" s="660"/>
      <c r="O184" s="656"/>
      <c r="P184" s="656"/>
      <c r="Q184" s="656"/>
      <c r="R184" s="656"/>
      <c r="S184" s="672"/>
      <c r="T184" s="668"/>
      <c r="U184" s="667"/>
      <c r="V184" s="660"/>
      <c r="W184" s="660"/>
      <c r="X184" s="1356"/>
      <c r="Y184" s="682"/>
      <c r="Z184" s="682"/>
      <c r="AA184" s="682"/>
      <c r="AB184" s="682"/>
      <c r="AC184" s="682"/>
      <c r="AD184" s="682"/>
      <c r="AE184" s="682"/>
      <c r="AF184" s="682"/>
      <c r="AG184" s="682"/>
    </row>
    <row r="185" spans="1:47" s="649" customFormat="1" ht="15" customHeight="1">
      <c r="A185" s="1336"/>
      <c r="B185" s="1336"/>
      <c r="C185" s="1336"/>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336"/>
      <c r="B186" s="1336"/>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36"/>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336">
        <v>1</v>
      </c>
      <c r="B192" s="962"/>
      <c r="C192" s="962"/>
      <c r="D192" s="962"/>
      <c r="E192" s="962"/>
      <c r="F192" s="955"/>
      <c r="G192" s="961"/>
      <c r="H192" s="961"/>
      <c r="I192" s="943"/>
      <c r="J192" s="942"/>
      <c r="K192" s="942"/>
      <c r="L192" s="687">
        <f>mergeValue(A192)</f>
        <v>1</v>
      </c>
      <c r="M192" s="609" t="s">
        <v>19</v>
      </c>
      <c r="N192" s="1450"/>
      <c r="O192" s="1451"/>
      <c r="P192" s="1451"/>
      <c r="Q192" s="1451"/>
      <c r="R192" s="1451"/>
      <c r="S192" s="1451"/>
      <c r="T192" s="1451"/>
      <c r="U192" s="1451"/>
      <c r="V192" s="1451"/>
      <c r="W192" s="1451"/>
      <c r="X192" s="1451"/>
      <c r="Y192" s="1451"/>
      <c r="Z192" s="1451"/>
      <c r="AA192" s="1451"/>
      <c r="AB192" s="1451"/>
      <c r="AC192" s="1451"/>
      <c r="AD192" s="1451"/>
      <c r="AE192" s="1451"/>
      <c r="AF192" s="1452"/>
      <c r="AG192" s="1093" t="s">
        <v>715</v>
      </c>
      <c r="AH192" s="682"/>
      <c r="AI192" s="682"/>
      <c r="AJ192" s="682"/>
      <c r="AK192" s="682"/>
      <c r="AL192" s="682"/>
      <c r="AM192" s="682"/>
      <c r="AN192" s="682"/>
      <c r="AO192" s="682"/>
      <c r="AP192" s="682"/>
      <c r="AQ192" s="682"/>
      <c r="AR192" s="682"/>
    </row>
    <row r="193" spans="1:46" s="650" customFormat="1" ht="22.5">
      <c r="A193" s="1336"/>
      <c r="B193" s="1336">
        <v>1</v>
      </c>
      <c r="C193" s="962"/>
      <c r="D193" s="962"/>
      <c r="E193" s="962"/>
      <c r="F193" s="955"/>
      <c r="G193" s="964"/>
      <c r="H193" s="965"/>
      <c r="I193" s="944"/>
      <c r="J193" s="939"/>
      <c r="K193" s="937"/>
      <c r="L193" s="687" t="str">
        <f>mergeValue(A193) &amp;"."&amp; mergeValue(B193)</f>
        <v>1.1</v>
      </c>
      <c r="M193" s="657" t="s">
        <v>15</v>
      </c>
      <c r="N193" s="1453"/>
      <c r="O193" s="1454"/>
      <c r="P193" s="1454"/>
      <c r="Q193" s="1454"/>
      <c r="R193" s="1454"/>
      <c r="S193" s="1454"/>
      <c r="T193" s="1454"/>
      <c r="U193" s="1454"/>
      <c r="V193" s="1454"/>
      <c r="W193" s="1454"/>
      <c r="X193" s="1454"/>
      <c r="Y193" s="1454"/>
      <c r="Z193" s="1454"/>
      <c r="AA193" s="1454"/>
      <c r="AB193" s="1454"/>
      <c r="AC193" s="1454"/>
      <c r="AD193" s="1454"/>
      <c r="AE193" s="1454"/>
      <c r="AF193" s="1455"/>
      <c r="AG193" s="1093" t="s">
        <v>459</v>
      </c>
      <c r="AH193" s="682"/>
      <c r="AI193" s="682"/>
      <c r="AJ193" s="682"/>
      <c r="AK193" s="682"/>
      <c r="AL193" s="682"/>
      <c r="AM193" s="682"/>
      <c r="AN193" s="682"/>
      <c r="AO193" s="682"/>
      <c r="AP193" s="682"/>
      <c r="AQ193" s="682"/>
      <c r="AR193" s="682"/>
    </row>
    <row r="194" spans="1:46" s="650" customFormat="1" ht="22.5">
      <c r="A194" s="1336"/>
      <c r="B194" s="1336"/>
      <c r="C194" s="1336">
        <v>1</v>
      </c>
      <c r="D194" s="962"/>
      <c r="E194" s="962"/>
      <c r="F194" s="955"/>
      <c r="G194" s="964"/>
      <c r="H194" s="965"/>
      <c r="I194" s="944"/>
      <c r="J194" s="939"/>
      <c r="K194" s="937"/>
      <c r="L194" s="687" t="str">
        <f>mergeValue(A194) &amp;"."&amp; mergeValue(B194)&amp;"."&amp; mergeValue(C194)</f>
        <v>1.1.1</v>
      </c>
      <c r="M194" s="658" t="s">
        <v>7</v>
      </c>
      <c r="N194" s="1453"/>
      <c r="O194" s="1454"/>
      <c r="P194" s="1454"/>
      <c r="Q194" s="1454"/>
      <c r="R194" s="1454"/>
      <c r="S194" s="1454"/>
      <c r="T194" s="1454"/>
      <c r="U194" s="1454"/>
      <c r="V194" s="1454"/>
      <c r="W194" s="1454"/>
      <c r="X194" s="1454"/>
      <c r="Y194" s="1454"/>
      <c r="Z194" s="1454"/>
      <c r="AA194" s="1454"/>
      <c r="AB194" s="1454"/>
      <c r="AC194" s="1454"/>
      <c r="AD194" s="1454"/>
      <c r="AE194" s="1454"/>
      <c r="AF194" s="1455"/>
      <c r="AG194" s="1093" t="s">
        <v>597</v>
      </c>
      <c r="AH194" s="682"/>
      <c r="AI194" s="682"/>
      <c r="AJ194" s="682"/>
      <c r="AK194" s="682"/>
      <c r="AL194" s="682"/>
      <c r="AM194" s="682"/>
      <c r="AN194" s="682"/>
      <c r="AO194" s="682"/>
      <c r="AP194" s="682"/>
      <c r="AQ194" s="682"/>
      <c r="AR194" s="682"/>
    </row>
    <row r="195" spans="1:46" s="650" customFormat="1" ht="15" customHeight="1">
      <c r="A195" s="1336"/>
      <c r="B195" s="1336"/>
      <c r="C195" s="1336"/>
      <c r="D195" s="1336">
        <v>1</v>
      </c>
      <c r="E195" s="962"/>
      <c r="F195" s="955"/>
      <c r="G195" s="964"/>
      <c r="H195" s="965"/>
      <c r="I195" s="944"/>
      <c r="J195" s="939"/>
      <c r="K195" s="937"/>
      <c r="L195" s="687" t="str">
        <f>mergeValue(A195) &amp;"."&amp; mergeValue(B195)&amp;"."&amp; mergeValue(C195)&amp;"."&amp; mergeValue(D195)</f>
        <v>1.1.1.1</v>
      </c>
      <c r="M195" s="659" t="s">
        <v>21</v>
      </c>
      <c r="N195" s="1453"/>
      <c r="O195" s="1454"/>
      <c r="P195" s="1454"/>
      <c r="Q195" s="1454"/>
      <c r="R195" s="1454"/>
      <c r="S195" s="1454"/>
      <c r="T195" s="1454"/>
      <c r="U195" s="1454"/>
      <c r="V195" s="1454"/>
      <c r="W195" s="1454"/>
      <c r="X195" s="1454"/>
      <c r="Y195" s="1454"/>
      <c r="Z195" s="1454"/>
      <c r="AA195" s="1454"/>
      <c r="AB195" s="1454"/>
      <c r="AC195" s="1454"/>
      <c r="AD195" s="1454"/>
      <c r="AE195" s="1454"/>
      <c r="AF195" s="1455"/>
      <c r="AG195" s="1093" t="s">
        <v>620</v>
      </c>
      <c r="AH195" s="682"/>
      <c r="AI195" s="682"/>
      <c r="AJ195" s="682"/>
      <c r="AK195" s="682"/>
      <c r="AL195" s="682"/>
      <c r="AM195" s="682"/>
      <c r="AN195" s="682"/>
      <c r="AO195" s="682"/>
      <c r="AP195" s="682"/>
      <c r="AQ195" s="682"/>
      <c r="AR195" s="682"/>
    </row>
    <row r="196" spans="1:46" s="650" customFormat="1" ht="17.100000000000001" customHeight="1">
      <c r="A196" s="1336"/>
      <c r="B196" s="1336"/>
      <c r="C196" s="1336"/>
      <c r="D196" s="1336"/>
      <c r="E196" s="1336">
        <v>1</v>
      </c>
      <c r="F196" s="955"/>
      <c r="G196" s="964"/>
      <c r="H196" s="965"/>
      <c r="I196" s="966"/>
      <c r="J196" s="956"/>
      <c r="K196" s="1279"/>
      <c r="L196" s="1396" t="str">
        <f>mergeValue(A196) &amp;"."&amp; mergeValue(B196)&amp;"."&amp; mergeValue(C196)&amp;"."&amp; mergeValue(D196)&amp;"."&amp; mergeValue(E196)</f>
        <v>1.1.1.1.1</v>
      </c>
      <c r="M196" s="1397"/>
      <c r="N196" s="1344" t="s">
        <v>82</v>
      </c>
      <c r="O196" s="1403"/>
      <c r="P196" s="1401">
        <v>1</v>
      </c>
      <c r="Q196" s="1472"/>
      <c r="R196" s="1344" t="s">
        <v>82</v>
      </c>
      <c r="S196" s="1403"/>
      <c r="T196" s="1401">
        <v>1</v>
      </c>
      <c r="U196" s="1472"/>
      <c r="V196" s="1344" t="s">
        <v>82</v>
      </c>
      <c r="W196" s="665"/>
      <c r="X196" s="654">
        <v>1</v>
      </c>
      <c r="Y196" s="1036"/>
      <c r="Z196" s="637"/>
      <c r="AA196" s="637"/>
      <c r="AB196" s="1342"/>
      <c r="AC196" s="1344" t="s">
        <v>82</v>
      </c>
      <c r="AD196" s="1342"/>
      <c r="AE196" s="1344" t="s">
        <v>82</v>
      </c>
      <c r="AF196" s="679"/>
      <c r="AG196" s="1398" t="s">
        <v>619</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336"/>
      <c r="B197" s="1336"/>
      <c r="C197" s="1336"/>
      <c r="D197" s="1336"/>
      <c r="E197" s="1336"/>
      <c r="F197" s="955"/>
      <c r="G197" s="964"/>
      <c r="H197" s="965"/>
      <c r="I197" s="966"/>
      <c r="J197" s="956"/>
      <c r="K197" s="1279"/>
      <c r="L197" s="1396"/>
      <c r="M197" s="1397"/>
      <c r="N197" s="1344"/>
      <c r="O197" s="1403"/>
      <c r="P197" s="1401"/>
      <c r="Q197" s="1472"/>
      <c r="R197" s="1344"/>
      <c r="S197" s="1403"/>
      <c r="T197" s="1401"/>
      <c r="U197" s="1472"/>
      <c r="V197" s="1344"/>
      <c r="W197" s="688"/>
      <c r="X197" s="669"/>
      <c r="Y197" s="669"/>
      <c r="Z197" s="671"/>
      <c r="AA197" s="571" t="str">
        <f>AB196 &amp; "-" &amp; AD196</f>
        <v>-</v>
      </c>
      <c r="AB197" s="1343"/>
      <c r="AC197" s="1344"/>
      <c r="AD197" s="1343"/>
      <c r="AE197" s="1344"/>
      <c r="AF197" s="638"/>
      <c r="AG197" s="1399"/>
      <c r="AH197" s="682"/>
      <c r="AI197" s="685"/>
      <c r="AJ197" s="685"/>
      <c r="AK197" s="685"/>
      <c r="AL197" s="685"/>
      <c r="AM197" s="685"/>
      <c r="AN197" s="685"/>
      <c r="AO197" s="682"/>
      <c r="AP197" s="682"/>
      <c r="AQ197" s="682"/>
      <c r="AR197" s="682"/>
    </row>
    <row r="198" spans="1:46" s="650" customFormat="1" ht="17.100000000000001" customHeight="1">
      <c r="A198" s="1336"/>
      <c r="B198" s="1336"/>
      <c r="C198" s="1336"/>
      <c r="D198" s="1336"/>
      <c r="E198" s="1336"/>
      <c r="F198" s="955"/>
      <c r="G198" s="964"/>
      <c r="H198" s="965"/>
      <c r="I198" s="966"/>
      <c r="J198" s="956"/>
      <c r="K198" s="1279"/>
      <c r="L198" s="1396"/>
      <c r="M198" s="1397"/>
      <c r="N198" s="1344"/>
      <c r="O198" s="1403"/>
      <c r="P198" s="1401"/>
      <c r="Q198" s="1472"/>
      <c r="R198" s="1344"/>
      <c r="S198" s="570"/>
      <c r="T198" s="663"/>
      <c r="U198" s="669"/>
      <c r="V198" s="670"/>
      <c r="W198" s="670"/>
      <c r="X198" s="670"/>
      <c r="Y198" s="670"/>
      <c r="Z198" s="671"/>
      <c r="AA198" s="671"/>
      <c r="AB198" s="672"/>
      <c r="AC198" s="668"/>
      <c r="AD198" s="668"/>
      <c r="AE198" s="672"/>
      <c r="AF198" s="668"/>
      <c r="AG198" s="1399"/>
      <c r="AH198" s="682"/>
      <c r="AI198" s="685"/>
      <c r="AJ198" s="685"/>
      <c r="AK198" s="685"/>
      <c r="AL198" s="685"/>
      <c r="AM198" s="685"/>
      <c r="AN198" s="685"/>
      <c r="AO198" s="682"/>
      <c r="AP198" s="682"/>
      <c r="AQ198" s="682"/>
      <c r="AR198" s="682"/>
    </row>
    <row r="199" spans="1:46" s="650" customFormat="1" ht="17.100000000000001" customHeight="1">
      <c r="A199" s="1336"/>
      <c r="B199" s="1336"/>
      <c r="C199" s="1336"/>
      <c r="D199" s="1336"/>
      <c r="E199" s="1336"/>
      <c r="F199" s="955"/>
      <c r="G199" s="964"/>
      <c r="H199" s="965"/>
      <c r="I199" s="966"/>
      <c r="J199" s="956"/>
      <c r="K199" s="1279"/>
      <c r="L199" s="1396"/>
      <c r="M199" s="1397"/>
      <c r="N199" s="1344"/>
      <c r="O199" s="673"/>
      <c r="P199" s="675"/>
      <c r="Q199" s="674"/>
      <c r="R199" s="670"/>
      <c r="S199" s="670"/>
      <c r="T199" s="670"/>
      <c r="U199" s="670"/>
      <c r="V199" s="670"/>
      <c r="W199" s="670"/>
      <c r="X199" s="670"/>
      <c r="Y199" s="670"/>
      <c r="Z199" s="671"/>
      <c r="AA199" s="671"/>
      <c r="AB199" s="672"/>
      <c r="AC199" s="668"/>
      <c r="AD199" s="668"/>
      <c r="AE199" s="672"/>
      <c r="AF199" s="668"/>
      <c r="AG199" s="1399"/>
      <c r="AH199" s="682"/>
      <c r="AI199" s="685"/>
      <c r="AJ199" s="685"/>
      <c r="AK199" s="685"/>
      <c r="AL199" s="685"/>
      <c r="AM199" s="685"/>
      <c r="AN199" s="685"/>
      <c r="AO199" s="682"/>
      <c r="AP199" s="682"/>
      <c r="AQ199" s="682"/>
      <c r="AR199" s="682"/>
    </row>
    <row r="200" spans="1:46" s="649" customFormat="1" ht="15" customHeight="1">
      <c r="A200" s="1336"/>
      <c r="B200" s="1336"/>
      <c r="C200" s="1336"/>
      <c r="D200" s="1336"/>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400"/>
      <c r="AH200" s="684"/>
      <c r="AI200" s="684"/>
      <c r="AJ200" s="686"/>
      <c r="AK200" s="686"/>
      <c r="AL200" s="686"/>
      <c r="AM200" s="686"/>
      <c r="AN200" s="686"/>
      <c r="AO200" s="684"/>
      <c r="AP200" s="684"/>
      <c r="AQ200" s="684"/>
      <c r="AR200" s="684"/>
    </row>
    <row r="201" spans="1:46" s="649" customFormat="1" ht="15" customHeight="1">
      <c r="A201" s="1336"/>
      <c r="B201" s="1336"/>
      <c r="C201" s="1336"/>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336"/>
      <c r="B202" s="1336"/>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336"/>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338"/>
      <c r="R206" s="150"/>
      <c r="S206" s="150"/>
      <c r="T206" s="150"/>
      <c r="U206" s="1338"/>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38"/>
      <c r="R207" s="150"/>
      <c r="S207" s="150"/>
      <c r="T207" s="150"/>
      <c r="U207" s="1338"/>
      <c r="V207" s="150"/>
      <c r="W207" s="150"/>
      <c r="X207" s="150"/>
      <c r="Y207" s="150"/>
      <c r="Z207" s="150"/>
      <c r="AA207" s="150"/>
      <c r="AB207" s="150"/>
      <c r="AC207" s="150"/>
    </row>
    <row r="208" spans="1:46" ht="15" customHeight="1">
      <c r="G208" s="149"/>
      <c r="H208" s="150"/>
      <c r="I208" s="150"/>
      <c r="J208" s="80"/>
      <c r="K208" s="150"/>
      <c r="L208" s="150"/>
      <c r="M208" s="150"/>
      <c r="N208" s="150"/>
      <c r="O208" s="150"/>
      <c r="Q208" s="1338"/>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75" t="s">
        <v>83</v>
      </c>
      <c r="O210" s="1403"/>
      <c r="P210" s="1401">
        <v>1</v>
      </c>
      <c r="Q210" s="1441"/>
      <c r="R210" s="1344" t="s">
        <v>82</v>
      </c>
      <c r="S210" s="1448"/>
      <c r="T210" s="1473">
        <v>1</v>
      </c>
      <c r="U210" s="1339"/>
      <c r="V210" s="1344"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75"/>
      <c r="O211" s="1403"/>
      <c r="P211" s="1401"/>
      <c r="Q211" s="1441"/>
      <c r="R211" s="1344"/>
      <c r="S211" s="1449"/>
      <c r="T211" s="1474"/>
      <c r="U211" s="1339"/>
      <c r="V211" s="1344"/>
      <c r="W211" s="698"/>
      <c r="X211" s="698"/>
      <c r="Y211" s="698" t="s">
        <v>624</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75"/>
      <c r="O212" s="1403"/>
      <c r="P212" s="1401"/>
      <c r="Q212" s="1441"/>
      <c r="R212" s="1344"/>
      <c r="S212" s="695"/>
      <c r="T212" s="695"/>
      <c r="U212" s="698" t="s">
        <v>625</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44"/>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649</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336">
        <v>1</v>
      </c>
      <c r="B219" s="830"/>
      <c r="C219" s="830"/>
      <c r="D219" s="830"/>
      <c r="E219" s="831"/>
      <c r="F219" s="832"/>
      <c r="G219" s="832"/>
      <c r="H219" s="832"/>
      <c r="I219" s="833"/>
      <c r="J219" s="828"/>
      <c r="K219" s="835"/>
      <c r="L219" s="743">
        <f>mergeValue(A219)</f>
        <v>1</v>
      </c>
      <c r="M219" s="609" t="s">
        <v>19</v>
      </c>
      <c r="N219" s="614"/>
      <c r="O219" s="1435"/>
      <c r="P219" s="1436"/>
      <c r="Q219" s="1436"/>
      <c r="R219" s="1436"/>
      <c r="S219" s="1436"/>
      <c r="T219" s="1436"/>
      <c r="U219" s="1436"/>
      <c r="V219" s="1437"/>
      <c r="W219" s="1125" t="s">
        <v>715</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336"/>
      <c r="B220" s="1336">
        <v>1</v>
      </c>
      <c r="C220" s="830"/>
      <c r="D220" s="830"/>
      <c r="E220" s="832"/>
      <c r="F220" s="832"/>
      <c r="G220" s="832"/>
      <c r="H220" s="832"/>
      <c r="I220" s="827"/>
      <c r="J220" s="826"/>
      <c r="K220" s="829"/>
      <c r="L220" s="743" t="str">
        <f>mergeValue(A220) &amp;"."&amp; mergeValue(B220)</f>
        <v>1.1</v>
      </c>
      <c r="M220" s="657" t="s">
        <v>15</v>
      </c>
      <c r="N220" s="614"/>
      <c r="O220" s="1435"/>
      <c r="P220" s="1436"/>
      <c r="Q220" s="1436"/>
      <c r="R220" s="1436"/>
      <c r="S220" s="1436"/>
      <c r="T220" s="1436"/>
      <c r="U220" s="1436"/>
      <c r="V220" s="1437"/>
      <c r="W220" s="1125" t="s">
        <v>459</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336"/>
      <c r="B221" s="1336"/>
      <c r="C221" s="1336">
        <v>1</v>
      </c>
      <c r="D221" s="830"/>
      <c r="E221" s="832"/>
      <c r="F221" s="832"/>
      <c r="G221" s="832"/>
      <c r="H221" s="832"/>
      <c r="I221" s="834"/>
      <c r="J221" s="826"/>
      <c r="K221" s="829"/>
      <c r="L221" s="743" t="str">
        <f>mergeValue(A221) &amp;"."&amp; mergeValue(B221)&amp;"."&amp; mergeValue(C221)</f>
        <v>1.1.1</v>
      </c>
      <c r="M221" s="658" t="s">
        <v>7</v>
      </c>
      <c r="N221" s="614"/>
      <c r="O221" s="1435"/>
      <c r="P221" s="1436"/>
      <c r="Q221" s="1436"/>
      <c r="R221" s="1436"/>
      <c r="S221" s="1436"/>
      <c r="T221" s="1436"/>
      <c r="U221" s="1436"/>
      <c r="V221" s="1437"/>
      <c r="W221" s="1125" t="s">
        <v>597</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336"/>
      <c r="B222" s="1336"/>
      <c r="C222" s="1336"/>
      <c r="D222" s="1336">
        <v>1</v>
      </c>
      <c r="E222" s="832"/>
      <c r="F222" s="832"/>
      <c r="G222" s="832"/>
      <c r="H222" s="832"/>
      <c r="I222" s="834"/>
      <c r="J222" s="826"/>
      <c r="K222" s="829"/>
      <c r="L222" s="743" t="str">
        <f>mergeValue(A222) &amp;"."&amp; mergeValue(B222)&amp;"."&amp; mergeValue(C222)&amp;"."&amp; mergeValue(D222)</f>
        <v>1.1.1.1</v>
      </c>
      <c r="M222" s="659" t="s">
        <v>21</v>
      </c>
      <c r="N222" s="614"/>
      <c r="O222" s="1435"/>
      <c r="P222" s="1436"/>
      <c r="Q222" s="1436"/>
      <c r="R222" s="1436"/>
      <c r="S222" s="1436"/>
      <c r="T222" s="1436"/>
      <c r="U222" s="1436"/>
      <c r="V222" s="1437"/>
      <c r="W222" s="1125" t="s">
        <v>598</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336"/>
      <c r="B223" s="1336"/>
      <c r="C223" s="1336"/>
      <c r="D223" s="1336"/>
      <c r="E223" s="1336">
        <v>1</v>
      </c>
      <c r="F223" s="832"/>
      <c r="G223" s="832"/>
      <c r="H223" s="830">
        <v>1</v>
      </c>
      <c r="I223" s="1336">
        <v>1</v>
      </c>
      <c r="J223" s="832"/>
      <c r="K223" s="837"/>
      <c r="L223" s="743" t="str">
        <f>mergeValue(A223) &amp;"."&amp; mergeValue(B223)&amp;"."&amp; mergeValue(C223)&amp;"."&amp; mergeValue(D223)&amp;"."&amp; mergeValue(E223)</f>
        <v>1.1.1.1.1</v>
      </c>
      <c r="M223" s="523" t="s">
        <v>8</v>
      </c>
      <c r="N223" s="614"/>
      <c r="O223" s="1339"/>
      <c r="P223" s="1340"/>
      <c r="Q223" s="1340"/>
      <c r="R223" s="1340"/>
      <c r="S223" s="1340"/>
      <c r="T223" s="1340"/>
      <c r="U223" s="1340"/>
      <c r="V223" s="1341"/>
      <c r="W223" s="1125" t="s">
        <v>716</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336"/>
      <c r="B224" s="1336"/>
      <c r="C224" s="1336"/>
      <c r="D224" s="1336"/>
      <c r="E224" s="1336"/>
      <c r="F224" s="1336">
        <v>1</v>
      </c>
      <c r="G224" s="830"/>
      <c r="H224" s="830"/>
      <c r="I224" s="1336"/>
      <c r="J224" s="1336">
        <v>1</v>
      </c>
      <c r="K224" s="838"/>
      <c r="L224" s="743" t="str">
        <f>mergeValue(A224) &amp;"."&amp; mergeValue(B224)&amp;"."&amp; mergeValue(C224)&amp;"."&amp; mergeValue(D224)&amp;"."&amp; mergeValue(E224)&amp;"."&amp; mergeValue(F224)</f>
        <v>1.1.1.1.1.1</v>
      </c>
      <c r="M224" s="524" t="s">
        <v>9</v>
      </c>
      <c r="N224" s="614"/>
      <c r="O224" s="1339"/>
      <c r="P224" s="1340"/>
      <c r="Q224" s="1340"/>
      <c r="R224" s="1340"/>
      <c r="S224" s="1340"/>
      <c r="T224" s="1340"/>
      <c r="U224" s="1340"/>
      <c r="V224" s="1341"/>
      <c r="W224" s="1125" t="s">
        <v>717</v>
      </c>
      <c r="X224" s="758"/>
      <c r="Y224" s="776"/>
      <c r="Z224" s="776" t="str">
        <f t="shared" si="3"/>
        <v>Группа потребителей</v>
      </c>
      <c r="AA224" s="776"/>
      <c r="AB224" s="776"/>
      <c r="AC224" s="776"/>
      <c r="AD224" s="758"/>
      <c r="AE224" s="758"/>
      <c r="AF224" s="758"/>
      <c r="AG224" s="758"/>
      <c r="AH224" s="758"/>
      <c r="AI224" s="758"/>
      <c r="AJ224" s="758"/>
    </row>
    <row r="225" spans="1:57" s="750" customFormat="1" ht="122.1" customHeight="1">
      <c r="A225" s="1336"/>
      <c r="B225" s="1336"/>
      <c r="C225" s="1336"/>
      <c r="D225" s="1336"/>
      <c r="E225" s="1336"/>
      <c r="F225" s="1336"/>
      <c r="G225" s="830">
        <v>1</v>
      </c>
      <c r="H225" s="830"/>
      <c r="I225" s="1336"/>
      <c r="J225" s="1336"/>
      <c r="K225" s="838">
        <v>1</v>
      </c>
      <c r="L225" s="743" t="str">
        <f>mergeValue(A225) &amp;"."&amp; mergeValue(B225)&amp;"."&amp; mergeValue(C225)&amp;"."&amp; mergeValue(D225)&amp;"."&amp; mergeValue(E225)&amp;"."&amp; mergeValue(F225)&amp;"."&amp; mergeValue(G225)</f>
        <v>1.1.1.1.1.1.1</v>
      </c>
      <c r="M225" s="1010"/>
      <c r="N225" s="614"/>
      <c r="O225" s="725"/>
      <c r="P225" s="725"/>
      <c r="Q225" s="725"/>
      <c r="R225" s="1343"/>
      <c r="S225" s="1344" t="s">
        <v>82</v>
      </c>
      <c r="T225" s="1343"/>
      <c r="U225" s="1344" t="s">
        <v>82</v>
      </c>
      <c r="V225" s="725"/>
      <c r="W225" s="1354" t="s">
        <v>718</v>
      </c>
      <c r="X225" s="758" t="str">
        <f>strCheckDate(O226:V226)</f>
        <v/>
      </c>
      <c r="Y225" s="776"/>
      <c r="Z225" s="776" t="str">
        <f t="shared" si="3"/>
        <v/>
      </c>
      <c r="AA225" s="776"/>
      <c r="AB225" s="776"/>
      <c r="AC225" s="776"/>
      <c r="AD225" s="758"/>
      <c r="AE225" s="758"/>
      <c r="AF225" s="758"/>
      <c r="AG225" s="758"/>
      <c r="AH225" s="758"/>
      <c r="AI225" s="758"/>
      <c r="AJ225" s="758"/>
    </row>
    <row r="226" spans="1:57" s="750" customFormat="1" ht="14.25" hidden="1" customHeight="1">
      <c r="A226" s="1336"/>
      <c r="B226" s="1336"/>
      <c r="C226" s="1336"/>
      <c r="D226" s="1336"/>
      <c r="E226" s="1336"/>
      <c r="F226" s="1336"/>
      <c r="G226" s="830"/>
      <c r="H226" s="830"/>
      <c r="I226" s="1336"/>
      <c r="J226" s="1336"/>
      <c r="K226" s="838"/>
      <c r="L226" s="751"/>
      <c r="M226" s="614"/>
      <c r="N226" s="614"/>
      <c r="O226" s="725"/>
      <c r="P226" s="725"/>
      <c r="Q226" s="731" t="str">
        <f>R225 &amp; "-" &amp; T225</f>
        <v>-</v>
      </c>
      <c r="R226" s="1343"/>
      <c r="S226" s="1344"/>
      <c r="T226" s="1343"/>
      <c r="U226" s="1344"/>
      <c r="V226" s="725"/>
      <c r="W226" s="1355"/>
      <c r="X226" s="758"/>
      <c r="Y226" s="776"/>
      <c r="Z226" s="776" t="str">
        <f t="shared" si="3"/>
        <v/>
      </c>
      <c r="AA226" s="776"/>
      <c r="AB226" s="776"/>
      <c r="AC226" s="776"/>
      <c r="AD226" s="758"/>
      <c r="AE226" s="758"/>
      <c r="AF226" s="758"/>
      <c r="AG226" s="758"/>
      <c r="AH226" s="758"/>
      <c r="AI226" s="758"/>
      <c r="AJ226" s="758"/>
    </row>
    <row r="227" spans="1:57" s="750" customFormat="1" ht="15" customHeight="1">
      <c r="A227" s="1336"/>
      <c r="B227" s="1336"/>
      <c r="C227" s="1336"/>
      <c r="D227" s="1336"/>
      <c r="E227" s="1336"/>
      <c r="F227" s="1336"/>
      <c r="G227" s="832"/>
      <c r="H227" s="830"/>
      <c r="I227" s="1336"/>
      <c r="J227" s="1336"/>
      <c r="K227" s="837"/>
      <c r="L227" s="653"/>
      <c r="M227" s="526" t="s">
        <v>24</v>
      </c>
      <c r="N227" s="727"/>
      <c r="O227" s="727"/>
      <c r="P227" s="727"/>
      <c r="Q227" s="727"/>
      <c r="R227" s="727"/>
      <c r="S227" s="727"/>
      <c r="T227" s="727"/>
      <c r="U227" s="727"/>
      <c r="V227" s="724"/>
      <c r="W227" s="1356"/>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57" s="750" customFormat="1" ht="15" customHeight="1">
      <c r="A228" s="1336"/>
      <c r="B228" s="1336"/>
      <c r="C228" s="1336"/>
      <c r="D228" s="1336"/>
      <c r="E228" s="1336"/>
      <c r="F228" s="832"/>
      <c r="G228" s="832"/>
      <c r="H228" s="830"/>
      <c r="I228" s="1336"/>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57" s="750" customFormat="1" ht="15" customHeight="1">
      <c r="A229" s="1336"/>
      <c r="B229" s="1336"/>
      <c r="C229" s="1336"/>
      <c r="D229" s="1336"/>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57" s="750" customFormat="1" ht="15" customHeight="1">
      <c r="A230" s="1336"/>
      <c r="B230" s="1336"/>
      <c r="C230" s="1336"/>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57" s="750" customFormat="1" ht="15" customHeight="1">
      <c r="A231" s="1336"/>
      <c r="B231" s="1336"/>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57" s="750" customFormat="1" ht="15" customHeight="1">
      <c r="A232" s="1336"/>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57"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57" s="936" customFormat="1" ht="18.75" customHeight="1">
      <c r="X234" s="957"/>
      <c r="Y234" s="957"/>
      <c r="Z234" s="957"/>
      <c r="AA234" s="957"/>
      <c r="AB234" s="957"/>
      <c r="AC234" s="957"/>
      <c r="AD234" s="957"/>
      <c r="AE234" s="957"/>
      <c r="AF234" s="957"/>
      <c r="AG234" s="957"/>
      <c r="AH234" s="957"/>
      <c r="AI234" s="957"/>
      <c r="AJ234" s="957"/>
    </row>
    <row r="235" spans="1:57"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7"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57" s="937" customFormat="1" ht="22.5">
      <c r="A237" s="1336">
        <v>1</v>
      </c>
      <c r="B237" s="962"/>
      <c r="C237" s="962"/>
      <c r="D237" s="962"/>
      <c r="E237" s="928"/>
      <c r="F237" s="973"/>
      <c r="G237" s="973"/>
      <c r="H237" s="973"/>
      <c r="I237" s="930"/>
      <c r="J237" s="926"/>
      <c r="K237" s="910"/>
      <c r="L237" s="977">
        <f>mergeValue(A237)</f>
        <v>1</v>
      </c>
      <c r="M237" s="609" t="s">
        <v>19</v>
      </c>
      <c r="N237" s="614"/>
      <c r="O237" s="1435"/>
      <c r="P237" s="1436"/>
      <c r="Q237" s="1436"/>
      <c r="R237" s="1436"/>
      <c r="S237" s="1436"/>
      <c r="T237" s="1436"/>
      <c r="U237" s="1436"/>
      <c r="V237" s="1436"/>
      <c r="W237" s="1436"/>
      <c r="X237" s="1436"/>
      <c r="Y237" s="1436"/>
      <c r="Z237" s="1436"/>
      <c r="AA237" s="1436"/>
      <c r="AB237" s="1436"/>
      <c r="AC237" s="1436"/>
      <c r="AD237" s="1436"/>
      <c r="AE237" s="1436"/>
      <c r="AF237" s="1436"/>
      <c r="AG237" s="1436"/>
      <c r="AH237" s="1436"/>
      <c r="AI237" s="1436"/>
      <c r="AJ237" s="1436"/>
      <c r="AK237" s="1436"/>
      <c r="AL237" s="1436"/>
      <c r="AM237" s="1436"/>
      <c r="AN237" s="1436"/>
      <c r="AO237" s="1436"/>
      <c r="AP237" s="1436"/>
      <c r="AQ237" s="1437"/>
      <c r="AR237" s="1125" t="s">
        <v>715</v>
      </c>
      <c r="AS237" s="955"/>
      <c r="AT237" s="776"/>
      <c r="AU237" s="776" t="str">
        <f t="shared" ref="AU237:AU250" si="4">IF(M237="","",M237 )</f>
        <v>Наименование тарифа</v>
      </c>
      <c r="AV237" s="776"/>
      <c r="AW237" s="776"/>
      <c r="AX237" s="776"/>
      <c r="AY237" s="955"/>
      <c r="AZ237" s="955"/>
      <c r="BA237" s="955"/>
      <c r="BB237" s="955"/>
      <c r="BC237" s="955"/>
      <c r="BD237" s="955"/>
      <c r="BE237" s="955"/>
    </row>
    <row r="238" spans="1:57" s="937" customFormat="1" ht="22.5">
      <c r="A238" s="1336"/>
      <c r="B238" s="1336">
        <v>1</v>
      </c>
      <c r="C238" s="962"/>
      <c r="D238" s="962"/>
      <c r="E238" s="973"/>
      <c r="F238" s="973"/>
      <c r="G238" s="973"/>
      <c r="H238" s="973"/>
      <c r="I238" s="968"/>
      <c r="J238" s="901"/>
      <c r="K238" s="904"/>
      <c r="L238" s="977" t="str">
        <f>mergeValue(A238) &amp;"."&amp; mergeValue(B238)</f>
        <v>1.1</v>
      </c>
      <c r="M238" s="657" t="s">
        <v>15</v>
      </c>
      <c r="N238" s="614"/>
      <c r="O238" s="1435"/>
      <c r="P238" s="1436"/>
      <c r="Q238" s="1436"/>
      <c r="R238" s="1436"/>
      <c r="S238" s="1436"/>
      <c r="T238" s="1436"/>
      <c r="U238" s="1436"/>
      <c r="V238" s="1436"/>
      <c r="W238" s="1436"/>
      <c r="X238" s="1436"/>
      <c r="Y238" s="1436"/>
      <c r="Z238" s="1436"/>
      <c r="AA238" s="1436"/>
      <c r="AB238" s="1436"/>
      <c r="AC238" s="1436"/>
      <c r="AD238" s="1436"/>
      <c r="AE238" s="1436"/>
      <c r="AF238" s="1436"/>
      <c r="AG238" s="1436"/>
      <c r="AH238" s="1436"/>
      <c r="AI238" s="1436"/>
      <c r="AJ238" s="1436"/>
      <c r="AK238" s="1436"/>
      <c r="AL238" s="1436"/>
      <c r="AM238" s="1436"/>
      <c r="AN238" s="1436"/>
      <c r="AO238" s="1436"/>
      <c r="AP238" s="1436"/>
      <c r="AQ238" s="1437"/>
      <c r="AR238" s="1125" t="s">
        <v>459</v>
      </c>
      <c r="AS238" s="955"/>
      <c r="AT238" s="776"/>
      <c r="AU238" s="776" t="str">
        <f t="shared" si="4"/>
        <v>Территория действия тарифа</v>
      </c>
      <c r="AV238" s="776"/>
      <c r="AW238" s="776"/>
      <c r="AX238" s="776"/>
      <c r="AY238" s="955"/>
      <c r="AZ238" s="955"/>
      <c r="BA238" s="955"/>
      <c r="BB238" s="955"/>
      <c r="BC238" s="955"/>
      <c r="BD238" s="955"/>
      <c r="BE238" s="955"/>
    </row>
    <row r="239" spans="1:57" s="937" customFormat="1" ht="22.5">
      <c r="A239" s="1336"/>
      <c r="B239" s="1336"/>
      <c r="C239" s="1336">
        <v>1</v>
      </c>
      <c r="D239" s="962"/>
      <c r="E239" s="973"/>
      <c r="F239" s="973"/>
      <c r="G239" s="973"/>
      <c r="H239" s="973"/>
      <c r="I239" s="909"/>
      <c r="J239" s="901"/>
      <c r="K239" s="904"/>
      <c r="L239" s="977" t="str">
        <f>mergeValue(A239) &amp;"."&amp; mergeValue(B239)&amp;"."&amp; mergeValue(C239)</f>
        <v>1.1.1</v>
      </c>
      <c r="M239" s="658" t="s">
        <v>7</v>
      </c>
      <c r="N239" s="614"/>
      <c r="O239" s="1435"/>
      <c r="P239" s="1436"/>
      <c r="Q239" s="1436"/>
      <c r="R239" s="1436"/>
      <c r="S239" s="1436"/>
      <c r="T239" s="1436"/>
      <c r="U239" s="1436"/>
      <c r="V239" s="1436"/>
      <c r="W239" s="1436"/>
      <c r="X239" s="1436"/>
      <c r="Y239" s="1436"/>
      <c r="Z239" s="1436"/>
      <c r="AA239" s="1436"/>
      <c r="AB239" s="1436"/>
      <c r="AC239" s="1436"/>
      <c r="AD239" s="1436"/>
      <c r="AE239" s="1436"/>
      <c r="AF239" s="1436"/>
      <c r="AG239" s="1436"/>
      <c r="AH239" s="1436"/>
      <c r="AI239" s="1436"/>
      <c r="AJ239" s="1436"/>
      <c r="AK239" s="1436"/>
      <c r="AL239" s="1436"/>
      <c r="AM239" s="1436"/>
      <c r="AN239" s="1436"/>
      <c r="AO239" s="1436"/>
      <c r="AP239" s="1436"/>
      <c r="AQ239" s="1437"/>
      <c r="AR239" s="1125" t="s">
        <v>597</v>
      </c>
      <c r="AS239" s="955"/>
      <c r="AT239" s="776"/>
      <c r="AU239" s="776" t="str">
        <f t="shared" si="4"/>
        <v xml:space="preserve">Наименование системы теплоснабжения </v>
      </c>
      <c r="AV239" s="776"/>
      <c r="AW239" s="776"/>
      <c r="AX239" s="776"/>
      <c r="AY239" s="955"/>
      <c r="AZ239" s="955"/>
      <c r="BA239" s="955"/>
      <c r="BB239" s="955"/>
      <c r="BC239" s="955"/>
      <c r="BD239" s="955"/>
      <c r="BE239" s="955"/>
    </row>
    <row r="240" spans="1:57" s="937" customFormat="1" ht="22.5">
      <c r="A240" s="1336"/>
      <c r="B240" s="1336"/>
      <c r="C240" s="1336"/>
      <c r="D240" s="1336">
        <v>1</v>
      </c>
      <c r="E240" s="973"/>
      <c r="F240" s="973"/>
      <c r="G240" s="973"/>
      <c r="H240" s="973"/>
      <c r="I240" s="909"/>
      <c r="J240" s="901"/>
      <c r="K240" s="904"/>
      <c r="L240" s="977" t="str">
        <f>mergeValue(A240) &amp;"."&amp; mergeValue(B240)&amp;"."&amp; mergeValue(C240)&amp;"."&amp; mergeValue(D240)</f>
        <v>1.1.1.1</v>
      </c>
      <c r="M240" s="659" t="s">
        <v>21</v>
      </c>
      <c r="N240" s="614"/>
      <c r="O240" s="1435"/>
      <c r="P240" s="1436"/>
      <c r="Q240" s="1436"/>
      <c r="R240" s="1436"/>
      <c r="S240" s="1436"/>
      <c r="T240" s="1436"/>
      <c r="U240" s="1436"/>
      <c r="V240" s="1436"/>
      <c r="W240" s="1436"/>
      <c r="X240" s="1436"/>
      <c r="Y240" s="1436"/>
      <c r="Z240" s="1436"/>
      <c r="AA240" s="1436"/>
      <c r="AB240" s="1436"/>
      <c r="AC240" s="1436"/>
      <c r="AD240" s="1436"/>
      <c r="AE240" s="1436"/>
      <c r="AF240" s="1436"/>
      <c r="AG240" s="1436"/>
      <c r="AH240" s="1436"/>
      <c r="AI240" s="1436"/>
      <c r="AJ240" s="1436"/>
      <c r="AK240" s="1436"/>
      <c r="AL240" s="1436"/>
      <c r="AM240" s="1436"/>
      <c r="AN240" s="1436"/>
      <c r="AO240" s="1436"/>
      <c r="AP240" s="1436"/>
      <c r="AQ240" s="1437"/>
      <c r="AR240" s="1125" t="s">
        <v>598</v>
      </c>
      <c r="AS240" s="955"/>
      <c r="AT240" s="776"/>
      <c r="AU240" s="776" t="str">
        <f t="shared" si="4"/>
        <v xml:space="preserve">Источник тепловой энергии  </v>
      </c>
      <c r="AV240" s="776"/>
      <c r="AW240" s="776"/>
      <c r="AX240" s="776"/>
      <c r="AY240" s="955"/>
      <c r="AZ240" s="955"/>
      <c r="BA240" s="955"/>
      <c r="BB240" s="955"/>
      <c r="BC240" s="955"/>
      <c r="BD240" s="955"/>
      <c r="BE240" s="955"/>
    </row>
    <row r="241" spans="1:57" s="937" customFormat="1" ht="78.75">
      <c r="A241" s="1336"/>
      <c r="B241" s="1336"/>
      <c r="C241" s="1336"/>
      <c r="D241" s="1336"/>
      <c r="E241" s="1336">
        <v>1</v>
      </c>
      <c r="F241" s="973"/>
      <c r="G241" s="973"/>
      <c r="H241" s="962">
        <v>1</v>
      </c>
      <c r="I241" s="1336">
        <v>1</v>
      </c>
      <c r="J241" s="973"/>
      <c r="K241" s="912"/>
      <c r="L241" s="977" t="str">
        <f>mergeValue(A241) &amp;"."&amp; mergeValue(B241)&amp;"."&amp; mergeValue(C241)&amp;"."&amp; mergeValue(D241)&amp;"."&amp; mergeValue(E241)</f>
        <v>1.1.1.1.1</v>
      </c>
      <c r="M241" s="523" t="s">
        <v>8</v>
      </c>
      <c r="N241" s="614"/>
      <c r="O241" s="1339"/>
      <c r="P241" s="1340"/>
      <c r="Q241" s="1340"/>
      <c r="R241" s="1340"/>
      <c r="S241" s="1340"/>
      <c r="T241" s="1340"/>
      <c r="U241" s="1340"/>
      <c r="V241" s="1340"/>
      <c r="W241" s="1340"/>
      <c r="X241" s="1340"/>
      <c r="Y241" s="1340"/>
      <c r="Z241" s="1340"/>
      <c r="AA241" s="1340"/>
      <c r="AB241" s="1340"/>
      <c r="AC241" s="1340"/>
      <c r="AD241" s="1340"/>
      <c r="AE241" s="1340"/>
      <c r="AF241" s="1340"/>
      <c r="AG241" s="1340"/>
      <c r="AH241" s="1340"/>
      <c r="AI241" s="1340"/>
      <c r="AJ241" s="1340"/>
      <c r="AK241" s="1340"/>
      <c r="AL241" s="1340"/>
      <c r="AM241" s="1340"/>
      <c r="AN241" s="1340"/>
      <c r="AO241" s="1340"/>
      <c r="AP241" s="1340"/>
      <c r="AQ241" s="1341"/>
      <c r="AR241" s="1125" t="s">
        <v>716</v>
      </c>
      <c r="AS241" s="955"/>
      <c r="AT241" s="776"/>
      <c r="AU241" s="776" t="str">
        <f t="shared" si="4"/>
        <v>Схема подключения теплопотребляющей установки к коллектору источника тепловой энергии</v>
      </c>
      <c r="AV241" s="776"/>
      <c r="AW241" s="776"/>
      <c r="AX241" s="776"/>
      <c r="AY241" s="955"/>
      <c r="AZ241" s="955"/>
      <c r="BA241" s="955"/>
      <c r="BB241" s="955"/>
      <c r="BC241" s="955"/>
      <c r="BD241" s="955"/>
      <c r="BE241" s="955"/>
    </row>
    <row r="242" spans="1:57" s="937" customFormat="1" ht="33.75">
      <c r="A242" s="1336"/>
      <c r="B242" s="1336"/>
      <c r="C242" s="1336"/>
      <c r="D242" s="1336"/>
      <c r="E242" s="1336"/>
      <c r="F242" s="1336">
        <v>1</v>
      </c>
      <c r="G242" s="962"/>
      <c r="H242" s="962"/>
      <c r="I242" s="1336"/>
      <c r="J242" s="1336">
        <v>1</v>
      </c>
      <c r="K242" s="913"/>
      <c r="L242" s="977" t="str">
        <f>mergeValue(A242) &amp;"."&amp; mergeValue(B242)&amp;"."&amp; mergeValue(C242)&amp;"."&amp; mergeValue(D242)&amp;"."&amp; mergeValue(E242)&amp;"."&amp; mergeValue(F242)</f>
        <v>1.1.1.1.1.1</v>
      </c>
      <c r="M242" s="524" t="s">
        <v>9</v>
      </c>
      <c r="N242" s="614"/>
      <c r="O242" s="1339"/>
      <c r="P242" s="1340"/>
      <c r="Q242" s="1340"/>
      <c r="R242" s="1340"/>
      <c r="S242" s="1340"/>
      <c r="T242" s="1340"/>
      <c r="U242" s="1340"/>
      <c r="V242" s="1340"/>
      <c r="W242" s="1340"/>
      <c r="X242" s="1340"/>
      <c r="Y242" s="1340"/>
      <c r="Z242" s="1340"/>
      <c r="AA242" s="1340"/>
      <c r="AB242" s="1340"/>
      <c r="AC242" s="1340"/>
      <c r="AD242" s="1340"/>
      <c r="AE242" s="1340"/>
      <c r="AF242" s="1340"/>
      <c r="AG242" s="1340"/>
      <c r="AH242" s="1340"/>
      <c r="AI242" s="1340"/>
      <c r="AJ242" s="1340"/>
      <c r="AK242" s="1340"/>
      <c r="AL242" s="1340"/>
      <c r="AM242" s="1340"/>
      <c r="AN242" s="1340"/>
      <c r="AO242" s="1340"/>
      <c r="AP242" s="1340"/>
      <c r="AQ242" s="1341"/>
      <c r="AR242" s="1125" t="s">
        <v>717</v>
      </c>
      <c r="AS242" s="955"/>
      <c r="AT242" s="776"/>
      <c r="AU242" s="776" t="str">
        <f t="shared" si="4"/>
        <v>Группа потребителей</v>
      </c>
      <c r="AV242" s="776"/>
      <c r="AW242" s="776"/>
      <c r="AX242" s="776"/>
      <c r="AY242" s="955"/>
      <c r="AZ242" s="955"/>
      <c r="BA242" s="955"/>
      <c r="BB242" s="955"/>
      <c r="BC242" s="955"/>
      <c r="BD242" s="955"/>
      <c r="BE242" s="955"/>
    </row>
    <row r="243" spans="1:57" s="937" customFormat="1" ht="122.1" customHeight="1">
      <c r="A243" s="1336"/>
      <c r="B243" s="1336"/>
      <c r="C243" s="1336"/>
      <c r="D243" s="1336"/>
      <c r="E243" s="1336"/>
      <c r="F243" s="1336"/>
      <c r="G243" s="962">
        <v>1</v>
      </c>
      <c r="H243" s="962"/>
      <c r="I243" s="1336"/>
      <c r="J243" s="1336"/>
      <c r="K243" s="913">
        <v>1</v>
      </c>
      <c r="L243" s="977" t="str">
        <f>mergeValue(A243) &amp;"."&amp; mergeValue(B243)&amp;"."&amp; mergeValue(C243)&amp;"."&amp; mergeValue(D243)&amp;"."&amp; mergeValue(E243)&amp;"."&amp; mergeValue(F243)&amp;"."&amp; mergeValue(G243)</f>
        <v>1.1.1.1.1.1.1</v>
      </c>
      <c r="M243" s="1010"/>
      <c r="N243" s="614"/>
      <c r="O243" s="648"/>
      <c r="P243" s="725"/>
      <c r="Q243" s="1034"/>
      <c r="R243" s="1343"/>
      <c r="S243" s="1344" t="s">
        <v>82</v>
      </c>
      <c r="T243" s="1343"/>
      <c r="U243" s="1344" t="s">
        <v>82</v>
      </c>
      <c r="V243" s="648"/>
      <c r="W243" s="725"/>
      <c r="X243" s="1034"/>
      <c r="Y243" s="1343"/>
      <c r="Z243" s="1344" t="s">
        <v>82</v>
      </c>
      <c r="AA243" s="1343"/>
      <c r="AB243" s="1344" t="s">
        <v>82</v>
      </c>
      <c r="AC243" s="648"/>
      <c r="AD243" s="725"/>
      <c r="AE243" s="1034"/>
      <c r="AF243" s="1343"/>
      <c r="AG243" s="1344" t="s">
        <v>82</v>
      </c>
      <c r="AH243" s="1343"/>
      <c r="AI243" s="1344" t="s">
        <v>82</v>
      </c>
      <c r="AJ243" s="648"/>
      <c r="AK243" s="725"/>
      <c r="AL243" s="1034"/>
      <c r="AM243" s="1343"/>
      <c r="AN243" s="1344" t="s">
        <v>82</v>
      </c>
      <c r="AO243" s="1343"/>
      <c r="AP243" s="1344" t="s">
        <v>83</v>
      </c>
      <c r="AQ243" s="725"/>
      <c r="AR243" s="1354" t="s">
        <v>718</v>
      </c>
      <c r="AS243" s="955" t="str">
        <f>strCheckDate(O244:AQ244)</f>
        <v/>
      </c>
      <c r="AT243" s="776"/>
      <c r="AU243" s="776" t="str">
        <f t="shared" si="4"/>
        <v/>
      </c>
      <c r="AV243" s="776"/>
      <c r="AW243" s="776"/>
      <c r="AX243" s="776"/>
      <c r="AY243" s="955"/>
      <c r="AZ243" s="955"/>
      <c r="BA243" s="955"/>
      <c r="BB243" s="955"/>
      <c r="BC243" s="955"/>
      <c r="BD243" s="955"/>
      <c r="BE243" s="955"/>
    </row>
    <row r="244" spans="1:57" s="937" customFormat="1" ht="11.25" hidden="1" customHeight="1">
      <c r="A244" s="1336"/>
      <c r="B244" s="1336"/>
      <c r="C244" s="1336"/>
      <c r="D244" s="1336"/>
      <c r="E244" s="1336"/>
      <c r="F244" s="1336"/>
      <c r="G244" s="962"/>
      <c r="H244" s="962"/>
      <c r="I244" s="1336"/>
      <c r="J244" s="1336"/>
      <c r="K244" s="913"/>
      <c r="L244" s="751"/>
      <c r="M244" s="614"/>
      <c r="N244" s="614"/>
      <c r="O244" s="725"/>
      <c r="P244" s="725"/>
      <c r="Q244" s="731" t="str">
        <f>R243 &amp; "-" &amp; T243</f>
        <v>-</v>
      </c>
      <c r="R244" s="1343"/>
      <c r="S244" s="1344"/>
      <c r="T244" s="1343"/>
      <c r="U244" s="1344"/>
      <c r="V244" s="725"/>
      <c r="W244" s="725"/>
      <c r="X244" s="731" t="str">
        <f>Y243 &amp; "-" &amp; AA243</f>
        <v>-</v>
      </c>
      <c r="Y244" s="1343"/>
      <c r="Z244" s="1344"/>
      <c r="AA244" s="1343"/>
      <c r="AB244" s="1344"/>
      <c r="AC244" s="725"/>
      <c r="AD244" s="725"/>
      <c r="AE244" s="731" t="str">
        <f>AF243 &amp; "-" &amp; AH243</f>
        <v>-</v>
      </c>
      <c r="AF244" s="1343"/>
      <c r="AG244" s="1344"/>
      <c r="AH244" s="1343"/>
      <c r="AI244" s="1344"/>
      <c r="AJ244" s="725"/>
      <c r="AK244" s="725"/>
      <c r="AL244" s="731" t="str">
        <f>AM243 &amp; "-" &amp; AO243</f>
        <v>-</v>
      </c>
      <c r="AM244" s="1343"/>
      <c r="AN244" s="1344"/>
      <c r="AO244" s="1343"/>
      <c r="AP244" s="1344"/>
      <c r="AQ244" s="725"/>
      <c r="AR244" s="1355"/>
      <c r="AS244" s="955"/>
      <c r="AT244" s="776"/>
      <c r="AU244" s="776" t="str">
        <f t="shared" si="4"/>
        <v/>
      </c>
      <c r="AV244" s="776"/>
      <c r="AW244" s="776"/>
      <c r="AX244" s="776"/>
      <c r="AY244" s="955"/>
      <c r="AZ244" s="955"/>
      <c r="BA244" s="955"/>
      <c r="BB244" s="955"/>
      <c r="BC244" s="955"/>
      <c r="BD244" s="955"/>
      <c r="BE244" s="955"/>
    </row>
    <row r="245" spans="1:57" s="937" customFormat="1" ht="15" customHeight="1">
      <c r="A245" s="1336"/>
      <c r="B245" s="1336"/>
      <c r="C245" s="1336"/>
      <c r="D245" s="1336"/>
      <c r="E245" s="1336"/>
      <c r="F245" s="1336"/>
      <c r="G245" s="973"/>
      <c r="H245" s="962"/>
      <c r="I245" s="1336"/>
      <c r="J245" s="1336"/>
      <c r="K245" s="912"/>
      <c r="L245" s="653"/>
      <c r="M245" s="526" t="s">
        <v>24</v>
      </c>
      <c r="N245" s="953"/>
      <c r="O245" s="953"/>
      <c r="P245" s="953"/>
      <c r="Q245" s="953"/>
      <c r="R245" s="953"/>
      <c r="S245" s="953"/>
      <c r="T245" s="953"/>
      <c r="U245" s="953"/>
      <c r="V245" s="953"/>
      <c r="W245" s="953"/>
      <c r="X245" s="953"/>
      <c r="Y245" s="953"/>
      <c r="Z245" s="953"/>
      <c r="AA245" s="953"/>
      <c r="AB245" s="953"/>
      <c r="AC245" s="953"/>
      <c r="AD245" s="953"/>
      <c r="AE245" s="953"/>
      <c r="AF245" s="953"/>
      <c r="AG245" s="953"/>
      <c r="AH245" s="953"/>
      <c r="AI245" s="953"/>
      <c r="AJ245" s="953"/>
      <c r="AK245" s="953"/>
      <c r="AL245" s="953"/>
      <c r="AM245" s="953"/>
      <c r="AN245" s="953"/>
      <c r="AO245" s="953"/>
      <c r="AP245" s="953"/>
      <c r="AQ245" s="724"/>
      <c r="AR245" s="1356"/>
      <c r="AS245" s="955"/>
      <c r="AT245" s="776"/>
      <c r="AU245" s="776" t="str">
        <f t="shared" si="4"/>
        <v>Добавить вид теплоносителя (параметры теплоносителя)</v>
      </c>
      <c r="AV245" s="776"/>
      <c r="AW245" s="776"/>
      <c r="AX245" s="776"/>
      <c r="AY245" s="955"/>
      <c r="AZ245" s="955"/>
      <c r="BA245" s="955"/>
      <c r="BB245" s="955"/>
      <c r="BC245" s="955"/>
      <c r="BD245" s="955"/>
      <c r="BE245" s="955"/>
    </row>
    <row r="246" spans="1:57" s="937" customFormat="1" ht="15" customHeight="1">
      <c r="A246" s="1336"/>
      <c r="B246" s="1336"/>
      <c r="C246" s="1336"/>
      <c r="D246" s="1336"/>
      <c r="E246" s="1336"/>
      <c r="F246" s="973"/>
      <c r="G246" s="973"/>
      <c r="H246" s="962"/>
      <c r="I246" s="1336"/>
      <c r="J246" s="973"/>
      <c r="K246" s="912"/>
      <c r="L246" s="653"/>
      <c r="M246" s="525" t="s">
        <v>10</v>
      </c>
      <c r="N246" s="953"/>
      <c r="O246" s="953"/>
      <c r="P246" s="953"/>
      <c r="Q246" s="953"/>
      <c r="R246" s="953"/>
      <c r="S246" s="953"/>
      <c r="T246" s="953"/>
      <c r="U246" s="952"/>
      <c r="V246" s="953"/>
      <c r="W246" s="953"/>
      <c r="X246" s="953"/>
      <c r="Y246" s="953"/>
      <c r="Z246" s="953"/>
      <c r="AA246" s="953"/>
      <c r="AB246" s="952"/>
      <c r="AC246" s="953"/>
      <c r="AD246" s="953"/>
      <c r="AE246" s="953"/>
      <c r="AF246" s="953"/>
      <c r="AG246" s="953"/>
      <c r="AH246" s="953"/>
      <c r="AI246" s="952"/>
      <c r="AJ246" s="953"/>
      <c r="AK246" s="953"/>
      <c r="AL246" s="953"/>
      <c r="AM246" s="953"/>
      <c r="AN246" s="953"/>
      <c r="AO246" s="953"/>
      <c r="AP246" s="952"/>
      <c r="AQ246" s="953"/>
      <c r="AR246" s="633"/>
      <c r="AS246" s="955"/>
      <c r="AT246" s="776"/>
      <c r="AU246" s="776" t="str">
        <f t="shared" si="4"/>
        <v>Добавить группу потребителей</v>
      </c>
      <c r="AV246" s="776"/>
      <c r="AW246" s="776"/>
      <c r="AX246" s="776"/>
      <c r="AY246" s="955"/>
      <c r="AZ246" s="955"/>
      <c r="BA246" s="955"/>
      <c r="BB246" s="955"/>
      <c r="BC246" s="955"/>
      <c r="BD246" s="955"/>
      <c r="BE246" s="955"/>
    </row>
    <row r="247" spans="1:57" s="937" customFormat="1" ht="15" customHeight="1">
      <c r="A247" s="1336"/>
      <c r="B247" s="1336"/>
      <c r="C247" s="1336"/>
      <c r="D247" s="1336"/>
      <c r="E247" s="911"/>
      <c r="F247" s="973"/>
      <c r="G247" s="973"/>
      <c r="H247" s="973"/>
      <c r="I247" s="926"/>
      <c r="J247" s="941"/>
      <c r="K247" s="910"/>
      <c r="L247" s="653"/>
      <c r="M247" s="948" t="s">
        <v>11</v>
      </c>
      <c r="N247" s="953"/>
      <c r="O247" s="953"/>
      <c r="P247" s="953"/>
      <c r="Q247" s="953"/>
      <c r="R247" s="953"/>
      <c r="S247" s="953"/>
      <c r="T247" s="953"/>
      <c r="U247" s="952"/>
      <c r="V247" s="953"/>
      <c r="W247" s="953"/>
      <c r="X247" s="953"/>
      <c r="Y247" s="953"/>
      <c r="Z247" s="953"/>
      <c r="AA247" s="953"/>
      <c r="AB247" s="952"/>
      <c r="AC247" s="953"/>
      <c r="AD247" s="953"/>
      <c r="AE247" s="953"/>
      <c r="AF247" s="953"/>
      <c r="AG247" s="953"/>
      <c r="AH247" s="953"/>
      <c r="AI247" s="952"/>
      <c r="AJ247" s="953"/>
      <c r="AK247" s="953"/>
      <c r="AL247" s="953"/>
      <c r="AM247" s="953"/>
      <c r="AN247" s="953"/>
      <c r="AO247" s="953"/>
      <c r="AP247" s="952"/>
      <c r="AQ247" s="953"/>
      <c r="AR247" s="633"/>
      <c r="AS247" s="955"/>
      <c r="AT247" s="776"/>
      <c r="AU247" s="776" t="str">
        <f t="shared" si="4"/>
        <v>Добавить схему подключения</v>
      </c>
      <c r="AV247" s="776"/>
      <c r="AW247" s="776"/>
      <c r="AX247" s="776"/>
      <c r="AY247" s="955"/>
      <c r="AZ247" s="955"/>
      <c r="BA247" s="955"/>
      <c r="BB247" s="955"/>
      <c r="BC247" s="955"/>
      <c r="BD247" s="955"/>
      <c r="BE247" s="955"/>
    </row>
    <row r="248" spans="1:57" s="937" customFormat="1" ht="15" customHeight="1">
      <c r="A248" s="1336"/>
      <c r="B248" s="1336"/>
      <c r="C248" s="1336"/>
      <c r="D248" s="911"/>
      <c r="E248" s="911"/>
      <c r="F248" s="973"/>
      <c r="G248" s="973"/>
      <c r="H248" s="973"/>
      <c r="I248" s="926"/>
      <c r="J248" s="941"/>
      <c r="K248" s="910"/>
      <c r="L248" s="653"/>
      <c r="M248" s="947" t="s">
        <v>16</v>
      </c>
      <c r="N248" s="953"/>
      <c r="O248" s="953"/>
      <c r="P248" s="953"/>
      <c r="Q248" s="953"/>
      <c r="R248" s="953"/>
      <c r="S248" s="953"/>
      <c r="T248" s="953"/>
      <c r="U248" s="952"/>
      <c r="V248" s="953"/>
      <c r="W248" s="953"/>
      <c r="X248" s="953"/>
      <c r="Y248" s="953"/>
      <c r="Z248" s="953"/>
      <c r="AA248" s="953"/>
      <c r="AB248" s="952"/>
      <c r="AC248" s="953"/>
      <c r="AD248" s="953"/>
      <c r="AE248" s="953"/>
      <c r="AF248" s="953"/>
      <c r="AG248" s="953"/>
      <c r="AH248" s="953"/>
      <c r="AI248" s="952"/>
      <c r="AJ248" s="953"/>
      <c r="AK248" s="953"/>
      <c r="AL248" s="953"/>
      <c r="AM248" s="953"/>
      <c r="AN248" s="953"/>
      <c r="AO248" s="953"/>
      <c r="AP248" s="952"/>
      <c r="AQ248" s="953"/>
      <c r="AR248" s="633"/>
      <c r="AS248" s="955"/>
      <c r="AT248" s="776"/>
      <c r="AU248" s="776" t="str">
        <f t="shared" si="4"/>
        <v>Добавить источник тепловой энергии</v>
      </c>
      <c r="AV248" s="776"/>
      <c r="AW248" s="776"/>
      <c r="AX248" s="776"/>
      <c r="AY248" s="955"/>
      <c r="AZ248" s="955"/>
      <c r="BA248" s="955"/>
      <c r="BB248" s="955"/>
      <c r="BC248" s="955"/>
      <c r="BD248" s="955"/>
      <c r="BE248" s="955"/>
    </row>
    <row r="249" spans="1:57" s="937" customFormat="1" ht="15" customHeight="1">
      <c r="A249" s="1336"/>
      <c r="B249" s="1336"/>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953"/>
      <c r="X249" s="953"/>
      <c r="Y249" s="953"/>
      <c r="Z249" s="953"/>
      <c r="AA249" s="953"/>
      <c r="AB249" s="952"/>
      <c r="AC249" s="953"/>
      <c r="AD249" s="953"/>
      <c r="AE249" s="953"/>
      <c r="AF249" s="953"/>
      <c r="AG249" s="953"/>
      <c r="AH249" s="953"/>
      <c r="AI249" s="952"/>
      <c r="AJ249" s="953"/>
      <c r="AK249" s="953"/>
      <c r="AL249" s="953"/>
      <c r="AM249" s="953"/>
      <c r="AN249" s="953"/>
      <c r="AO249" s="953"/>
      <c r="AP249" s="952"/>
      <c r="AQ249" s="953"/>
      <c r="AR249" s="633"/>
      <c r="AS249" s="955"/>
      <c r="AT249" s="776"/>
      <c r="AU249" s="776" t="str">
        <f t="shared" si="4"/>
        <v>Добавить наименование системы теплоснабжения</v>
      </c>
      <c r="AV249" s="776"/>
      <c r="AW249" s="776"/>
      <c r="AX249" s="776"/>
      <c r="AY249" s="955"/>
      <c r="AZ249" s="955"/>
      <c r="BA249" s="955"/>
      <c r="BB249" s="955"/>
      <c r="BC249" s="955"/>
      <c r="BD249" s="955"/>
      <c r="BE249" s="955"/>
    </row>
    <row r="250" spans="1:57" s="937" customFormat="1" ht="15" customHeight="1">
      <c r="A250" s="1336"/>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953"/>
      <c r="X250" s="953"/>
      <c r="Y250" s="953"/>
      <c r="Z250" s="953"/>
      <c r="AA250" s="953"/>
      <c r="AB250" s="952"/>
      <c r="AC250" s="953"/>
      <c r="AD250" s="953"/>
      <c r="AE250" s="953"/>
      <c r="AF250" s="953"/>
      <c r="AG250" s="953"/>
      <c r="AH250" s="953"/>
      <c r="AI250" s="952"/>
      <c r="AJ250" s="953"/>
      <c r="AK250" s="953"/>
      <c r="AL250" s="953"/>
      <c r="AM250" s="953"/>
      <c r="AN250" s="953"/>
      <c r="AO250" s="953"/>
      <c r="AP250" s="952"/>
      <c r="AQ250" s="953"/>
      <c r="AR250" s="633"/>
      <c r="AS250" s="955"/>
      <c r="AT250" s="776"/>
      <c r="AU250" s="776" t="str">
        <f t="shared" si="4"/>
        <v>Добавить территорию действия тарифа</v>
      </c>
      <c r="AV250" s="776"/>
      <c r="AW250" s="776"/>
      <c r="AX250" s="776"/>
      <c r="AY250" s="955"/>
      <c r="AZ250" s="955"/>
      <c r="BA250" s="955"/>
      <c r="BB250" s="955"/>
      <c r="BC250" s="955"/>
      <c r="BD250" s="955"/>
      <c r="BE250" s="955"/>
    </row>
    <row r="251" spans="1:57"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57"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57" s="34" customFormat="1" ht="11.25">
      <c r="A253" s="34" t="s">
        <v>275</v>
      </c>
    </row>
    <row r="254" spans="1:57" ht="11.25"/>
    <row r="255" spans="1:57"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445"/>
      <c r="D296" s="1280">
        <v>1</v>
      </c>
      <c r="E296" s="1338"/>
      <c r="F296" s="329"/>
      <c r="G296" s="181">
        <v>0</v>
      </c>
      <c r="H296" s="334"/>
      <c r="I296" s="242"/>
      <c r="J296" s="371" t="s">
        <v>493</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45"/>
      <c r="D297" s="1280"/>
      <c r="E297" s="1338"/>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446"/>
      <c r="D301" s="241"/>
      <c r="E301" s="424"/>
      <c r="F301" s="1447"/>
      <c r="G301" s="1280">
        <v>0</v>
      </c>
      <c r="H301" s="1444"/>
      <c r="I301" s="242"/>
      <c r="J301" s="371" t="s">
        <v>493</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46"/>
      <c r="D302" s="241"/>
      <c r="E302" s="424"/>
      <c r="F302" s="1447"/>
      <c r="G302" s="1280"/>
      <c r="H302" s="1444"/>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484</v>
      </c>
    </row>
    <row r="336" spans="1:20" s="182" customFormat="1" ht="409.5">
      <c r="A336" s="1334">
        <v>1</v>
      </c>
      <c r="B336" s="206"/>
      <c r="C336" s="206"/>
      <c r="D336" s="206"/>
      <c r="F336" s="313" t="str">
        <f>"2." &amp;mergeValue(A336)</f>
        <v>2.1</v>
      </c>
      <c r="G336" s="389" t="s">
        <v>473</v>
      </c>
      <c r="H336" s="297"/>
      <c r="I336" s="188" t="s">
        <v>565</v>
      </c>
      <c r="J336" s="312"/>
      <c r="K336" s="206"/>
      <c r="L336" s="206"/>
      <c r="M336" s="206"/>
      <c r="N336" s="206"/>
      <c r="O336" s="206"/>
      <c r="P336" s="206"/>
      <c r="Q336" s="206"/>
      <c r="R336" s="206"/>
      <c r="S336" s="206"/>
      <c r="T336" s="206"/>
    </row>
    <row r="337" spans="1:83" s="182" customFormat="1" ht="90">
      <c r="A337" s="1334"/>
      <c r="B337" s="206"/>
      <c r="C337" s="206"/>
      <c r="D337" s="206"/>
      <c r="F337" s="313" t="str">
        <f>"3." &amp;mergeValue(A337)</f>
        <v>3.1</v>
      </c>
      <c r="G337" s="389" t="s">
        <v>474</v>
      </c>
      <c r="H337" s="297"/>
      <c r="I337" s="188" t="s">
        <v>563</v>
      </c>
      <c r="J337" s="312"/>
      <c r="K337" s="206"/>
      <c r="L337" s="206"/>
      <c r="M337" s="206"/>
      <c r="N337" s="206"/>
      <c r="O337" s="206"/>
      <c r="P337" s="206"/>
      <c r="Q337" s="206"/>
      <c r="R337" s="206"/>
      <c r="S337" s="206"/>
      <c r="T337" s="206"/>
    </row>
    <row r="338" spans="1:83" s="182" customFormat="1" ht="45">
      <c r="A338" s="1334"/>
      <c r="B338" s="206"/>
      <c r="C338" s="206"/>
      <c r="D338" s="206"/>
      <c r="F338" s="313" t="str">
        <f>"4."&amp;mergeValue(A338)</f>
        <v>4.1</v>
      </c>
      <c r="G338" s="389" t="s">
        <v>475</v>
      </c>
      <c r="H338" s="298" t="s">
        <v>448</v>
      </c>
      <c r="I338" s="188"/>
      <c r="J338" s="312"/>
      <c r="K338" s="206"/>
      <c r="L338" s="206"/>
      <c r="M338" s="206"/>
      <c r="N338" s="206"/>
      <c r="O338" s="206"/>
      <c r="P338" s="206"/>
      <c r="Q338" s="206"/>
      <c r="R338" s="206"/>
      <c r="S338" s="206"/>
      <c r="T338" s="206"/>
    </row>
    <row r="339" spans="1:83" s="182" customFormat="1" ht="101.25">
      <c r="A339" s="1334"/>
      <c r="B339" s="1334">
        <v>1</v>
      </c>
      <c r="C339" s="319"/>
      <c r="D339" s="319"/>
      <c r="F339" s="313" t="str">
        <f>"4."&amp;mergeValue(A339) &amp;"."&amp;mergeValue(B339)</f>
        <v>4.1.1</v>
      </c>
      <c r="G339" s="304" t="s">
        <v>567</v>
      </c>
      <c r="H339" s="297" t="str">
        <f>IF(region_name="","",region_name)</f>
        <v>Ленинградская область</v>
      </c>
      <c r="I339" s="188" t="s">
        <v>478</v>
      </c>
      <c r="J339" s="312"/>
      <c r="K339" s="206"/>
      <c r="L339" s="206"/>
      <c r="M339" s="206"/>
      <c r="N339" s="206"/>
      <c r="O339" s="206"/>
      <c r="P339" s="206"/>
      <c r="Q339" s="206"/>
      <c r="R339" s="206"/>
      <c r="S339" s="206"/>
      <c r="T339" s="206"/>
    </row>
    <row r="340" spans="1:83" s="182" customFormat="1" ht="191.25">
      <c r="A340" s="1334"/>
      <c r="B340" s="1334"/>
      <c r="C340" s="1334">
        <v>1</v>
      </c>
      <c r="D340" s="319"/>
      <c r="F340" s="313" t="str">
        <f>"4."&amp;mergeValue(A340) &amp;"."&amp;mergeValue(B340)&amp;"."&amp;mergeValue(C340)</f>
        <v>4.1.1.1</v>
      </c>
      <c r="G340" s="318" t="s">
        <v>476</v>
      </c>
      <c r="H340" s="297"/>
      <c r="I340" s="188" t="s">
        <v>479</v>
      </c>
      <c r="J340" s="312"/>
      <c r="K340" s="206"/>
      <c r="L340" s="206"/>
      <c r="M340" s="206"/>
      <c r="N340" s="206"/>
      <c r="O340" s="206"/>
      <c r="P340" s="206"/>
      <c r="Q340" s="206"/>
      <c r="R340" s="206"/>
      <c r="S340" s="206"/>
      <c r="T340" s="206"/>
    </row>
    <row r="341" spans="1:83" s="182" customFormat="1" ht="33.75" customHeight="1">
      <c r="A341" s="1334"/>
      <c r="B341" s="1334"/>
      <c r="C341" s="1334"/>
      <c r="D341" s="319">
        <v>1</v>
      </c>
      <c r="F341" s="313" t="str">
        <f>"4."&amp;mergeValue(A341) &amp;"."&amp;mergeValue(B341)&amp;"."&amp;mergeValue(C341)&amp;"."&amp;mergeValue(D341)</f>
        <v>4.1.1.1.1</v>
      </c>
      <c r="G341" s="392" t="s">
        <v>477</v>
      </c>
      <c r="H341" s="297"/>
      <c r="I341" s="1335" t="s">
        <v>566</v>
      </c>
      <c r="J341" s="312"/>
      <c r="K341" s="206"/>
      <c r="L341" s="206"/>
      <c r="M341" s="206"/>
      <c r="N341" s="206"/>
      <c r="O341" s="206"/>
      <c r="P341" s="206"/>
      <c r="Q341" s="206"/>
      <c r="R341" s="206"/>
      <c r="S341" s="206"/>
      <c r="T341" s="206"/>
    </row>
    <row r="342" spans="1:83" s="182" customFormat="1" ht="18.75">
      <c r="A342" s="1334"/>
      <c r="B342" s="1334"/>
      <c r="C342" s="1334"/>
      <c r="D342" s="319"/>
      <c r="F342" s="396"/>
      <c r="G342" s="397" t="s">
        <v>4</v>
      </c>
      <c r="H342" s="398"/>
      <c r="I342" s="1335"/>
      <c r="J342" s="312"/>
      <c r="K342" s="206"/>
      <c r="L342" s="206"/>
      <c r="M342" s="206"/>
      <c r="N342" s="206"/>
      <c r="O342" s="206"/>
      <c r="P342" s="206"/>
      <c r="Q342" s="206"/>
      <c r="R342" s="206"/>
      <c r="S342" s="206"/>
      <c r="T342" s="206"/>
    </row>
    <row r="343" spans="1:83" s="182" customFormat="1" ht="18.75">
      <c r="A343" s="1334"/>
      <c r="B343" s="1334"/>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334"/>
      <c r="B344" s="206"/>
      <c r="C344" s="206"/>
      <c r="D344" s="206"/>
      <c r="F344" s="315"/>
      <c r="G344" s="148" t="s">
        <v>483</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482</v>
      </c>
      <c r="H345" s="316"/>
      <c r="I345" s="317"/>
      <c r="J345" s="312"/>
      <c r="K345" s="206"/>
      <c r="L345" s="206"/>
      <c r="M345" s="206"/>
      <c r="N345" s="206"/>
      <c r="O345" s="206"/>
      <c r="P345" s="206"/>
      <c r="Q345" s="206"/>
      <c r="R345" s="206"/>
      <c r="S345" s="206"/>
      <c r="T345" s="206"/>
    </row>
    <row r="348" spans="1:83" s="1065" customFormat="1" ht="17.100000000000001" customHeight="1">
      <c r="A348" s="1067" t="s">
        <v>698</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699</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405"/>
      <c r="E355" s="1426"/>
      <c r="F355" s="1408"/>
      <c r="G355" s="1104"/>
      <c r="H355" s="1162"/>
      <c r="I355" s="1161"/>
      <c r="J355" s="1126"/>
      <c r="K355" s="1104" t="s">
        <v>448</v>
      </c>
      <c r="L355" s="1335" t="s">
        <v>700</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405"/>
      <c r="E356" s="1426"/>
      <c r="F356" s="1408"/>
      <c r="G356" s="1080"/>
      <c r="H356" s="1148" t="s">
        <v>273</v>
      </c>
      <c r="I356" s="1143"/>
      <c r="J356" s="1143"/>
      <c r="K356" s="1141"/>
      <c r="L356" s="1335"/>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701</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405"/>
      <c r="E361" s="1426"/>
      <c r="F361" s="1408"/>
      <c r="G361" s="1104"/>
      <c r="H361" s="1162"/>
      <c r="I361" s="1161"/>
      <c r="J361" s="1165"/>
      <c r="K361" s="1104" t="s">
        <v>448</v>
      </c>
      <c r="L361" s="1335" t="s">
        <v>700</v>
      </c>
      <c r="M361" s="1151"/>
      <c r="N361" s="1096"/>
      <c r="O361" s="1096"/>
    </row>
    <row r="362" spans="1:83" s="1065" customFormat="1" ht="17.100000000000001" customHeight="1">
      <c r="A362" s="1101"/>
      <c r="B362" s="1090"/>
      <c r="C362" s="1074"/>
      <c r="D362" s="1405"/>
      <c r="E362" s="1426"/>
      <c r="F362" s="1408"/>
      <c r="G362" s="1080"/>
      <c r="H362" s="1148" t="s">
        <v>273</v>
      </c>
      <c r="I362" s="1143"/>
      <c r="J362" s="1143"/>
      <c r="K362" s="1141"/>
      <c r="L362" s="1335"/>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702</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2"/>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703</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2"/>
      <c r="I372" s="1161"/>
      <c r="J372" s="1165"/>
      <c r="K372" s="1104" t="s">
        <v>448</v>
      </c>
      <c r="L372" s="1127"/>
      <c r="M372" s="1151"/>
      <c r="N372" s="1096"/>
      <c r="O372" s="1096"/>
    </row>
  </sheetData>
  <sheetProtection formatColumns="0" formatRows="0"/>
  <dataConsolidate/>
  <mergeCells count="330">
    <mergeCell ref="AR243:AR245"/>
    <mergeCell ref="R243:R244"/>
    <mergeCell ref="S243:S244"/>
    <mergeCell ref="T243:T244"/>
    <mergeCell ref="U243:U244"/>
    <mergeCell ref="Y243:Y244"/>
    <mergeCell ref="Z243:Z244"/>
    <mergeCell ref="AA243:AA244"/>
    <mergeCell ref="AB243:AB244"/>
    <mergeCell ref="AF243:AF244"/>
    <mergeCell ref="AG243:AG244"/>
    <mergeCell ref="AH243:AH244"/>
    <mergeCell ref="AI243:AI244"/>
    <mergeCell ref="AM243:AM244"/>
    <mergeCell ref="AN243:AN244"/>
    <mergeCell ref="AO243:AO244"/>
    <mergeCell ref="U206:U207"/>
    <mergeCell ref="R210:R212"/>
    <mergeCell ref="N210:N213"/>
    <mergeCell ref="Q210:Q212"/>
    <mergeCell ref="O210:O212"/>
    <mergeCell ref="P210:P212"/>
    <mergeCell ref="U210:U211"/>
    <mergeCell ref="W225:W227"/>
    <mergeCell ref="O219:V219"/>
    <mergeCell ref="R166:R167"/>
    <mergeCell ref="T166:T167"/>
    <mergeCell ref="U166:U167"/>
    <mergeCell ref="O145:V145"/>
    <mergeCell ref="N194:AF194"/>
    <mergeCell ref="N195:AF195"/>
    <mergeCell ref="O162:V162"/>
    <mergeCell ref="O163:V163"/>
    <mergeCell ref="O164:V164"/>
    <mergeCell ref="O165:V165"/>
    <mergeCell ref="S148:S149"/>
    <mergeCell ref="O160:V160"/>
    <mergeCell ref="O161:V161"/>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A142:A155"/>
    <mergeCell ref="A178:A187"/>
    <mergeCell ref="B179:B186"/>
    <mergeCell ref="C180:C185"/>
    <mergeCell ref="D181:D184"/>
    <mergeCell ref="A192:A203"/>
    <mergeCell ref="A219:A232"/>
    <mergeCell ref="I128:I133"/>
    <mergeCell ref="D106:D114"/>
    <mergeCell ref="F165:F168"/>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BL110:BL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R91:AR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L196:L199"/>
    <mergeCell ref="M196:M199"/>
    <mergeCell ref="N196:N199"/>
    <mergeCell ref="O196:O198"/>
    <mergeCell ref="P196:P198"/>
    <mergeCell ref="Q196:Q198"/>
    <mergeCell ref="R196:R198"/>
    <mergeCell ref="S196:S197"/>
    <mergeCell ref="T196:T197"/>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V196:V197"/>
    <mergeCell ref="AB196:AB197"/>
    <mergeCell ref="AC196:AC197"/>
    <mergeCell ref="AD196:AD197"/>
    <mergeCell ref="AE196:AE197"/>
    <mergeCell ref="O70:V70"/>
    <mergeCell ref="O71:V71"/>
    <mergeCell ref="O72:V72"/>
    <mergeCell ref="R130:R131"/>
    <mergeCell ref="R73:R74"/>
    <mergeCell ref="S73:S74"/>
    <mergeCell ref="E107:E113"/>
    <mergeCell ref="A103:A117"/>
    <mergeCell ref="B104:B116"/>
    <mergeCell ref="C105:C115"/>
    <mergeCell ref="O127:V127"/>
    <mergeCell ref="O129:V129"/>
    <mergeCell ref="T130:T131"/>
    <mergeCell ref="T73:T74"/>
    <mergeCell ref="D70:D77"/>
    <mergeCell ref="E71:E76"/>
    <mergeCell ref="J109:J111"/>
    <mergeCell ref="F90:F93"/>
    <mergeCell ref="J90:J93"/>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AM91:AM92"/>
    <mergeCell ref="AN91:AN92"/>
    <mergeCell ref="AO91:AO92"/>
    <mergeCell ref="AP91:AP92"/>
    <mergeCell ref="O85:AQ85"/>
    <mergeCell ref="O86:AQ86"/>
    <mergeCell ref="O87:AQ87"/>
    <mergeCell ref="O88:AQ88"/>
    <mergeCell ref="O89:AQ89"/>
    <mergeCell ref="O90:AQ90"/>
    <mergeCell ref="AG91:AG92"/>
    <mergeCell ref="AH91:AH92"/>
    <mergeCell ref="AI91:AI92"/>
    <mergeCell ref="AA91:AA92"/>
    <mergeCell ref="AB91:AB92"/>
    <mergeCell ref="AF91:AF92"/>
    <mergeCell ref="Y91:Y92"/>
    <mergeCell ref="Z91:Z92"/>
    <mergeCell ref="BI109:BI110"/>
    <mergeCell ref="BJ109:BJ110"/>
    <mergeCell ref="O103:BK103"/>
    <mergeCell ref="O104:BK104"/>
    <mergeCell ref="O105:BK105"/>
    <mergeCell ref="O106:BK106"/>
    <mergeCell ref="O107:BK107"/>
    <mergeCell ref="O108:BK108"/>
    <mergeCell ref="AU109:AU110"/>
    <mergeCell ref="AV109:AV110"/>
    <mergeCell ref="AW109:AW110"/>
    <mergeCell ref="AX109:AX110"/>
    <mergeCell ref="AI109:AI110"/>
    <mergeCell ref="AJ109:AJ110"/>
    <mergeCell ref="AK109:AK110"/>
    <mergeCell ref="AL109:AL110"/>
    <mergeCell ref="Y109:Y110"/>
    <mergeCell ref="AP243:AP244"/>
    <mergeCell ref="O237:AQ237"/>
    <mergeCell ref="O238:AQ238"/>
    <mergeCell ref="O239:AQ239"/>
    <mergeCell ref="O240:AQ240"/>
    <mergeCell ref="O241:AQ241"/>
    <mergeCell ref="O242:AQ242"/>
    <mergeCell ref="BG109:BG110"/>
    <mergeCell ref="BH109:BH110"/>
    <mergeCell ref="X182:X184"/>
    <mergeCell ref="AG196:AG200"/>
    <mergeCell ref="U196:U197"/>
    <mergeCell ref="W148:W150"/>
    <mergeCell ref="O220:V220"/>
    <mergeCell ref="O221:V221"/>
    <mergeCell ref="O222:V222"/>
    <mergeCell ref="U148:U149"/>
    <mergeCell ref="W166:W168"/>
    <mergeCell ref="V210:V211"/>
    <mergeCell ref="S166:S167"/>
    <mergeCell ref="O147:V147"/>
    <mergeCell ref="T148:T149"/>
    <mergeCell ref="R148:R149"/>
    <mergeCell ref="T210:T211"/>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T103:WXT109 I331 E306 WWZ85:WWZ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LH103:LH109 VD103:VD109 AEZ103:AEZ109 AOV103:AOV109 AYR103:AYR109 BIN103:BIN109 BSJ103:BSJ109 CCF103:CCF109 CMB103:CMB109 CVX103:CVX109 DFT103:DFT109 DPP103:DPP109 DZL103:DZL109 EJH103:EJH109 ETD103:ETD109 FCZ103:FCZ109 FMV103:FMV109 FWR103:FWR109 GGN103:GGN109 GQJ103:GQJ109 HAF103:HAF109 HKB103:HKB109 HTX103:HTX109 IDT103:IDT109 INP103:INP109 IXL103:IXL109 JHH103:JHH109 JRD103:JRD109 KAZ103:KAZ109 KKV103:KKV109 KUR103:KUR109 LEN103:LEN109 LOJ103:LOJ109 LYF103:LYF109 MIB103:MIB109 MRX103:MRX109 NBT103:NBT109 NLP103:NLP109 NVL103:NVL109 OFH103:OFH109 OPD103:OPD109 OYZ103:OYZ109 PIV103:PIV109 PSR103:PSR109 QCN103:QCN109 QMJ103:QMJ109 QWF103:QWF109 RGB103:RGB109 RPX103:RPX109 RZT103:RZT109 SJP103:SJP109 STL103:STL109 TDH103:TDH109 TND103:TND109 TWZ103:TWZ109 UGV103:UGV109 UQR103:UQR109 VAN103:VAN109 VKJ103:VKJ109 VUF103:VUF109 WEB103:WEB109 WNX103:WNX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Z237:WWZ244 WND237:WND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N237:KN244 UJ237:UJ244 AEF237:AEF244 AOB237:AOB244 AXX237:AXX244 BHT237:BHT244 BRP237:BRP244 CBL237:CBL244 CLH237:CLH244 CVD237:CVD244 DEZ237:DEZ244 DOV237:DOV244 DYR237:DYR244 EIN237:EIN244 ESJ237:ESJ244 FCF237:FCF244 FMB237:FMB244 FVX237:FVX244 GFT237:GFT244 GPP237:GPP244 GZL237:GZL244 HJH237:HJH244 HTD237:HTD244 ICZ237:ICZ244 IMV237:IMV244 IWR237:IWR244 JGN237:JGN244 JQJ237:JQJ244 KAF237:KAF244 KKB237:KKB244 KTX237:KTX244 LDT237:LDT244 LNP237:LNP244 LXL237:LXL244 MHH237:MHH244 MRD237:MRD244 NAZ237:NAZ244 NKV237:NKV244 NUR237:NUR244 OEN237:OEN244 OOJ237:OOJ244 OYF237:OYF244 PIB237:PIB244 PRX237:PRX244 QBT237:QBT244 QLP237:QLP244 QVL237:QVL244 RFH237:RFH244 RPD237:RPD244 RYZ237:RYZ244 SIV237:SIV244 SSR237:SSR244 TCN237:TCN244 TMJ237:TMJ244 TWF237:TWF244 UGB237:UGB244 UPX237:UPX244 UZT237:UZT244 VJP237:VJP244 VTL237:VTL244 WDH237:WDH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243 O91 V91 AC91 AJ91 AA119:AB119 AA109:AB109 AM119:AN119 AM109:AN109 AY119:AZ119 AY109:AZ109 V243 AC243 AJ24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KH119 WMG37 WNB91:WNB92 WMG148 WWC37 WMG73 WWC73 WMG130 WWX91:WWX92 WWC130 WMG166 WWC166 G9:G10 K9:K10 O9:O10 JR182 TN182 VKH109 VUD109 WDZ109 WNV109 VUD119 WXR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LF109 VB109 AEX109 AOT109 AYP109 BIL109 BSH109 CCD109 CLZ109 CVV109 DFR109 DPN109 DZJ109 EJF109 ETB109 FCX109 FMT109 FWP109 GGL109 GQH109 HAD109 HJZ109 HTV109 IDR109 INN109 IXJ109 JHF109 JRB109 KAX109 KKT109 KUP109 LEL109 LOH109 LYD109 MHZ109 MRV109 NBR109 NLN109 NVJ109 OFF109 OPB109 OYX109 PIT109 PSP109 QCL109 QMH109 QWD109 RFZ109 RPV109 RZR109 SJN109 STJ109 TDF109 TNB109 TWX109 UGT109 UQP109 VAL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Z119 WNV119 WXR119 VAL119 LD119 UZ119 AEV119 AOR119 AYN119 BIJ119 BSF119 CCB119 CLX119 CVT119 DFP119 DPL119 DZH119 EJD119 ESZ119 FCV119 FMR119 FWN119 GGJ119 GQF119 HAB119 HJX119 HTT119 IDP119 INL119 IXH119 JHD119 JQZ119 KAV119 KKR119 KUN119 LEJ119 LOF119 LYB119 MHX119 MRT119 NBP119 NLL119 NVH119 OFD119 OOZ119 OYV119 PIR119 PSN119 QCJ119 QMF119 QWB119 RFX119 RPT119 RZP119 SJL119 STH119 TDD119 TMZ119 TWV119 UGR119 UQN119 VAJ119 VKF119 VUB119 WDX119 WNT119 WXP119 LF119 VB119 AEX119 AOT119 AYP119 BIL119 BSH119 CCD119 CLZ119 CVV119 DFR119 DPN119 DZJ119 EJF119 ETB119 FCX119 FMT119 FWP119 GGL119 GQH119 HAD119 HJZ119 HTV119 IDR119 INN119 IXJ119 JHF119 JRB119 KAX119 KKT119 KUP119 LEL119 LOH119 LYD119 MHZ119 MRV119 NBR119 NLN119 NVJ119 OFF119 OPB119 OYX119 PIT119 PSP119 QCL119 QMH119 QWD119 RFZ119 RPV119 RZR119 SJN119 STJ119 TDF119 TNB119 TWX119 UGT119 UQP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J243 S243 WWX243 WNB243 WDF243 VTJ243 VJN243 UZR243 UPV243 UFZ243 TWD243 TMH243 TCL243 SSP243 SIT243 RYX243 RPB243 RFF243 QVJ243 QLN243 QBR243 PRV243 PHZ243 OYD243 OOH243 OEL243 NUP243 NKT243 NAX243 MRB243 MHF243 LXJ243 LNN243 LDR243 KTV243 KJZ243 KAD243 JQH243 JGL243 IWP243 IMT243 ICX243 HTB243 HJF243 GZJ243 GPN243 GFR243 FVV243 FLZ243 FCD243 ESH243 EIL243 DYP243 DOT243 DEX243 CVB243 CLF243 CBJ243 BRN243 BHR243 AXV243 ANZ243 AED243 UH243 UF243 KL243 WWV243 WMZ243 WDD243 VTH243 VJL243 UZP243 UPT243 UFX243 TWB243 TMF243 TCJ243 SSN243 SIR243 RYV243 ROZ243 RFD243 QVH243 QLL243 QBP243 PRT243 PHX243 OYB243 OOF243 OEJ243 NUN243 NKR243 NAV243 MQZ243 MHD243 LXH243 LNL243 LDP243 KTT243 KJX243 KAB243 JQF243 JGJ243 IWN243 IMR243 ICV243 HSZ243 HJD243 GZH243 GPL243 GFP243 FVT243 FLX243 FCB243 ESF243 EIJ243 DYN243 DOR243 DEV243 CUZ243 CLD243 CBH243 BRL243 BHP243 AXT243 ANX243 AEB243 S9:S10 S15:S16 U55 U166 V182 AE196 WXP109:WXP110 WNT109:WNT110 WDX109:WDX110 VUB109:VUB110 VKF109:VKF110 VAJ109:VAJ110 UQN109:UQN110 UGR109:UGR110 TWV109:TWV110 TMZ109:TMZ110 TDD109:TDD110 STH109:STH110 SJL109:SJL110 RZP109:RZP110 RPT109:RPT110 RFX109:RFX110 QWB109:QWB110 QMF109:QMF110 QCJ109:QCJ110 PSN109:PSN110 PIR109:PIR110 OYV109:OYV110 OOZ109:OOZ110 OFD109:OFD110 NVH109:NVH110 NLL109:NLL110 NBP109:NBP110 MRT109:MRT110 MHX109:MHX110 LYB109:LYB110 LOF109:LOF110 LEJ109:LEJ110 KUN109:KUN110 KKR109:KKR110 KAV109:KAV110 JQZ109:JQZ110 JHD109:JHD110 IXH109:IXH110 INL109:INL110 IDP109:IDP110 HTT109:HTT110 HJX109:HJX110 HAB109:HAB110 GQF109:GQF110 GGJ109:GGJ110 FWN109:FWN110 FMR109:FMR110 FCV109:FCV110 ESZ109:ESZ110 EJD109:EJD110 DZH109:DZH110 DPL109:DPL110 DFP109:DFP110 CVT109:CVT110 CLX109:CLX110 CCB109:CCB110 BSF109:BSF110 BIJ109:BIJ110 AYN109:AYN110 AOR109:AOR110 AEV109:AEV110 UZ109:UZ110 LD109:LD110 X109:X110 U91:U92 Z91:Z92 AB91:AB92 AG91:AG92 AI91:AI92 AN91:AN92 AP91:AP92 Z109 Z119 AJ119 AJ109:AJ110 AL119 AL109 AV119 AV109:AV110 AX119 AX109 BH119 BH109:BH110 BJ109 BJ119 U243 Z243 AB243 AG243 AI243 AN243 AP2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U119 WMF130:WMF131 WWB130:WWB131 WMF148:WMF149 WWB148:WWB149 WMY91:WMY92 WWU91:WWU92 WMF37 WMF73 WWB37 WWB73 WNU109 WXQ109 WMF55 I291 WXQ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LC109 UY109 AEU109 AOQ109 AYM109 BII109 BSE109 CCA109 CLW109 CVS109 DFO109 DPK109 DZG109 EJC109 ESY109 FCU109 FMQ109 FWM109 GGI109 GQE109 HAA109 HJW109 HTS109 IDO109 INK109 IXG109 JHC109 JQY109 KAU109 KKQ109 KUM109 LEI109 LOE109 LYA109 MHW109 MRS109 NBO109 NLK109 NVG109 OFC109 OOY109 OYU109 PIQ109 PSM109 QCI109 QME109 QWA109 RFW109 RPS109 RZO109 SJK109 STG109 TDC109 TMY109 TWU109 UGQ109 UQM109 VAI109 VKE109 VUA109 WDW109 WNS109 WXO109 Y109 LE109 VA109 AEW109 AOS109 AYO109 BIK109 BSG109 CCC109 CLY109 CVU109 DFQ109 DPM109 DZI109 EJE109 ETA109 FCW109 FMS109 FWO109 GGK109 GQG109 HAC109 HJY109 HTU109 IDQ109 INM109 IXI109 JHE109 JRA109 KAW109 KKS109 KUO109 LEK109 LOG109 LYC109 MHY109 MRU109 NBQ109 NLM109 NVI109 OFE109 OPA109 OYW109 PIS109 PSO109 QCK109 QMG109 QWC109 RFY109 RPU109 RZQ109 SJM109 STI109 TDE109 TNA109 TWW109 UGS109 UQO109 VAK109 VKG109 VUC109 WDY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LC119 UY119 AEU119 AOQ119 AYM119 BII119 BSE119 CCA119 CLW119 CVS119 DFO119 DPK119 DZG119 EJC119 ESY119 FCU119 FMQ119 FWM119 GGI119 GQE119 HAA119 HJW119 HTS119 IDO119 INK119 IXG119 JHC119 JQY119 KAU119 KKQ119 KUM119 LEI119 LOE119 LYA119 MHW119 MRS119 NBO119 NLK119 NVG119 OFC119 OOY119 OYU119 PIQ119 PSM119 QCI119 QME119 QWA119 RFW119 RPS119 RZO119 SJK119 STG119 TDC119 TMY119 TWU119 UGQ119 UQM119 VAI119 VKE119 VUA119 WDW119 WNS119 WXO119 Y119 LE119 VA119 AEW119 AOS119 AYO119 BIK119 BSG119 CCC119 CLY119 CVU119 DFQ119 DPM119 DZI119 EJE119 ETA119 FCW119 FMS119 FWO119 GGK119 GQG119 HAC119 HJY119 HTU119 IDQ119 INM119 IXI119 JHE119 JRA119 KAW119 KKS119 KUO119 LEK119 LOG119 LYC119 MHY119 MRU119 NBQ119 NLM119 NVI119 OFE119 OPA119 OYW119 PIS119 PSO119 QCK119 QMG119 QWC119 RFY119 RPU119 RZQ119 SJM119 STI119 TDE119 TNA119 TWW119 UGS119 UQO119 VAK119 VKG119 VUC119 WDY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W243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T243 WWU243 WMY243 WDC243 VTG243 VJK243 UZO243 UPS243 UFW243 TWA243 TME243 TCI243 SSM243 SIQ243 RYU243 ROY243 RFC243 QVG243 QLK243 QBO243 PRS243 PHW243 OYA243 OOE243 OEI243 NUM243 NKQ243 NAU243 MQY243 MHC243 LXG243 LNK243 LDO243 KTS243 KJW243 KAA243 JQE243 JGI243 IWM243 IMQ243 ICU243 HSY243 HJC243 GZG243 GPK243 GFO243 FVS243 FLW243 FCA243 ESE243 EII243 DYM243 DOQ243 DEU243 CUY243 CLC243 CBG243 BRK243 BHO243 AXS243 ANW243 AEA243 UE243 KI243 H355:I355 H361:I361 H367:I367 H372:I372 AA91:AA92 Y91:Y92 AH91:AH92 AF91:AF92 AO91:AO92 AM91:AM92 AI109 AK109 AI119 AK119 AU109 AW109 AU119 AW119 BG109 BI109 BG119 BI119 Y243 AA243 AF243 AH243 AM243 AO243"/>
    <dataValidation allowBlank="1" promptTitle="checkPeriodRange" sqref="WXN109 WVY38 WVY74 WVY131 WWT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B109 UX109 AET109 AOP109 AYL109 BIH109 BSD109 CBZ109 CLV109 CVR109 DFN109 DPJ109 DZF109 EJB109 ESX109 FCT109 FMP109 FWL109 GGH109 GQD109 GZZ109 HJV109 HTR109 IDN109 INJ109 IXF109 JHB109 JQX109 KAT109 KKP109 KUL109 LEH109 LOD109 LXZ109 MHV109 MRR109 NBN109 NLJ109 NVF109 OFB109 OOX109 OYT109 PIP109 PSL109 QCH109 QMD109 QVZ109 RFV109 RPR109 RZN109 SJJ109 STF109 TDB109 TMX109 TWT109 UGP109 UQL109 VAH109 VKD109 VTZ109 WDV109 WNR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N119 V119 LB119 UX119 AET119 AOP119 AYL119 BIH119 BSD119 CBZ119 CLV119 CVR119 DFN119 DPJ119 DZF119 EJB119 ESX119 FCT119 FMP119 FWL119 GGH119 GQD119 GZZ119 HJV119 HTR119 IDN119 INJ119 IXF119 JHB119 JQX119 KAT119 KKP119 KUL119 LEH119 LOD119 LXZ119 MHV119 MRR119 NBN119 NLJ119 NVF119 OFB119 OOX119 OYT119 PIP119 PSL119 QCH119 QMD119 QVZ119 RFV119 RPR119 RZN119 SJJ119 STF119 TDB119 TMX119 TWT119 UGP119 UQL119 VAH119 VKD119 VTZ119 WDV119 WNR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H244 UD244 ADZ244 ANV244 AXR244 BHN244 BRJ244 CBF244 CLB244 CUX244 DET244 DOP244 DYL244 EIH244 ESD244 FBZ244 FLV244 FVR244 GFN244 GPJ244 GZF244 HJB244 HSX244 ICT244 IMP244 IWL244 JGH244 JQD244 JZZ244 KJV244 KTR244 LDN244 LNJ244 LXF244 MHB244 MQX244 NAT244 NKP244 NUL244 OEH244 OOD244 OXZ244 PHV244 PRR244 QBN244 QLJ244 QVF244 RFB244 ROX244 RYT244 SIP244 SSL244 TCH244 TMD244 TVZ244 UFV244 UPR244 UZN244 VJJ244 VTF244 WDB244 WMX244 WWT244 X92 AE92 AL92 AH109 AH119 AT109 AT119 BF109 BF119 X244 AE244 AL244"/>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2:WDG242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2:VTK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ZL242:UZS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H242:VJO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T242:UGA242 WWR242:WWY242 WMV242:WNC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P242:UPW242 KF242:KM242 UB242:UI242 ADX242:AEE242 ANT242:AOA242 AXP242:AXW242 BHL242:BHS242 BRH242:BRO242 CBD242:CBK242 CKZ242:CLG242 CUV242:CVC242 DER242:DEY242 DON242:DOU242 DYJ242:DYQ242 EIF242:EIM242 ESB242:ESI242 FBX242:FCE242 FLT242:FMA242 FVP242:FVW242 GFL242:GFS242 GPH242:GPO242 GZD242:GZK242 HIZ242:HJG242 HSV242:HTC242 ICR242:ICY242 IMN242:IMU242 IWJ242:IWQ242 JGF242:JGM242 JQB242:JQI242 JZX242:KAE242 KJT242:KKA242 KTP242:KTW242 LDL242:LDS242 LNH242:LNO242 LXD242:LXK242 MGZ242:MHG242 MQV242:MRC242 NAR242:NAY242 NKN242:NKU242 NUJ242:NUQ242 OEF242:OEM242 OOB242:OOI242 OXX242:OYE242 PHT242:PIA242 PRP242:PRW242 QBL242:QBS242 QLH242:QLO242 QVD242:QVK242 REZ242:RFG242 ROV242:RPC242 RYR242:RYY242 SIN242:SIU242 SSJ242:SSQ242 TCF242:TCM242 TMB242:TMI242 TVX242:TWE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KF241 UB241 ADX241 ANT241 AXP241 BHL241 BRH241 CBD241 CKZ241 CUV241 DER241 DON241 DYJ241 EIF241 ESB241 FBX241 FLT241 FVP241 GFL241 GPH241 GZD241 HIZ241 HSV241 ICR241 IMN241 IWJ241 JGF241 JQB241 JZX241 KJT241 KTP241 LDL241 LNH241 LXD241 MGZ241 MQV241 NAR241 NKN241 NUJ241 OEF241 OOB241 OXX241 PHT241 PRP241 QBL241 QLH241 QVD241 REZ241 ROV241 RYR241 SIN241 SSJ241 TCF241 TMB241 TVX241 UFT241 UPP241 UZL241 VJH241 VTD241 WCZ241 WMV241 WWR241">
      <formula1>kind_of_scheme_in</formula1>
    </dataValidation>
    <dataValidation type="list" allowBlank="1" showInputMessage="1" showErrorMessage="1" errorTitle="Ошибка" error="Выберите значение из списка" sqref="WXG108 KU108 UQ108 AEM108 AOI108 AYE108 BIA108 BRW108 CBS108 CLO108 CVK108 DFG108 DPC108 DYY108 EIU108 ESQ108 FCM108 FMI108 FWE108 GGA108 GPW108 GZS108 HJO108 HTK108 IDG108 INC108 IWY108 JGU108 JQQ108 KAM108 KKI108 KUE108 LEA108 LNW108 LXS108 MHO108 MRK108 NBG108 NLC108 NUY108 OEU108 OOQ108 OYM108 PII108 PSE108 QCA108 QLW108 QVS108 RFO108 RPK108 RZG108 SJC108 SSY108 TCU108 TMQ108 TWM108 UGI108 UQE108 VAA108 VJW108 VTS108 WDO108 WNK108 O108">
      <formula1>kind_of_cons</formula1>
    </dataValidation>
    <dataValidation type="list" allowBlank="1" showInputMessage="1" showErrorMessage="1" errorTitle="Ошибка" error="Выберите значение из списка" sqref="WWP91 WVU130 KD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3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KR114:LH114 UN114:VD114 AEJ114:AEZ114 AOF114:AOV114 AYB114:AYR114 BHX114:BIN114 BRT114:BSJ114 CBP114:CCF114 CLL114:CMB114 CVH114:CVX114 DFD114:DFT114 DOZ114:DPP114 DYV114:DZL114 EIR114:EJH114 ESN114:ETD114 FCJ114:FCZ114 FMF114:FMV114 FWB114:FWR114 GFX114:GGN114 GPT114:GQJ114 GZP114:HAF114 HJL114:HKB114 HTH114:HTX114 IDD114:IDT114 IMZ114:INP114 IWV114:IXL114 JGR114:JHH114 JQN114:JRD114 KAJ114:KAZ114 KKF114:KKV114 KUB114:KUR114 LDX114:LEN114 LNT114:LOJ114 LXP114:LYF114 MHL114:MIB114 MRH114:MRX114 NBD114:NBT114 NKZ114:NLP114 NUV114:NVL114 OER114:OFH114 OON114:OPD114 OYJ114:OYZ114 PIF114:PIV114 PSB114:PSR114 QBX114:QCN114 QLT114:QMJ114 QVP114:QWF114 RFL114:RGB114 RPH114:RPX114 RZD114:RZT114 SIZ114:SJP114 SSV114:STL114 TCR114:TDH114 TMN114:TND114 TWJ114:TWZ114 UGF114:UGV114 UQB114:UQR114 UZX114:VAN114 VJT114:VKJ114 VTP114:VUF114 WDL114:WEB114 WNH114:WNX114 WXD114:WXT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W245:MHH250 MGB251:MGM252 ADU245:AEF250 ACZ251:ADK252 GFI245:GFT250 GEN251:GEY252 KC245:KN250 JH251:JS252 LXA245:LXL250 LWF251:LWQ252 TY245:UJ250 TD251:TO252 DEO245:DEZ250 DDT251:DEE252 WWO245:WWZ250 WVT251:WWE252 LNE245:LNP250 LMJ251:LMU252 WMS245:WND250 WLX251:WMI252 FVM245:FVX250 FUR251:FVC252 WCW245:WDH250 WCB251:WCM252 LDI245:LDT250 LCN251:LCY252 VTA245:VTL250 VSF251:VSQ252 BRE245:BRP250 BQJ251:BQU252 VJE245:VJP250 VIJ251:VIU252 KTM245:KTX250 KSR251:KTC252 UZI245:UZT250 UYN251:UYY252 FLQ245:FMB250 FKV251:FLG252 UPM245:UPX250 UOR251:UPC252 KJQ245:KKB250 KIV251:KJG252 UFQ245:UGB250 UEV251:UFG252 CUS245:CVD250 CTX251:CUI252 TVU245:TWF250 TUZ251:TVK252 JZU245:KAF250 JYZ251:JZK252 TLY245:TMJ250 TLD251:TLO252 FBU245:FCF250 FAZ251:FBK252 TCC245:TCN250 TBH251:TBS252 JPY245:JQJ250 JPD251:JPO252 SSG245:SSR250 SRL251:SRW252 AXM245:AXX250 AWR251:AXC252 SIK245:SIV250 SHP251:SIA252 JGC245:JGN250 JFH251:JFS252 RYO245:RYZ250 RXT251:RYE252 ERY245:ESJ250 ERD251:ERO252 ROS245:RPD250 RNX251:ROI252 IWG245:IWR250 IVL251:IVW252 REW245:RFH250 REB251:REM252 CKW245:CLH250 CKB251:CKM252 QVA245:QVL250 QUF251:QUQ252 IMK245:IMV250 ILP251:IMA252 QLE245:QLP250 QKJ251:QKU252 EIC245:EIN250 EHH251:EHS252 QBI245:QBT250 QAN251:QAY252 ICO245:ICZ250 IBT251:ICE252 PRM245:PRX250 PQR251:PRC252 BHI245:BHT250 BGN251:BGY252 PHQ245:PIB250 PGV251:PHG252 HSS245:HTD250 HRX251:HSI252 OXU245:OYF250 OWZ251:OXK252 DYG245:DYR250 DXL251:DXW252 ONY245:OOJ250 OND251:ONO252 HIW245:HJH250 HIB251:HIM252 OEC245:OEN250 ODH251:ODS252 CBA245:CBL250 CAF251:CAQ252 NUG245:NUR250 NTL251:NTW252 GZA245:GZL250 GYF251:GYQ252 NKK245:NKV250 NJP251:NKA252 DOK245:DOV250 DNP251:DOA252 NAO245:NAZ250 MZT251:NAE252 GPE245:GPP250 GOJ251:GOU252 MQS245:MRD250 MPX251:MQI252 ANQ245:AOB250 L245:AQ245 L246:AR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XE119 M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WNI119">
      <formula1>900</formula1>
    </dataValidation>
    <dataValidation type="list" allowBlank="1" showInputMessage="1" errorTitle="Ошибка" error="Выберите значение из списка" prompt="Выберите значение из списка" sqref="WNI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XE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R115:LH118 UN115:VD118 AEJ115:AEZ118 AOF115:AOV118 AYB115:AYR118 BHX115:BIN118 BRT115:BSJ118 CBP115:CCF118 CLL115:CMB118 CVH115:CVX118 DFD115:DFT118 DOZ115:DPP118 DYV115:DZL118 EIR115:EJH118 ESN115:ETD118 FCJ115:FCZ118 FMF115:FMV118 FWB115:FWR118 GFX115:GGN118 GPT115:GQJ118 GZP115:HAF118 HJL115:HKB118 HTH115:HTX118 IDD115:IDT118 IMZ115:INP118 IWV115:IXL118 JGR115:JHH118 JQN115:JRD118 KAJ115:KAZ118 KKF115:KKV118 KUB115:KUR118 LDX115:LEN118 LNT115:LOJ118 LXP115:LYF118 MHL115:MIB118 MRH115:MRX118 NBD115:NBT118 NKZ115:NLP118 NUV115:NVL118 OER115:OFH118 OON115:OPD118 OYJ115:OYZ118 PIF115:PIV118 PSB115:PSR118 QBX115:QCN118 QLT115:QMJ118 QVP115:QWF118 RFL115:RGB118 RPH115:RPX118 RZD115:RZT118 SIZ115:SJP118 SSV115:STL118 TCR115:TDH118 TMN115:TND118 TWJ115:TWZ118 UGF115:UGV118 UQB115:UQR118 UZX115:VAN118 VJT115:VKJ118 VTP115:VUF118 WDL115:WEB118 WNH115:WNX118 WXD115:WXT118 KR111:LH113 UN111:VD113 AEJ111:AEZ113 AOF111:AOV113 AYB111:AYR113 BHX111:BIN113 BRT111:BSJ113 CBP111:CCF113 CLL111:CMB113 CVH111:CVX113 DFD111:DFT113 DOZ111:DPP113 DYV111:DZL113 EIR111:EJH113 ESN111:ETD113 FCJ111:FCZ113 FMF111:FMV113 FWB111:FWR113 GFX111:GGN113 GPT111:GQJ113 GZP111:HAF113 HJL111:HKB113 HTH111:HTX113 IDD111:IDT113 IMZ111:INP113 IWV111:IXL113 JGR111:JHH113 JQN111:JRD113 KAJ111:KAZ113 KKF111:KKV113 KUB111:KUR113 LDX111:LEN113 LNT111:LOJ113 LXP111:LYF113 MHL111:MIB113 MRH111:MRX113 NBD111:NBT113 NKZ111:NLP113 NUV111:NVL113 OER111:OFH113 OON111:OPD113 OYJ111:OYZ113 PIF111:PIV113 PSB111:PSR113 QBX111:QCN113 QLT111:QMJ113 QVP111:QWF113 RFL111:RGB113 RPH111:RPX113 RZD111:RZT113 SIZ111:SJP113 SSV111:STL113 TCR111:TDH113 TMN111:TND113 TWJ111:TWZ113 UGF111:UGV113 UQB111:UQR113 UZX111:VAN113 VJT111:VKJ113 VTP111:VUF113 WDL111:WEB113 WNH111:WNX113 WXD111:WXT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L29" sqref="L29:L3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26361126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73" t="s">
        <v>751</v>
      </c>
      <c r="F5" s="1274"/>
      <c r="G5" s="406"/>
      <c r="J5" s="289"/>
    </row>
    <row r="6" spans="1:12" s="348" customFormat="1" ht="6">
      <c r="A6" s="342"/>
      <c r="B6" s="343"/>
      <c r="C6" s="344"/>
      <c r="D6" s="345"/>
      <c r="E6" s="350"/>
      <c r="F6" s="351"/>
      <c r="G6" s="352"/>
      <c r="I6" s="349"/>
    </row>
    <row r="7" spans="1:12" ht="27">
      <c r="D7" s="23"/>
      <c r="E7" s="24" t="s">
        <v>50</v>
      </c>
      <c r="F7" s="308" t="s">
        <v>126</v>
      </c>
      <c r="G7" s="360"/>
    </row>
    <row r="8" spans="1:12" s="348" customFormat="1" ht="6">
      <c r="A8" s="342"/>
      <c r="B8" s="343"/>
      <c r="C8" s="344"/>
      <c r="D8" s="345"/>
      <c r="E8" s="346"/>
      <c r="F8" s="347"/>
      <c r="G8" s="345"/>
      <c r="I8" s="349"/>
    </row>
    <row r="9" spans="1:12" ht="27">
      <c r="D9" s="23"/>
      <c r="E9" s="24" t="s">
        <v>456</v>
      </c>
      <c r="F9" s="326" t="s">
        <v>83</v>
      </c>
      <c r="G9" s="359"/>
    </row>
    <row r="10" spans="1:12" s="348" customFormat="1" ht="6">
      <c r="A10" s="353"/>
      <c r="B10" s="343"/>
      <c r="C10" s="344"/>
      <c r="D10" s="354"/>
      <c r="E10" s="350"/>
      <c r="F10" s="355"/>
      <c r="G10" s="356"/>
      <c r="I10" s="349"/>
    </row>
    <row r="11" spans="1:12" ht="27">
      <c r="A11" s="192"/>
      <c r="D11" s="23"/>
      <c r="E11" s="78" t="s">
        <v>454</v>
      </c>
      <c r="F11" s="1192" t="s">
        <v>1214</v>
      </c>
      <c r="G11" s="357"/>
    </row>
    <row r="12" spans="1:12" ht="27">
      <c r="D12" s="23"/>
      <c r="E12" s="78" t="s">
        <v>455</v>
      </c>
      <c r="F12" s="1192" t="s">
        <v>1215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765</v>
      </c>
      <c r="G15" s="359"/>
    </row>
    <row r="16" spans="1:12" ht="27" hidden="1">
      <c r="D16" s="23"/>
      <c r="E16" s="78" t="s">
        <v>570</v>
      </c>
      <c r="F16" s="309"/>
      <c r="G16" s="359"/>
    </row>
    <row r="17" spans="1:9" ht="19.5">
      <c r="D17" s="23"/>
      <c r="E17" s="24"/>
      <c r="F17" s="1048" t="s">
        <v>676</v>
      </c>
      <c r="G17" s="20"/>
    </row>
    <row r="18" spans="1:9" s="1047" customFormat="1" ht="5.25" hidden="1">
      <c r="A18" s="1044"/>
      <c r="B18" s="1042"/>
      <c r="C18" s="1045"/>
      <c r="D18" s="1046"/>
      <c r="E18" s="1040"/>
      <c r="F18" s="1039"/>
      <c r="G18" s="1046"/>
      <c r="I18" s="1043"/>
    </row>
    <row r="19" spans="1:9" ht="27">
      <c r="D19" s="23"/>
      <c r="E19" s="1041" t="s">
        <v>674</v>
      </c>
      <c r="F19" s="1159" t="s">
        <v>1852</v>
      </c>
      <c r="G19" s="359"/>
    </row>
    <row r="20" spans="1:9" ht="27">
      <c r="D20" s="23"/>
      <c r="E20" s="1041" t="s">
        <v>675</v>
      </c>
      <c r="F20" s="1158" t="s">
        <v>1853</v>
      </c>
      <c r="G20" s="359"/>
    </row>
    <row r="21" spans="1:9" s="1047" customFormat="1" ht="5.25" hidden="1">
      <c r="A21" s="1044"/>
      <c r="B21" s="1042"/>
      <c r="C21" s="1045"/>
      <c r="D21" s="1046"/>
      <c r="E21" s="1040"/>
      <c r="F21" s="1039"/>
      <c r="G21" s="1046"/>
      <c r="I21" s="1043"/>
    </row>
    <row r="22" spans="1:9" ht="19.5" hidden="1">
      <c r="D22" s="23"/>
      <c r="E22" s="24"/>
      <c r="F22" s="414" t="s">
        <v>577</v>
      </c>
      <c r="G22" s="20"/>
    </row>
    <row r="23" spans="1:9" s="1064" customFormat="1" ht="5.25" hidden="1">
      <c r="A23" s="1061"/>
      <c r="B23" s="1059"/>
      <c r="C23" s="1062"/>
      <c r="D23" s="1063"/>
      <c r="E23" s="1040"/>
      <c r="F23" s="1039"/>
      <c r="G23" s="1063"/>
      <c r="I23" s="1060"/>
    </row>
    <row r="24" spans="1:9" ht="27" hidden="1">
      <c r="D24" s="23"/>
      <c r="E24" s="1049" t="s">
        <v>677</v>
      </c>
      <c r="F24" s="309"/>
      <c r="G24" s="359"/>
    </row>
    <row r="25" spans="1:9" ht="27" hidden="1">
      <c r="D25" s="23"/>
      <c r="E25" s="1049" t="s">
        <v>678</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1337</v>
      </c>
      <c r="G29" s="358"/>
    </row>
    <row r="30" spans="1:9" ht="27" hidden="1">
      <c r="C30" s="27"/>
      <c r="D30" s="28"/>
      <c r="E30" s="49" t="s">
        <v>201</v>
      </c>
      <c r="F30" s="311"/>
      <c r="G30" s="358"/>
    </row>
    <row r="31" spans="1:9" ht="27">
      <c r="C31" s="27"/>
      <c r="D31" s="28"/>
      <c r="E31" s="29" t="s">
        <v>51</v>
      </c>
      <c r="F31" s="310" t="s">
        <v>1338</v>
      </c>
      <c r="G31" s="358"/>
    </row>
    <row r="32" spans="1:9" ht="27">
      <c r="C32" s="27"/>
      <c r="D32" s="28"/>
      <c r="E32" s="29" t="s">
        <v>52</v>
      </c>
      <c r="F32" s="310" t="s">
        <v>1339</v>
      </c>
      <c r="G32" s="358"/>
      <c r="H32" s="30"/>
    </row>
    <row r="33" spans="1:9" s="348" customFormat="1" ht="6">
      <c r="A33" s="353"/>
      <c r="B33" s="343"/>
      <c r="C33" s="344"/>
      <c r="D33" s="354"/>
      <c r="E33" s="350"/>
      <c r="F33" s="355"/>
      <c r="G33" s="356"/>
      <c r="I33" s="349"/>
    </row>
    <row r="34" spans="1:9" ht="27">
      <c r="A34" s="191"/>
      <c r="D34" s="25"/>
      <c r="E34" s="749" t="s">
        <v>634</v>
      </c>
      <c r="F34" s="1160" t="s">
        <v>637</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520</v>
      </c>
      <c r="F40" s="1193" t="s">
        <v>1854</v>
      </c>
      <c r="G40" s="357"/>
    </row>
    <row r="41" spans="1:9" ht="27">
      <c r="A41" s="193"/>
      <c r="B41" s="87"/>
      <c r="D41" s="32"/>
      <c r="E41" s="38" t="s">
        <v>521</v>
      </c>
      <c r="F41" s="1196" t="s">
        <v>1855</v>
      </c>
      <c r="G41" s="357"/>
    </row>
    <row r="42" spans="1:9" ht="19.5">
      <c r="D42" s="23"/>
      <c r="E42" s="24"/>
      <c r="F42" s="414" t="s">
        <v>553</v>
      </c>
      <c r="G42" s="20"/>
    </row>
    <row r="43" spans="1:9" ht="27">
      <c r="A43" s="193"/>
      <c r="D43" s="20"/>
      <c r="E43" s="412" t="s">
        <v>85</v>
      </c>
      <c r="F43" s="1198" t="s">
        <v>1856</v>
      </c>
      <c r="G43" s="357"/>
    </row>
    <row r="44" spans="1:9" ht="27">
      <c r="A44" s="193"/>
      <c r="B44" s="87"/>
      <c r="D44" s="32"/>
      <c r="E44" s="412" t="s">
        <v>86</v>
      </c>
      <c r="F44" s="1198" t="s">
        <v>1857</v>
      </c>
      <c r="G44" s="357"/>
    </row>
    <row r="45" spans="1:9" ht="27">
      <c r="A45" s="193"/>
      <c r="B45" s="87"/>
      <c r="D45" s="32"/>
      <c r="E45" s="412" t="s">
        <v>554</v>
      </c>
      <c r="F45" s="1198" t="s">
        <v>1858</v>
      </c>
      <c r="G45" s="357"/>
    </row>
    <row r="46" spans="1:9" ht="27">
      <c r="D46" s="23"/>
      <c r="E46" s="413" t="s">
        <v>555</v>
      </c>
      <c r="F46" s="1197" t="s">
        <v>1859</v>
      </c>
      <c r="G46" s="359"/>
    </row>
    <row r="47" spans="1:9" ht="3" customHeight="1">
      <c r="A47" s="193"/>
      <c r="D47" s="20"/>
      <c r="F47" s="156"/>
      <c r="G47" s="26"/>
    </row>
    <row r="48" spans="1:9" ht="69" customHeight="1">
      <c r="A48" s="193"/>
      <c r="B48" s="87"/>
      <c r="D48" s="1171" t="s">
        <v>752</v>
      </c>
      <c r="E48" s="1276" t="s">
        <v>750</v>
      </c>
      <c r="F48" s="127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75"/>
      <c r="F54" s="1275"/>
      <c r="G54" s="1275"/>
      <c r="H54" s="1275"/>
      <c r="I54" s="1275"/>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522</v>
      </c>
      <c r="AX1" s="385" t="s">
        <v>523</v>
      </c>
      <c r="AZ1" s="1476" t="s">
        <v>556</v>
      </c>
      <c r="BA1" s="1476"/>
      <c r="BC1" s="774" t="s">
        <v>635</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602</v>
      </c>
      <c r="P2" s="628" t="s">
        <v>40</v>
      </c>
      <c r="Q2" s="173" t="s">
        <v>3</v>
      </c>
      <c r="R2" s="176" t="s">
        <v>23</v>
      </c>
      <c r="S2" s="174" t="s">
        <v>25</v>
      </c>
      <c r="T2" s="175" t="s">
        <v>29</v>
      </c>
      <c r="U2" s="171" t="s">
        <v>35</v>
      </c>
      <c r="V2" s="983">
        <v>1</v>
      </c>
      <c r="W2" s="428"/>
      <c r="X2" s="429" t="s">
        <v>578</v>
      </c>
      <c r="Y2" s="41" t="s">
        <v>726</v>
      </c>
      <c r="Z2" s="153"/>
      <c r="AA2" s="713" t="s">
        <v>628</v>
      </c>
      <c r="AB2" s="715" t="s">
        <v>629</v>
      </c>
      <c r="AC2" s="41" t="s">
        <v>308</v>
      </c>
      <c r="AD2" s="201" t="s">
        <v>308</v>
      </c>
      <c r="AF2" s="42" t="s">
        <v>35</v>
      </c>
      <c r="AH2" s="137" t="s">
        <v>339</v>
      </c>
      <c r="AI2" s="137" t="s">
        <v>339</v>
      </c>
      <c r="AK2" s="137" t="s">
        <v>343</v>
      </c>
      <c r="AM2" s="137" t="s">
        <v>353</v>
      </c>
      <c r="AP2" s="1173" t="s">
        <v>578</v>
      </c>
      <c r="AQ2" s="979" t="s">
        <v>581</v>
      </c>
      <c r="AS2" s="41" t="s">
        <v>371</v>
      </c>
      <c r="AU2" s="42" t="s">
        <v>374</v>
      </c>
      <c r="AW2" s="386" t="s">
        <v>524</v>
      </c>
      <c r="AX2" s="387" t="s">
        <v>524</v>
      </c>
      <c r="AZ2" s="415" t="s">
        <v>557</v>
      </c>
      <c r="BA2" s="416" t="s">
        <v>558</v>
      </c>
      <c r="BC2" s="753" t="s">
        <v>636</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603</v>
      </c>
      <c r="P3" s="628" t="s">
        <v>41</v>
      </c>
      <c r="Q3" s="173" t="s">
        <v>299</v>
      </c>
      <c r="R3" s="172" t="s">
        <v>301</v>
      </c>
      <c r="S3" s="174" t="s">
        <v>26</v>
      </c>
      <c r="T3" s="175" t="s">
        <v>30</v>
      </c>
      <c r="U3" s="171" t="s">
        <v>36</v>
      </c>
      <c r="V3" s="983">
        <v>2</v>
      </c>
      <c r="W3" s="428"/>
      <c r="X3" s="429" t="s">
        <v>670</v>
      </c>
      <c r="Y3" s="1071" t="s">
        <v>726</v>
      </c>
      <c r="Z3" s="153"/>
      <c r="AA3" s="713" t="s">
        <v>629</v>
      </c>
      <c r="AB3" s="715"/>
      <c r="AC3" s="41" t="s">
        <v>309</v>
      </c>
      <c r="AD3" s="201" t="s">
        <v>309</v>
      </c>
      <c r="AF3" s="42" t="s">
        <v>36</v>
      </c>
      <c r="AH3" s="137" t="s">
        <v>362</v>
      </c>
      <c r="AI3" s="137" t="s">
        <v>341</v>
      </c>
      <c r="AK3" s="137" t="s">
        <v>344</v>
      </c>
      <c r="AM3" s="137" t="s">
        <v>354</v>
      </c>
      <c r="AP3" s="1173" t="s">
        <v>671</v>
      </c>
      <c r="AQ3" s="979" t="s">
        <v>582</v>
      </c>
      <c r="AS3" s="41" t="s">
        <v>372</v>
      </c>
      <c r="AU3" s="42" t="s">
        <v>375</v>
      </c>
      <c r="AW3" s="386" t="s">
        <v>525</v>
      </c>
      <c r="AX3" s="387" t="s">
        <v>525</v>
      </c>
      <c r="AZ3" s="1081" t="s">
        <v>694</v>
      </c>
      <c r="BA3" s="1089" t="s">
        <v>693</v>
      </c>
      <c r="BC3" s="753" t="s">
        <v>637</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604</v>
      </c>
      <c r="Q4" s="173" t="s">
        <v>22</v>
      </c>
      <c r="R4" s="172" t="s">
        <v>453</v>
      </c>
      <c r="S4" s="174" t="s">
        <v>27</v>
      </c>
      <c r="T4" s="175" t="s">
        <v>31</v>
      </c>
      <c r="U4" s="171" t="s">
        <v>37</v>
      </c>
      <c r="V4" s="983">
        <v>3</v>
      </c>
      <c r="W4" s="428"/>
      <c r="X4" s="429"/>
      <c r="Y4" s="713"/>
      <c r="Z4" s="200"/>
      <c r="AC4" s="41" t="s">
        <v>310</v>
      </c>
      <c r="AD4" s="201" t="s">
        <v>310</v>
      </c>
      <c r="AF4" s="42" t="s">
        <v>37</v>
      </c>
      <c r="AH4" s="42" t="s">
        <v>365</v>
      </c>
      <c r="AK4" s="137" t="s">
        <v>345</v>
      </c>
      <c r="AM4" s="137" t="s">
        <v>355</v>
      </c>
      <c r="AP4" s="1173" t="s">
        <v>670</v>
      </c>
      <c r="AQ4" s="979" t="s">
        <v>585</v>
      </c>
      <c r="AS4" s="41" t="s">
        <v>342</v>
      </c>
      <c r="AU4" s="42" t="s">
        <v>376</v>
      </c>
      <c r="AW4" s="386" t="s">
        <v>526</v>
      </c>
      <c r="AX4" s="387" t="s">
        <v>526</v>
      </c>
      <c r="AZ4" s="1081" t="s">
        <v>706</v>
      </c>
      <c r="BA4" s="1089" t="s">
        <v>705</v>
      </c>
      <c r="BC4" s="753" t="s">
        <v>638</v>
      </c>
    </row>
    <row r="5" spans="1:55" ht="33.75">
      <c r="A5" s="6" t="s">
        <v>102</v>
      </c>
      <c r="B5" s="41">
        <v>2003</v>
      </c>
      <c r="C5" s="41">
        <v>2016</v>
      </c>
      <c r="E5" s="137" t="s">
        <v>187</v>
      </c>
      <c r="F5" s="137" t="s">
        <v>227</v>
      </c>
      <c r="I5" s="137" t="s">
        <v>49</v>
      </c>
      <c r="K5" s="138" t="s">
        <v>245</v>
      </c>
      <c r="L5" s="138" t="s">
        <v>245</v>
      </c>
      <c r="M5" s="138">
        <v>4</v>
      </c>
      <c r="N5" s="625" t="s">
        <v>285</v>
      </c>
      <c r="O5" s="512" t="s">
        <v>605</v>
      </c>
      <c r="Q5" s="173" t="s">
        <v>300</v>
      </c>
      <c r="R5" s="172" t="s">
        <v>302</v>
      </c>
      <c r="T5" s="42" t="s">
        <v>32</v>
      </c>
      <c r="U5" s="171" t="s">
        <v>38</v>
      </c>
      <c r="V5" s="983">
        <v>4</v>
      </c>
      <c r="W5" s="428"/>
      <c r="X5" s="429" t="s">
        <v>579</v>
      </c>
      <c r="Y5" s="713" t="s">
        <v>727</v>
      </c>
      <c r="Z5" s="200">
        <v>1</v>
      </c>
      <c r="AF5" s="42" t="s">
        <v>325</v>
      </c>
      <c r="AH5" s="137" t="s">
        <v>363</v>
      </c>
      <c r="AK5" s="137" t="s">
        <v>346</v>
      </c>
      <c r="AM5" s="137" t="s">
        <v>356</v>
      </c>
      <c r="AP5" s="1173" t="s">
        <v>579</v>
      </c>
      <c r="AQ5" s="979" t="s">
        <v>584</v>
      </c>
      <c r="AU5" s="42" t="s">
        <v>377</v>
      </c>
      <c r="AW5" s="386" t="s">
        <v>527</v>
      </c>
      <c r="AX5" s="387" t="s">
        <v>527</v>
      </c>
      <c r="AZ5" s="1081" t="s">
        <v>721</v>
      </c>
      <c r="BA5" s="1089" t="s">
        <v>720</v>
      </c>
      <c r="BC5" s="753" t="s">
        <v>639</v>
      </c>
    </row>
    <row r="6" spans="1:55" ht="45">
      <c r="A6" s="6" t="s">
        <v>103</v>
      </c>
      <c r="B6" s="41">
        <v>2004</v>
      </c>
      <c r="C6" s="41">
        <v>2017</v>
      </c>
      <c r="E6" s="137" t="s">
        <v>188</v>
      </c>
      <c r="F6" s="140"/>
      <c r="G6" s="141" t="s">
        <v>289</v>
      </c>
      <c r="H6" s="141" t="s">
        <v>256</v>
      </c>
      <c r="I6" s="137" t="s">
        <v>66</v>
      </c>
      <c r="J6" s="141" t="s">
        <v>262</v>
      </c>
      <c r="N6" s="625" t="s">
        <v>286</v>
      </c>
      <c r="O6" s="512" t="s">
        <v>606</v>
      </c>
      <c r="R6" s="172" t="s">
        <v>3</v>
      </c>
      <c r="T6" s="42" t="s">
        <v>33</v>
      </c>
      <c r="U6" s="171" t="s">
        <v>325</v>
      </c>
      <c r="V6" s="983">
        <v>5</v>
      </c>
      <c r="W6" s="428"/>
      <c r="X6" s="713" t="s">
        <v>580</v>
      </c>
      <c r="Y6" s="713" t="s">
        <v>734</v>
      </c>
      <c r="Z6" s="200"/>
      <c r="AA6" s="211"/>
      <c r="AH6" s="137" t="s">
        <v>364</v>
      </c>
      <c r="AK6" s="137" t="s">
        <v>347</v>
      </c>
      <c r="AM6" s="137" t="s">
        <v>357</v>
      </c>
      <c r="AP6" s="1173" t="s">
        <v>580</v>
      </c>
      <c r="AQ6" s="979" t="s">
        <v>583</v>
      </c>
      <c r="AU6" s="212" t="s">
        <v>378</v>
      </c>
      <c r="AW6" s="386" t="s">
        <v>528</v>
      </c>
      <c r="AX6" s="387" t="s">
        <v>528</v>
      </c>
      <c r="AZ6" s="1081" t="s">
        <v>722</v>
      </c>
      <c r="BA6" s="1089" t="s">
        <v>728</v>
      </c>
    </row>
    <row r="7" spans="1:55" ht="33.75">
      <c r="A7" s="6" t="s">
        <v>104</v>
      </c>
      <c r="B7" s="41">
        <v>2005</v>
      </c>
      <c r="E7" s="137" t="s">
        <v>189</v>
      </c>
      <c r="F7" s="140"/>
      <c r="G7" s="137" t="s">
        <v>253</v>
      </c>
      <c r="H7" s="137" t="s">
        <v>255</v>
      </c>
      <c r="I7" s="137" t="s">
        <v>67</v>
      </c>
      <c r="J7" s="137" t="s">
        <v>282</v>
      </c>
      <c r="N7" s="626" t="s">
        <v>287</v>
      </c>
      <c r="O7" s="512" t="s">
        <v>607</v>
      </c>
      <c r="U7" s="171" t="s">
        <v>83</v>
      </c>
      <c r="V7" s="984" t="s">
        <v>67</v>
      </c>
      <c r="W7" s="428"/>
      <c r="X7" s="713" t="s">
        <v>581</v>
      </c>
      <c r="Y7" s="1071" t="s">
        <v>727</v>
      </c>
      <c r="Z7" s="200"/>
      <c r="AA7" s="211"/>
      <c r="AH7" s="137" t="s">
        <v>340</v>
      </c>
      <c r="AK7" s="137" t="s">
        <v>348</v>
      </c>
      <c r="AM7" s="137" t="s">
        <v>358</v>
      </c>
      <c r="AP7" s="1173" t="s">
        <v>581</v>
      </c>
      <c r="AQ7" s="979" t="s">
        <v>670</v>
      </c>
      <c r="AU7" s="212" t="s">
        <v>379</v>
      </c>
      <c r="AW7" s="386" t="s">
        <v>529</v>
      </c>
      <c r="AX7" s="387" t="s">
        <v>529</v>
      </c>
      <c r="AZ7" s="1081" t="s">
        <v>723</v>
      </c>
      <c r="BA7" s="1089" t="s">
        <v>733</v>
      </c>
    </row>
    <row r="8" spans="1:55" ht="112.5">
      <c r="A8" s="6" t="s">
        <v>105</v>
      </c>
      <c r="B8" s="41">
        <v>2006</v>
      </c>
      <c r="E8" s="137" t="s">
        <v>190</v>
      </c>
      <c r="F8" s="140"/>
      <c r="G8" s="137" t="s">
        <v>254</v>
      </c>
      <c r="H8" s="137" t="s">
        <v>261</v>
      </c>
      <c r="I8" s="137" t="s">
        <v>181</v>
      </c>
      <c r="J8" s="137" t="s">
        <v>278</v>
      </c>
      <c r="N8" s="627" t="s">
        <v>288</v>
      </c>
      <c r="O8" s="512" t="s">
        <v>608</v>
      </c>
      <c r="V8" s="984" t="s">
        <v>181</v>
      </c>
      <c r="W8" s="428"/>
      <c r="X8" s="713" t="s">
        <v>582</v>
      </c>
      <c r="Y8" s="1071" t="s">
        <v>727</v>
      </c>
      <c r="Z8" s="200"/>
      <c r="AA8" s="211"/>
      <c r="AK8" s="137" t="s">
        <v>349</v>
      </c>
      <c r="AP8" s="1173" t="s">
        <v>582</v>
      </c>
      <c r="AQ8" s="979" t="s">
        <v>578</v>
      </c>
      <c r="AU8" s="212" t="s">
        <v>380</v>
      </c>
      <c r="AW8" s="386" t="s">
        <v>530</v>
      </c>
      <c r="AX8" s="387" t="s">
        <v>530</v>
      </c>
      <c r="AZ8" s="1081" t="s">
        <v>724</v>
      </c>
      <c r="BA8" s="1089" t="s">
        <v>742</v>
      </c>
    </row>
    <row r="9" spans="1:55" ht="33.75">
      <c r="A9" s="6" t="s">
        <v>106</v>
      </c>
      <c r="B9" s="41">
        <v>2007</v>
      </c>
      <c r="E9" s="137" t="s">
        <v>191</v>
      </c>
      <c r="F9" s="140"/>
      <c r="G9" s="137" t="s">
        <v>261</v>
      </c>
      <c r="I9" s="137" t="s">
        <v>182</v>
      </c>
      <c r="O9" s="512" t="s">
        <v>609</v>
      </c>
      <c r="V9" s="984" t="s">
        <v>182</v>
      </c>
      <c r="W9" s="428"/>
      <c r="X9" s="713" t="s">
        <v>583</v>
      </c>
      <c r="Y9" s="1071" t="s">
        <v>726</v>
      </c>
      <c r="Z9" s="200">
        <v>1</v>
      </c>
      <c r="AA9" s="211"/>
      <c r="AK9" s="137" t="s">
        <v>350</v>
      </c>
      <c r="AP9" s="1173" t="s">
        <v>585</v>
      </c>
      <c r="AQ9" s="979"/>
      <c r="AW9" s="386" t="s">
        <v>531</v>
      </c>
      <c r="AX9" s="387" t="s">
        <v>531</v>
      </c>
      <c r="AZ9" s="1081" t="s">
        <v>725</v>
      </c>
      <c r="BA9" s="1089" t="s">
        <v>739</v>
      </c>
    </row>
    <row r="10" spans="1:55" ht="45">
      <c r="A10" s="6" t="s">
        <v>107</v>
      </c>
      <c r="B10" s="41">
        <v>2008</v>
      </c>
      <c r="E10" s="137" t="s">
        <v>192</v>
      </c>
      <c r="F10" s="140"/>
      <c r="I10" s="137" t="s">
        <v>206</v>
      </c>
      <c r="O10" s="512" t="s">
        <v>610</v>
      </c>
      <c r="V10" s="985" t="s">
        <v>206</v>
      </c>
      <c r="W10" s="982"/>
      <c r="X10" s="980" t="s">
        <v>584</v>
      </c>
      <c r="Y10" s="981" t="s">
        <v>738</v>
      </c>
      <c r="Z10" s="200"/>
      <c r="AP10" s="1173" t="s">
        <v>584</v>
      </c>
      <c r="AQ10" s="979"/>
      <c r="AW10" s="386" t="s">
        <v>532</v>
      </c>
      <c r="AX10" s="387" t="s">
        <v>532</v>
      </c>
    </row>
    <row r="11" spans="1:55" ht="22.5">
      <c r="A11" s="6" t="s">
        <v>108</v>
      </c>
      <c r="B11" s="41">
        <v>2009</v>
      </c>
      <c r="E11" s="137" t="s">
        <v>193</v>
      </c>
      <c r="F11" s="140"/>
      <c r="I11" s="137" t="s">
        <v>207</v>
      </c>
      <c r="O11" s="495" t="s">
        <v>611</v>
      </c>
      <c r="V11" s="984" t="s">
        <v>207</v>
      </c>
      <c r="W11" s="430"/>
      <c r="X11" s="429" t="s">
        <v>585</v>
      </c>
      <c r="Y11" s="713" t="s">
        <v>737</v>
      </c>
      <c r="Z11" s="200"/>
      <c r="AP11" s="1173" t="s">
        <v>583</v>
      </c>
      <c r="AQ11" s="702"/>
      <c r="AW11" s="386" t="s">
        <v>533</v>
      </c>
      <c r="AX11" s="387" t="s">
        <v>533</v>
      </c>
    </row>
    <row r="12" spans="1:55" ht="33.75">
      <c r="A12" s="6" t="s">
        <v>63</v>
      </c>
      <c r="B12" s="41">
        <v>2010</v>
      </c>
      <c r="E12" s="137" t="s">
        <v>194</v>
      </c>
      <c r="F12" s="140"/>
      <c r="G12" s="141" t="s">
        <v>290</v>
      </c>
      <c r="H12" s="141" t="s">
        <v>258</v>
      </c>
      <c r="I12" s="137" t="s">
        <v>208</v>
      </c>
      <c r="O12" s="495" t="s">
        <v>3</v>
      </c>
      <c r="V12" s="984" t="s">
        <v>208</v>
      </c>
      <c r="W12" s="513"/>
      <c r="X12" s="429" t="s">
        <v>666</v>
      </c>
      <c r="Y12" s="1071" t="s">
        <v>726</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671</v>
      </c>
      <c r="Y14" s="1071" t="s">
        <v>726</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534</v>
      </c>
      <c r="AX23" s="387" t="s">
        <v>534</v>
      </c>
    </row>
    <row r="24" spans="1:50" ht="21" customHeight="1">
      <c r="A24" s="6" t="s">
        <v>118</v>
      </c>
      <c r="B24" s="41">
        <v>2022</v>
      </c>
      <c r="AW24" s="386" t="s">
        <v>535</v>
      </c>
      <c r="AX24" s="387" t="s">
        <v>535</v>
      </c>
    </row>
    <row r="25" spans="1:50">
      <c r="A25" s="6" t="s">
        <v>119</v>
      </c>
      <c r="B25" s="41">
        <v>2023</v>
      </c>
      <c r="AW25" s="386" t="s">
        <v>536</v>
      </c>
      <c r="AX25" s="387" t="s">
        <v>536</v>
      </c>
    </row>
    <row r="26" spans="1:50">
      <c r="A26" s="6" t="s">
        <v>120</v>
      </c>
      <c r="B26" s="41">
        <v>2024</v>
      </c>
      <c r="AX26" s="387" t="s">
        <v>537</v>
      </c>
    </row>
    <row r="27" spans="1:50">
      <c r="A27" s="6" t="s">
        <v>121</v>
      </c>
      <c r="B27" s="41">
        <v>2025</v>
      </c>
      <c r="AX27" s="387" t="s">
        <v>538</v>
      </c>
    </row>
    <row r="28" spans="1:50">
      <c r="A28" s="6" t="s">
        <v>122</v>
      </c>
      <c r="D28" s="262"/>
      <c r="E28" s="263"/>
      <c r="F28" s="263"/>
      <c r="H28" s="264" t="s">
        <v>405</v>
      </c>
      <c r="AX28" s="387" t="s">
        <v>539</v>
      </c>
    </row>
    <row r="29" spans="1:50">
      <c r="A29" s="6" t="s">
        <v>123</v>
      </c>
      <c r="D29" s="265" t="s">
        <v>406</v>
      </c>
      <c r="E29" s="266" t="str">
        <f>IF(periodStart = "","", periodStart)</f>
        <v>01.01.2020</v>
      </c>
      <c r="F29" s="266" t="str">
        <f>IF(periodEnd = "","", periodEnd)</f>
        <v>01.01.2024</v>
      </c>
      <c r="H29" s="267" t="s">
        <v>1889</v>
      </c>
      <c r="AX29" s="387" t="s">
        <v>540</v>
      </c>
    </row>
    <row r="30" spans="1:50">
      <c r="A30" s="6" t="s">
        <v>124</v>
      </c>
      <c r="D30" s="268"/>
      <c r="E30" s="269"/>
      <c r="F30" s="269"/>
      <c r="AX30" s="387" t="s">
        <v>541</v>
      </c>
    </row>
    <row r="31" spans="1:50" ht="12.75">
      <c r="A31" s="6" t="s">
        <v>125</v>
      </c>
      <c r="D31" s="262"/>
      <c r="E31" s="263"/>
      <c r="F31" s="263"/>
      <c r="H31" s="270"/>
      <c r="AX31" s="387" t="s">
        <v>542</v>
      </c>
    </row>
    <row r="32" spans="1:50">
      <c r="A32" s="6" t="s">
        <v>126</v>
      </c>
      <c r="D32" s="265" t="s">
        <v>407</v>
      </c>
      <c r="E32" s="271"/>
      <c r="F32" s="271"/>
      <c r="H32" s="272" t="s">
        <v>408</v>
      </c>
      <c r="O32" s="496" t="s">
        <v>602</v>
      </c>
      <c r="AX32" s="387" t="s">
        <v>543</v>
      </c>
    </row>
    <row r="33" spans="1:50">
      <c r="A33" s="6" t="s">
        <v>127</v>
      </c>
      <c r="O33" s="496" t="s">
        <v>603</v>
      </c>
      <c r="AX33" s="387" t="s">
        <v>544</v>
      </c>
    </row>
    <row r="34" spans="1:50">
      <c r="A34" s="6" t="s">
        <v>128</v>
      </c>
      <c r="O34" s="496" t="s">
        <v>604</v>
      </c>
      <c r="AX34" s="387" t="s">
        <v>545</v>
      </c>
    </row>
    <row r="35" spans="1:50">
      <c r="A35" s="6" t="s">
        <v>129</v>
      </c>
      <c r="O35" s="496" t="s">
        <v>605</v>
      </c>
      <c r="X35" s="496"/>
      <c r="Y35" s="496"/>
      <c r="AX35" s="387" t="s">
        <v>546</v>
      </c>
    </row>
    <row r="36" spans="1:50">
      <c r="A36" s="6" t="s">
        <v>93</v>
      </c>
      <c r="O36" s="496" t="s">
        <v>606</v>
      </c>
      <c r="AX36" s="387" t="s">
        <v>547</v>
      </c>
    </row>
    <row r="37" spans="1:50">
      <c r="A37" s="6" t="s">
        <v>94</v>
      </c>
      <c r="O37" s="496" t="s">
        <v>607</v>
      </c>
      <c r="AX37" s="387" t="s">
        <v>548</v>
      </c>
    </row>
    <row r="38" spans="1:50">
      <c r="A38" s="6" t="s">
        <v>95</v>
      </c>
      <c r="O38" s="496" t="s">
        <v>608</v>
      </c>
      <c r="AX38" s="387" t="s">
        <v>549</v>
      </c>
    </row>
    <row r="39" spans="1:50">
      <c r="A39" s="6" t="s">
        <v>96</v>
      </c>
      <c r="O39" s="496" t="s">
        <v>609</v>
      </c>
      <c r="AX39" s="387" t="s">
        <v>497</v>
      </c>
    </row>
    <row r="40" spans="1:50">
      <c r="A40" s="6" t="s">
        <v>97</v>
      </c>
      <c r="O40" s="496" t="s">
        <v>610</v>
      </c>
      <c r="AX40" s="387" t="s">
        <v>498</v>
      </c>
    </row>
    <row r="41" spans="1:50">
      <c r="A41" s="6" t="s">
        <v>98</v>
      </c>
      <c r="O41" s="496" t="s">
        <v>611</v>
      </c>
      <c r="AX41" s="387" t="s">
        <v>499</v>
      </c>
    </row>
    <row r="42" spans="1:50">
      <c r="A42" s="6" t="s">
        <v>130</v>
      </c>
      <c r="AX42" s="387" t="s">
        <v>500</v>
      </c>
    </row>
    <row r="43" spans="1:50">
      <c r="A43" s="6" t="s">
        <v>131</v>
      </c>
      <c r="AX43" s="387" t="s">
        <v>501</v>
      </c>
    </row>
    <row r="44" spans="1:50">
      <c r="A44" s="6" t="s">
        <v>132</v>
      </c>
      <c r="AX44" s="387" t="s">
        <v>502</v>
      </c>
    </row>
    <row r="45" spans="1:50">
      <c r="A45" s="6" t="s">
        <v>133</v>
      </c>
      <c r="AX45" s="387" t="s">
        <v>503</v>
      </c>
    </row>
    <row r="46" spans="1:50">
      <c r="A46" s="6" t="s">
        <v>134</v>
      </c>
      <c r="AX46" s="387" t="s">
        <v>504</v>
      </c>
    </row>
    <row r="47" spans="1:50">
      <c r="A47" s="6" t="s">
        <v>155</v>
      </c>
      <c r="AX47" s="387" t="s">
        <v>505</v>
      </c>
    </row>
    <row r="48" spans="1:50">
      <c r="A48" s="6" t="s">
        <v>156</v>
      </c>
      <c r="AX48" s="387" t="s">
        <v>506</v>
      </c>
    </row>
    <row r="49" spans="1:50">
      <c r="A49" s="6" t="s">
        <v>157</v>
      </c>
      <c r="AX49" s="387" t="s">
        <v>507</v>
      </c>
    </row>
    <row r="50" spans="1:50">
      <c r="A50" s="6" t="s">
        <v>135</v>
      </c>
      <c r="AX50" s="387" t="s">
        <v>508</v>
      </c>
    </row>
    <row r="51" spans="1:50">
      <c r="A51" s="6" t="s">
        <v>136</v>
      </c>
      <c r="AX51" s="387" t="s">
        <v>509</v>
      </c>
    </row>
    <row r="52" spans="1:50">
      <c r="A52" s="6" t="s">
        <v>137</v>
      </c>
      <c r="AX52" s="387" t="s">
        <v>510</v>
      </c>
    </row>
    <row r="53" spans="1:50">
      <c r="A53" s="6" t="s">
        <v>138</v>
      </c>
      <c r="X53" s="449"/>
      <c r="AX53" s="387" t="s">
        <v>511</v>
      </c>
    </row>
    <row r="54" spans="1:50">
      <c r="A54" s="6" t="s">
        <v>139</v>
      </c>
      <c r="X54" s="449"/>
      <c r="AX54" s="387" t="s">
        <v>512</v>
      </c>
    </row>
    <row r="55" spans="1:50">
      <c r="A55" s="6" t="s">
        <v>140</v>
      </c>
      <c r="X55" s="449"/>
      <c r="AX55" s="387" t="s">
        <v>513</v>
      </c>
    </row>
    <row r="56" spans="1:50">
      <c r="A56" s="6" t="s">
        <v>141</v>
      </c>
      <c r="X56" s="449"/>
      <c r="AX56" s="387" t="s">
        <v>514</v>
      </c>
    </row>
    <row r="57" spans="1:50">
      <c r="A57" s="6" t="s">
        <v>385</v>
      </c>
      <c r="X57" s="449"/>
      <c r="AX57" s="387" t="s">
        <v>515</v>
      </c>
    </row>
    <row r="58" spans="1:50">
      <c r="A58" s="6" t="s">
        <v>142</v>
      </c>
      <c r="X58" s="449"/>
      <c r="AX58" s="387" t="s">
        <v>516</v>
      </c>
    </row>
    <row r="59" spans="1:50">
      <c r="A59" s="6" t="s">
        <v>143</v>
      </c>
      <c r="X59" s="449"/>
      <c r="AX59" s="387" t="s">
        <v>517</v>
      </c>
    </row>
    <row r="60" spans="1:50">
      <c r="A60" s="6" t="s">
        <v>144</v>
      </c>
      <c r="X60" s="449"/>
      <c r="AX60" s="387" t="s">
        <v>518</v>
      </c>
    </row>
    <row r="61" spans="1:50">
      <c r="A61" s="6" t="s">
        <v>145</v>
      </c>
      <c r="X61" s="449"/>
      <c r="AX61" s="387" t="s">
        <v>519</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82"/>
  <sheetViews>
    <sheetView showGridLines="0" workbookViewId="0"/>
  </sheetViews>
  <sheetFormatPr defaultRowHeight="11.25"/>
  <sheetData>
    <row r="1" spans="1:1">
      <c r="A1" s="1167">
        <f>IF('Форма 4.10.2 | Т-ТЭ | &gt;=25МВт'!$O$22="",1,0)</f>
        <v>1</v>
      </c>
    </row>
    <row r="2" spans="1:1">
      <c r="A2" s="1167">
        <f>IF('Форма 4.10.2 | Т-ТЭ | &gt;=25МВт'!$O$23="",1,0)</f>
        <v>1</v>
      </c>
    </row>
    <row r="3" spans="1:1">
      <c r="A3" s="1167">
        <f>IF('Форма 4.10.2 | Т-ТЭ | &gt;=25МВт'!$M$24="",1,0)</f>
        <v>1</v>
      </c>
    </row>
    <row r="4" spans="1:1">
      <c r="A4" s="1167">
        <f>IF('Форма 4.10.2 | Т-ТЭ | &gt;=25МВт'!$R$24="",1,0)</f>
        <v>1</v>
      </c>
    </row>
    <row r="5" spans="1:1">
      <c r="A5" s="1167">
        <f>IF('Форма 4.10.2 | Т-ТЭ | &gt;=25МВт'!$T$24="",1,0)</f>
        <v>1</v>
      </c>
    </row>
    <row r="6" spans="1:1">
      <c r="A6" s="1167">
        <f>IF('Форма 4.10.2 | Т-ТЭ | &gt;=25МВт'!$S$24="",1,0)</f>
        <v>0</v>
      </c>
    </row>
    <row r="7" spans="1:1">
      <c r="A7" s="1167">
        <f>IF('Форма 4.10.2 | Т-ТЭ | &gt;=25МВт'!$U$24="",1,0)</f>
        <v>0</v>
      </c>
    </row>
    <row r="8" spans="1:1">
      <c r="A8" s="1167">
        <f>IF('Форма 4.10.2 | Т-ТЭ | ТСО'!$O$22="",1,0)</f>
        <v>1</v>
      </c>
    </row>
    <row r="9" spans="1:1">
      <c r="A9" s="1167">
        <f>IF('Форма 4.10.2 | Т-ТЭ | ТСО'!$O$23="",1,0)</f>
        <v>1</v>
      </c>
    </row>
    <row r="10" spans="1:1">
      <c r="A10" s="1167">
        <f>IF('Форма 4.10.2 | Т-ТЭ | ТСО'!$M$24="",1,0)</f>
        <v>1</v>
      </c>
    </row>
    <row r="11" spans="1:1">
      <c r="A11" s="1167">
        <f>IF('Форма 4.10.2 | Т-ТЭ | ТСО'!$R$24="",1,0)</f>
        <v>1</v>
      </c>
    </row>
    <row r="12" spans="1:1">
      <c r="A12" s="1167">
        <f>IF('Форма 4.10.2 | Т-ТЭ | ТСО'!$T$24="",1,0)</f>
        <v>1</v>
      </c>
    </row>
    <row r="13" spans="1:1">
      <c r="A13" s="1167">
        <f>IF('Форма 4.10.2 | Т-ТЭ | ТСО'!$S$24="",1,0)</f>
        <v>0</v>
      </c>
    </row>
    <row r="14" spans="1:1">
      <c r="A14" s="1167">
        <f>IF('Форма 4.10.2 | Т-ТЭ | ТСО'!$U$24="",1,0)</f>
        <v>0</v>
      </c>
    </row>
    <row r="15" spans="1:1">
      <c r="A15" s="1167">
        <f>IF('Форма 4.10.2 | Т-ТЭ | потр'!$O$22="",1,0)</f>
        <v>0</v>
      </c>
    </row>
    <row r="16" spans="1:1">
      <c r="A16" s="1167">
        <f>IF('Форма 4.10.2 | Т-ТЭ | потр'!$O$23="",1,0)</f>
        <v>0</v>
      </c>
    </row>
    <row r="17" spans="1:1">
      <c r="A17" s="1167">
        <f>IF('Форма 4.10.2 | Т-ТЭ | потр'!$M$24="",1,0)</f>
        <v>0</v>
      </c>
    </row>
    <row r="18" spans="1:1">
      <c r="A18" s="1167">
        <f>IF('Форма 4.10.2 | Т-ТЭ | потр'!$R$24="",1,0)</f>
        <v>0</v>
      </c>
    </row>
    <row r="19" spans="1:1">
      <c r="A19" s="1167">
        <f>IF('Форма 4.10.2 | Т-ТЭ | потр'!$T$24="",1,0)</f>
        <v>0</v>
      </c>
    </row>
    <row r="20" spans="1:1">
      <c r="A20" s="1167">
        <f>IF('Форма 4.10.2 | Т-ТЭ | потр'!$S$24="",1,0)</f>
        <v>0</v>
      </c>
    </row>
    <row r="21" spans="1:1">
      <c r="A21" s="1167">
        <f>IF('Форма 4.10.2 | Т-ТЭ | потр'!$U$24="",1,0)</f>
        <v>0</v>
      </c>
    </row>
    <row r="22" spans="1:1">
      <c r="A22" s="1167">
        <f>IF('Форма 4.10.2 | Т-ТЭ | предел'!$O$24="",1,0)</f>
        <v>1</v>
      </c>
    </row>
    <row r="23" spans="1:1">
      <c r="A23" s="1167">
        <f>IF('Форма 4.10.2 | Т-ТЭ | предел'!$O$25="",1,0)</f>
        <v>1</v>
      </c>
    </row>
    <row r="24" spans="1:1">
      <c r="A24" s="1167">
        <f>IF('Форма 4.10.2 | Т-ТЭ | предел'!$M$26="",1,0)</f>
        <v>1</v>
      </c>
    </row>
    <row r="25" spans="1:1">
      <c r="A25" s="1167">
        <f>IF('Форма 4.10.2 | Т-ТЭ | предел'!$R$26="",1,0)</f>
        <v>1</v>
      </c>
    </row>
    <row r="26" spans="1:1">
      <c r="A26" s="1167">
        <f>IF('Форма 4.10.2 | Т-ТЭ | предел'!$T$26="",1,0)</f>
        <v>1</v>
      </c>
    </row>
    <row r="27" spans="1:1">
      <c r="A27" s="1167">
        <f>IF('Форма 4.10.2 | Т-ТЭ | предел'!$S$26="",1,0)</f>
        <v>0</v>
      </c>
    </row>
    <row r="28" spans="1:1">
      <c r="A28" s="1167">
        <f>IF('Форма 4.10.2 | Т-ТЭ | предел'!$U$26="",1,0)</f>
        <v>0</v>
      </c>
    </row>
    <row r="29" spans="1:1">
      <c r="A29" s="1167">
        <f>IF('Форма 4.10.2 | Т-ТЭ | индикат'!$O$7="",1,0)</f>
        <v>1</v>
      </c>
    </row>
    <row r="30" spans="1:1">
      <c r="A30" s="1167">
        <f>IF('Форма 4.10.2 | Т-ТЭ | индикат'!$O$24="",1,0)</f>
        <v>1</v>
      </c>
    </row>
    <row r="31" spans="1:1">
      <c r="A31" s="1167">
        <f>IF('Форма 4.10.2 | Т-ТЭ | индикат'!$O$25="",1,0)</f>
        <v>1</v>
      </c>
    </row>
    <row r="32" spans="1:1">
      <c r="A32" s="1167">
        <f>IF('Форма 4.10.2 | Т-ТЭ | индикат'!$M$26="",1,0)</f>
        <v>1</v>
      </c>
    </row>
    <row r="33" spans="1:1">
      <c r="A33" s="1167">
        <f>IF('Форма 4.10.2 | Т-ТЭ | индикат'!$R$26="",1,0)</f>
        <v>1</v>
      </c>
    </row>
    <row r="34" spans="1:1">
      <c r="A34" s="1167">
        <f>IF('Форма 4.10.2 | Т-ТЭ | индикат'!$T$26="",1,0)</f>
        <v>1</v>
      </c>
    </row>
    <row r="35" spans="1:1">
      <c r="A35" s="1167">
        <f>IF('Форма 4.10.2 | Т-ТЭ | индикат'!$S$26="",1,0)</f>
        <v>0</v>
      </c>
    </row>
    <row r="36" spans="1:1">
      <c r="A36" s="1167">
        <f>IF('Форма 4.10.2 | Т-ТЭ | индикат'!$U$26="",1,0)</f>
        <v>0</v>
      </c>
    </row>
    <row r="37" spans="1:1">
      <c r="A37" s="1167">
        <f>IF('Форма 4.10.2 | Резерв мощности'!$O$22="",1,0)</f>
        <v>1</v>
      </c>
    </row>
    <row r="38" spans="1:1">
      <c r="A38" s="1167">
        <f>IF('Форма 4.10.2 | Резерв мощности'!$O$23="",1,0)</f>
        <v>1</v>
      </c>
    </row>
    <row r="39" spans="1:1">
      <c r="A39" s="1167">
        <f>IF('Форма 4.10.2 | Резерв мощности'!$M$24="",1,0)</f>
        <v>1</v>
      </c>
    </row>
    <row r="40" spans="1:1">
      <c r="A40" s="1167">
        <f>IF('Форма 4.10.2 | Резерв мощности'!$O$24="",1,0)</f>
        <v>1</v>
      </c>
    </row>
    <row r="41" spans="1:1">
      <c r="A41" s="1167">
        <f>IF('Форма 4.10.2 | Резерв мощности'!$R$24="",1,0)</f>
        <v>1</v>
      </c>
    </row>
    <row r="42" spans="1:1">
      <c r="A42" s="1167">
        <f>IF('Форма 4.10.2 | Резерв мощности'!$T$24="",1,0)</f>
        <v>1</v>
      </c>
    </row>
    <row r="43" spans="1:1">
      <c r="A43" s="1167">
        <f>IF('Форма 4.10.2 | Резерв мощности'!$S$24="",1,0)</f>
        <v>0</v>
      </c>
    </row>
    <row r="44" spans="1:1">
      <c r="A44" s="1167">
        <f>IF('Форма 4.10.2 | Резерв мощности'!$U$24="",1,0)</f>
        <v>0</v>
      </c>
    </row>
    <row r="45" spans="1:1">
      <c r="A45" s="1167">
        <f>IF('Форма 4.10.3 | Т-ТН'!$O$23="",1,0)</f>
        <v>0</v>
      </c>
    </row>
    <row r="46" spans="1:1">
      <c r="A46" s="1167">
        <f>IF('Форма 4.10.3 | Т-ТН'!$M$24="",1,0)</f>
        <v>0</v>
      </c>
    </row>
    <row r="47" spans="1:1">
      <c r="A47" s="1167">
        <f>IF('Форма 4.10.3 | Т-ТН'!$R$24="",1,0)</f>
        <v>0</v>
      </c>
    </row>
    <row r="48" spans="1:1">
      <c r="A48" s="1167">
        <f>IF('Форма 4.10.3 | Т-ТН'!$T$24="",1,0)</f>
        <v>0</v>
      </c>
    </row>
    <row r="49" spans="1:1">
      <c r="A49" s="1167">
        <f>IF('Форма 4.10.3 | Т-ТН'!$S$24="",1,0)</f>
        <v>0</v>
      </c>
    </row>
    <row r="50" spans="1:1">
      <c r="A50" s="1167">
        <f>IF('Форма 4.10.3 | Т-ТН'!$U$24="",1,0)</f>
        <v>0</v>
      </c>
    </row>
    <row r="51" spans="1:1">
      <c r="A51" s="1167">
        <f>IF('Форма 4.10.3 | Т-передача ТЭ'!$O$23="",1,0)</f>
        <v>1</v>
      </c>
    </row>
    <row r="52" spans="1:1">
      <c r="A52" s="1167">
        <f>IF('Форма 4.10.3 | Т-передача ТЭ'!$M$24="",1,0)</f>
        <v>1</v>
      </c>
    </row>
    <row r="53" spans="1:1">
      <c r="A53" s="1167">
        <f>IF('Форма 4.10.3 | Т-передача ТЭ'!$R$24="",1,0)</f>
        <v>1</v>
      </c>
    </row>
    <row r="54" spans="1:1">
      <c r="A54" s="1167">
        <f>IF('Форма 4.10.3 | Т-передача ТЭ'!$T$24="",1,0)</f>
        <v>1</v>
      </c>
    </row>
    <row r="55" spans="1:1">
      <c r="A55" s="1167">
        <f>IF('Форма 4.10.3 | Т-передача ТЭ'!$S$24="",1,0)</f>
        <v>0</v>
      </c>
    </row>
    <row r="56" spans="1:1">
      <c r="A56" s="1167">
        <f>IF('Форма 4.10.3 | Т-передача ТЭ'!$U$24="",1,0)</f>
        <v>0</v>
      </c>
    </row>
    <row r="57" spans="1:1">
      <c r="A57" s="1167">
        <f>IF('Форма 4.10.3 | Т-передача ТН'!$O$23="",1,0)</f>
        <v>1</v>
      </c>
    </row>
    <row r="58" spans="1:1">
      <c r="A58" s="1167">
        <f>IF('Форма 4.10.3 | Т-передача ТН'!$M$24="",1,0)</f>
        <v>1</v>
      </c>
    </row>
    <row r="59" spans="1:1">
      <c r="A59" s="1167">
        <f>IF('Форма 4.10.3 | Т-передача ТН'!$R$24="",1,0)</f>
        <v>1</v>
      </c>
    </row>
    <row r="60" spans="1:1">
      <c r="A60" s="1167">
        <f>IF('Форма 4.10.3 | Т-передача ТН'!$T$24="",1,0)</f>
        <v>1</v>
      </c>
    </row>
    <row r="61" spans="1:1">
      <c r="A61" s="1167">
        <f>IF('Форма 4.10.3 | Т-передача ТН'!$S$24="",1,0)</f>
        <v>0</v>
      </c>
    </row>
    <row r="62" spans="1:1">
      <c r="A62" s="1167">
        <f>IF('Форма 4.10.3 | Т-передача ТН'!$U$24="",1,0)</f>
        <v>0</v>
      </c>
    </row>
    <row r="63" spans="1:1">
      <c r="A63" s="1167">
        <f>IF('Форма 4.10.4 | Т-гор.вода'!$O$23="",1,0)</f>
        <v>0</v>
      </c>
    </row>
    <row r="64" spans="1:1">
      <c r="A64" s="1167">
        <f>IF('Форма 4.10.4 | Т-гор.вода'!$M$24="",1,0)</f>
        <v>0</v>
      </c>
    </row>
    <row r="65" spans="1:1">
      <c r="A65" s="1167">
        <f>IF('Форма 4.10.4 | Т-гор.вода'!$W$24="",1,0)</f>
        <v>0</v>
      </c>
    </row>
    <row r="66" spans="1:1">
      <c r="A66" s="1167">
        <f>IF('Форма 4.10.4 | Т-гор.вода'!$Y$24="",1,0)</f>
        <v>0</v>
      </c>
    </row>
    <row r="67" spans="1:1">
      <c r="A67" s="1167">
        <f>IF('Форма 4.10.4 | Т-гор.вода'!$X$24="",1,0)</f>
        <v>0</v>
      </c>
    </row>
    <row r="68" spans="1:1">
      <c r="A68" s="1167">
        <f>IF('Форма 4.10.4 | Т-гор.вода'!$Z$24="",1,0)</f>
        <v>0</v>
      </c>
    </row>
    <row r="69" spans="1:1">
      <c r="A69" s="1167">
        <f>IF('Форма 4.10.5 | Т-подкл'!$AB$23="",1,0)</f>
        <v>1</v>
      </c>
    </row>
    <row r="70" spans="1:1">
      <c r="A70" s="1167">
        <f>IF('Форма 4.10.5 | Т-подкл'!$AD$23="",1,0)</f>
        <v>1</v>
      </c>
    </row>
    <row r="71" spans="1:1">
      <c r="A71" s="1167">
        <f>IF('Форма 4.10.5 | Т-подкл'!$N$23="",1,0)</f>
        <v>0</v>
      </c>
    </row>
    <row r="72" spans="1:1">
      <c r="A72" s="1167">
        <f>IF('Форма 4.10.5 | Т-подкл'!$R$23="",1,0)</f>
        <v>0</v>
      </c>
    </row>
    <row r="73" spans="1:1">
      <c r="A73" s="1167">
        <f>IF('Форма 4.10.5 | Т-подкл'!$V$23="",1,0)</f>
        <v>0</v>
      </c>
    </row>
    <row r="74" spans="1:1">
      <c r="A74" s="1167">
        <f>IF('Форма 4.10.5 | Т-подкл'!$AC$23="",1,0)</f>
        <v>0</v>
      </c>
    </row>
    <row r="75" spans="1:1">
      <c r="A75" s="1167">
        <f>IF('Форма 4.10.5 | Т-подкл'!$AE$23="",1,0)</f>
        <v>0</v>
      </c>
    </row>
    <row r="76" spans="1:1">
      <c r="A76" s="1167">
        <f>IF('Форма 4.10.6 | Т-подкл(инд)'!$M$23="",1,0)</f>
        <v>1</v>
      </c>
    </row>
    <row r="77" spans="1:1">
      <c r="A77" s="1167">
        <f>IF('Форма 4.10.6 | Т-подкл(инд)'!$P$23="",1,0)</f>
        <v>1</v>
      </c>
    </row>
    <row r="78" spans="1:1">
      <c r="A78" s="1167">
        <f>IF('Форма 4.10.6 | Т-подкл(инд)'!$S$23="",1,0)</f>
        <v>1</v>
      </c>
    </row>
    <row r="79" spans="1:1">
      <c r="A79" s="1167">
        <f>IF('Форма 4.10.6 | Т-подкл(инд)'!$T$23="",1,0)</f>
        <v>0</v>
      </c>
    </row>
    <row r="80" spans="1:1">
      <c r="A80" s="1167">
        <f>IF('Форма 4.10.6 | Т-подкл(инд)'!$V$23="",1,0)</f>
        <v>0</v>
      </c>
    </row>
    <row r="81" spans="1:1">
      <c r="A81" s="1167">
        <f>IF('Форма 4.9'!$F$10="",1,0)</f>
        <v>1</v>
      </c>
    </row>
    <row r="82" spans="1:1">
      <c r="A82" s="1167">
        <f>IF('Форма 4.9'!$G$10="",1,0)</f>
        <v>1</v>
      </c>
    </row>
    <row r="83" spans="1:1">
      <c r="A83" s="1167">
        <f>IF('Форма 4.9'!$F$11="",1,0)</f>
        <v>1</v>
      </c>
    </row>
    <row r="84" spans="1:1">
      <c r="A84" s="1167">
        <f>IF('Форма 4.9'!$G$11="",1,0)</f>
        <v>1</v>
      </c>
    </row>
    <row r="85" spans="1:1">
      <c r="A85" s="1167">
        <f>IF('Форма 4.9'!$F$12="",1,0)</f>
        <v>1</v>
      </c>
    </row>
    <row r="86" spans="1:1">
      <c r="A86" s="1167">
        <f>IF('Форма 4.9'!$G$12="",1,0)</f>
        <v>1</v>
      </c>
    </row>
    <row r="87" spans="1:1">
      <c r="A87" s="1167">
        <f>IF('Форма 4.9'!$F$13="",1,0)</f>
        <v>1</v>
      </c>
    </row>
    <row r="88" spans="1:1">
      <c r="A88" s="1167">
        <f>IF('Форма 4.9'!$G$13="",1,0)</f>
        <v>1</v>
      </c>
    </row>
    <row r="89" spans="1:1">
      <c r="A89" s="1167">
        <f>IF('Форма 4.10.1'!$J$15="",1,0)</f>
        <v>0</v>
      </c>
    </row>
    <row r="90" spans="1:1">
      <c r="A90" s="1167">
        <f>IF('Форма 4.10.1'!$H$17="",1,0)</f>
        <v>0</v>
      </c>
    </row>
    <row r="91" spans="1:1">
      <c r="A91" s="1167">
        <f>IF('Форма 4.10.1'!$I$17="",1,0)</f>
        <v>0</v>
      </c>
    </row>
    <row r="92" spans="1:1">
      <c r="A92" s="1167">
        <f>IF('Форма 4.10.1'!$J$17="",1,0)</f>
        <v>0</v>
      </c>
    </row>
    <row r="93" spans="1:1">
      <c r="A93" s="1167">
        <f>IF('Форма 4.10.1'!$H$26="",1,0)</f>
        <v>0</v>
      </c>
    </row>
    <row r="94" spans="1:1">
      <c r="A94" s="1167">
        <f>IF('Форма 4.10.1'!$I$26="",1,0)</f>
        <v>0</v>
      </c>
    </row>
    <row r="95" spans="1:1">
      <c r="A95" s="1167">
        <f>IF('Форма 4.10.1'!$J$26="",1,0)</f>
        <v>0</v>
      </c>
    </row>
    <row r="96" spans="1:1">
      <c r="A96" s="1167">
        <f>IF('Форма 4.10.1'!$H$42="",1,0)</f>
        <v>0</v>
      </c>
    </row>
    <row r="97" spans="1:1">
      <c r="A97" s="1167">
        <f>IF('Форма 4.10.1'!$I$42="",1,0)</f>
        <v>0</v>
      </c>
    </row>
    <row r="98" spans="1:1">
      <c r="A98" s="1167">
        <f>IF('Форма 4.10.1'!$J$42="",1,0)</f>
        <v>0</v>
      </c>
    </row>
    <row r="99" spans="1:1">
      <c r="A99" s="1167">
        <f>IF('Форма 4.10.1'!$H$58="",1,0)</f>
        <v>0</v>
      </c>
    </row>
    <row r="100" spans="1:1">
      <c r="A100" s="1167">
        <f>IF('Форма 4.10.1'!$I$58="",1,0)</f>
        <v>0</v>
      </c>
    </row>
    <row r="101" spans="1:1">
      <c r="A101" s="1167">
        <f>IF('Форма 4.10.1'!$J$58="",1,0)</f>
        <v>0</v>
      </c>
    </row>
    <row r="102" spans="1:1">
      <c r="A102" s="1167">
        <f>IF('Форма 4.10.1'!$H$67="",1,0)</f>
        <v>0</v>
      </c>
    </row>
    <row r="103" spans="1:1">
      <c r="A103" s="1167">
        <f>IF('Форма 4.10.1'!$I$67="",1,0)</f>
        <v>0</v>
      </c>
    </row>
    <row r="104" spans="1:1">
      <c r="A104" s="1167">
        <f>IF('Форма 4.10.1'!$J$67="",1,0)</f>
        <v>0</v>
      </c>
    </row>
    <row r="105" spans="1:1">
      <c r="A105" s="1167">
        <f>IF('Форма 1.0.2'!$E$12="",1,0)</f>
        <v>1</v>
      </c>
    </row>
    <row r="106" spans="1:1">
      <c r="A106" s="1167">
        <f>IF('Форма 1.0.2'!$F$12="",1,0)</f>
        <v>1</v>
      </c>
    </row>
    <row r="107" spans="1:1">
      <c r="A107" s="1167">
        <f>IF('Форма 1.0.2'!$G$12="",1,0)</f>
        <v>1</v>
      </c>
    </row>
    <row r="108" spans="1:1">
      <c r="A108" s="1167">
        <f>IF('Форма 1.0.2'!$H$12="",1,0)</f>
        <v>1</v>
      </c>
    </row>
    <row r="109" spans="1:1">
      <c r="A109" s="1167">
        <f>IF('Форма 1.0.2'!$I$12="",1,0)</f>
        <v>1</v>
      </c>
    </row>
    <row r="110" spans="1:1">
      <c r="A110" s="1167">
        <f>IF('Форма 1.0.2'!$J$12="",1,0)</f>
        <v>1</v>
      </c>
    </row>
    <row r="111" spans="1:1">
      <c r="A111" s="1167">
        <f>IF('Сведения об изменении'!$E$12="",1,0)</f>
        <v>1</v>
      </c>
    </row>
    <row r="112" spans="1:1">
      <c r="A112" s="1168">
        <f>IF('Форма 4.10.6 | Т-подкл(инд)'!$U$23="",1,0)</f>
        <v>1</v>
      </c>
    </row>
    <row r="113" spans="1:1">
      <c r="A113" s="1169">
        <f>IF('Форма 4.10.5 | Т-подкл'!$AA$23="",1,0)</f>
        <v>1</v>
      </c>
    </row>
    <row r="114" spans="1:1">
      <c r="A114" s="1169">
        <f>IF('Форма 4.10.5 | Т-подкл'!$Z$23="",1,0)</f>
        <v>1</v>
      </c>
    </row>
    <row r="115" spans="1:1">
      <c r="A115" s="1173">
        <f>IF(Территории!$E$12="",1,0)</f>
        <v>0</v>
      </c>
    </row>
    <row r="116" spans="1:1">
      <c r="A116" s="1173">
        <f>IF('Перечень тарифов'!$E$21="",1,0)</f>
        <v>0</v>
      </c>
    </row>
    <row r="117" spans="1:1">
      <c r="A117" s="1173">
        <f>IF('Перечень тарифов'!$F$21="",1,0)</f>
        <v>0</v>
      </c>
    </row>
    <row r="118" spans="1:1">
      <c r="A118" s="1173">
        <f>IF('Перечень тарифов'!$G$21="",1,0)</f>
        <v>0</v>
      </c>
    </row>
    <row r="119" spans="1:1">
      <c r="A119" s="1173">
        <f>IF('Перечень тарифов'!$K$21="",1,0)</f>
        <v>0</v>
      </c>
    </row>
    <row r="120" spans="1:1">
      <c r="A120" s="1173">
        <f>IF('Перечень тарифов'!$O$21="",1,0)</f>
        <v>0</v>
      </c>
    </row>
    <row r="121" spans="1:1">
      <c r="A121" s="1173">
        <f>IF('Перечень тарифов'!$S$21="",1,0)</f>
        <v>0</v>
      </c>
    </row>
    <row r="122" spans="1:1">
      <c r="A122" s="1173">
        <f>IF('Перечень тарифов'!$E$26="",1,0)</f>
        <v>0</v>
      </c>
    </row>
    <row r="123" spans="1:1">
      <c r="A123" s="1173">
        <f>IF('Перечень тарифов'!$F$26="",1,0)</f>
        <v>0</v>
      </c>
    </row>
    <row r="124" spans="1:1">
      <c r="A124" s="1173">
        <f>IF('Перечень тарифов'!$G$26="",1,0)</f>
        <v>0</v>
      </c>
    </row>
    <row r="125" spans="1:1">
      <c r="A125" s="1173">
        <f>IF('Перечень тарифов'!$K$26="",1,0)</f>
        <v>0</v>
      </c>
    </row>
    <row r="126" spans="1:1">
      <c r="A126" s="1173">
        <f>IF('Перечень тарифов'!$O$26="",1,0)</f>
        <v>0</v>
      </c>
    </row>
    <row r="127" spans="1:1">
      <c r="A127" s="1173">
        <f>IF('Перечень тарифов'!$S$26="",1,0)</f>
        <v>0</v>
      </c>
    </row>
    <row r="128" spans="1:1">
      <c r="A128" s="1173">
        <f>IF('Перечень тарифов'!$E$31="",1,0)</f>
        <v>0</v>
      </c>
    </row>
    <row r="129" spans="1:1">
      <c r="A129" s="1173">
        <f>IF('Перечень тарифов'!$F$31="",1,0)</f>
        <v>0</v>
      </c>
    </row>
    <row r="130" spans="1:1">
      <c r="A130" s="1173">
        <f>IF('Перечень тарифов'!$G$31="",1,0)</f>
        <v>0</v>
      </c>
    </row>
    <row r="131" spans="1:1">
      <c r="A131" s="1173">
        <f>IF('Перечень тарифов'!$K$31="",1,0)</f>
        <v>0</v>
      </c>
    </row>
    <row r="132" spans="1:1">
      <c r="A132" s="1173">
        <f>IF('Перечень тарифов'!$O$31="",1,0)</f>
        <v>0</v>
      </c>
    </row>
    <row r="133" spans="1:1">
      <c r="A133" s="1173">
        <f>IF('Перечень тарифов'!$S$31="",1,0)</f>
        <v>0</v>
      </c>
    </row>
    <row r="134" spans="1:1">
      <c r="A134" s="1173">
        <f>IF('Перечень тарифов'!$G$12="",1,0)</f>
        <v>0</v>
      </c>
    </row>
    <row r="135" spans="1:1">
      <c r="A135" s="1173">
        <f>IF('Перечень тарифов'!$G$11="",1,0)</f>
        <v>0</v>
      </c>
    </row>
    <row r="136" spans="1:1">
      <c r="A136" s="1173">
        <f>IF('Перечень тарифов'!$N$21="",1,0)</f>
        <v>0</v>
      </c>
    </row>
    <row r="137" spans="1:1">
      <c r="A137" s="1173">
        <f>IF('Перечень тарифов'!$N$26="",1,0)</f>
        <v>0</v>
      </c>
    </row>
    <row r="138" spans="1:1">
      <c r="A138" s="1173">
        <f>IF('Перечень тарифов'!$N$31="",1,0)</f>
        <v>0</v>
      </c>
    </row>
    <row r="139" spans="1:1">
      <c r="A139" s="1173">
        <f>IF('Форма 4.10.2 | Т-ТЭ | потр'!$O$24="",1,0)</f>
        <v>0</v>
      </c>
    </row>
    <row r="140" spans="1:1">
      <c r="A140" s="1173">
        <f>IF('Форма 4.10.4 | Т-гор.вода'!$O$24="",1,0)</f>
        <v>0</v>
      </c>
    </row>
    <row r="141" spans="1:1">
      <c r="A141" s="1173">
        <f>IF('Форма 4.10.4 | Т-гор.вода'!$P$24="",1,0)</f>
        <v>0</v>
      </c>
    </row>
    <row r="142" spans="1:1">
      <c r="A142" s="1173">
        <f>IF('Форма 4.10.3 | Т-ТН'!$O$24="",1,0)</f>
        <v>0</v>
      </c>
    </row>
    <row r="143" spans="1:1">
      <c r="A143" s="1173">
        <f>IF('Форма 4.10.1'!$H$19="",1,0)</f>
        <v>0</v>
      </c>
    </row>
    <row r="144" spans="1:1">
      <c r="A144" s="1173">
        <f>IF('Форма 4.10.1'!$I$19="",1,0)</f>
        <v>0</v>
      </c>
    </row>
    <row r="145" spans="1:1">
      <c r="A145" s="1173">
        <f>IF('Форма 4.10.1'!$J$19="",1,0)</f>
        <v>0</v>
      </c>
    </row>
    <row r="146" spans="1:1">
      <c r="A146" s="1173">
        <f>IF('Форма 4.10.1'!$H$31="",1,0)</f>
        <v>0</v>
      </c>
    </row>
    <row r="147" spans="1:1">
      <c r="A147" s="1173">
        <f>IF('Форма 4.10.1'!$I$31="",1,0)</f>
        <v>0</v>
      </c>
    </row>
    <row r="148" spans="1:1">
      <c r="A148" s="1173">
        <f>IF('Форма 4.10.1'!$J$31="",1,0)</f>
        <v>0</v>
      </c>
    </row>
    <row r="149" spans="1:1">
      <c r="A149" s="1173">
        <f>IF('Форма 4.10.1'!$H$47="",1,0)</f>
        <v>0</v>
      </c>
    </row>
    <row r="150" spans="1:1">
      <c r="A150" s="1173">
        <f>IF('Форма 4.10.1'!$I$47="",1,0)</f>
        <v>0</v>
      </c>
    </row>
    <row r="151" spans="1:1">
      <c r="A151" s="1173">
        <f>IF('Форма 4.10.1'!$J$47="",1,0)</f>
        <v>0</v>
      </c>
    </row>
    <row r="152" spans="1:1">
      <c r="A152" s="1173">
        <f>IF('Форма 4.10.1'!$H$62="",1,0)</f>
        <v>0</v>
      </c>
    </row>
    <row r="153" spans="1:1">
      <c r="A153" s="1173">
        <f>IF('Форма 4.10.1'!$I$62="",1,0)</f>
        <v>0</v>
      </c>
    </row>
    <row r="154" spans="1:1">
      <c r="A154" s="1173">
        <f>IF('Форма 4.10.1'!$J$62="",1,0)</f>
        <v>0</v>
      </c>
    </row>
    <row r="155" spans="1:1">
      <c r="A155" s="1173">
        <f>IF('Форма 4.10.1'!$H$69="",1,0)</f>
        <v>0</v>
      </c>
    </row>
    <row r="156" spans="1:1">
      <c r="A156" s="1173">
        <f>IF('Форма 4.10.1'!$I$69="",1,0)</f>
        <v>0</v>
      </c>
    </row>
    <row r="157" spans="1:1">
      <c r="A157" s="1173">
        <f>IF('Форма 4.10.1'!$J$69="",1,0)</f>
        <v>0</v>
      </c>
    </row>
    <row r="158" spans="1:1">
      <c r="A158" s="1173">
        <f>IF('Форма 4.10.1'!$H$21="",1,0)</f>
        <v>0</v>
      </c>
    </row>
    <row r="159" spans="1:1">
      <c r="A159" s="1173">
        <f>IF('Форма 4.10.1'!$I$21="",1,0)</f>
        <v>0</v>
      </c>
    </row>
    <row r="160" spans="1:1">
      <c r="A160" s="1173">
        <f>IF('Форма 4.10.1'!$J$21="",1,0)</f>
        <v>0</v>
      </c>
    </row>
    <row r="161" spans="1:1">
      <c r="A161" s="1173">
        <f>IF('Форма 4.10.1'!$H$36="",1,0)</f>
        <v>0</v>
      </c>
    </row>
    <row r="162" spans="1:1">
      <c r="A162" s="1173">
        <f>IF('Форма 4.10.1'!$I$36="",1,0)</f>
        <v>0</v>
      </c>
    </row>
    <row r="163" spans="1:1">
      <c r="A163" s="1173">
        <f>IF('Форма 4.10.1'!$J$36="",1,0)</f>
        <v>0</v>
      </c>
    </row>
    <row r="164" spans="1:1">
      <c r="A164" s="1173">
        <f>IF('Форма 4.10.1'!$H$52="",1,0)</f>
        <v>0</v>
      </c>
    </row>
    <row r="165" spans="1:1">
      <c r="A165" s="1173">
        <f>IF('Форма 4.10.1'!$I$52="",1,0)</f>
        <v>0</v>
      </c>
    </row>
    <row r="166" spans="1:1">
      <c r="A166" s="1173">
        <f>IF('Форма 4.10.1'!$J$52="",1,0)</f>
        <v>0</v>
      </c>
    </row>
    <row r="167" spans="1:1">
      <c r="A167" s="1173">
        <f>IF('Форма 4.10.1'!$H$64="",1,0)</f>
        <v>0</v>
      </c>
    </row>
    <row r="168" spans="1:1">
      <c r="A168" s="1173">
        <f>IF('Форма 4.10.1'!$I$64="",1,0)</f>
        <v>0</v>
      </c>
    </row>
    <row r="169" spans="1:1">
      <c r="A169" s="1173">
        <f>IF('Форма 4.10.1'!$J$64="",1,0)</f>
        <v>0</v>
      </c>
    </row>
    <row r="170" spans="1:1">
      <c r="A170" s="1173">
        <f>IF('Форма 4.10.1'!$H$71="",1,0)</f>
        <v>0</v>
      </c>
    </row>
    <row r="171" spans="1:1">
      <c r="A171" s="1173">
        <f>IF('Форма 4.10.1'!$I$71="",1,0)</f>
        <v>0</v>
      </c>
    </row>
    <row r="172" spans="1:1">
      <c r="A172" s="1173">
        <f>IF('Форма 4.10.1'!$J$71="",1,0)</f>
        <v>0</v>
      </c>
    </row>
    <row r="173" spans="1:1">
      <c r="A173" s="1173">
        <f>IF('Форма 4.10.3 | Т-ТН'!$Y$24="",1,0)</f>
        <v>0</v>
      </c>
    </row>
    <row r="174" spans="1:1">
      <c r="A174" s="1173">
        <f>IF('Форма 4.10.3 | Т-ТН'!$AA$24="",1,0)</f>
        <v>0</v>
      </c>
    </row>
    <row r="175" spans="1:1">
      <c r="A175" s="1173">
        <f>IF('Форма 4.10.3 | Т-ТН'!$V$24="",1,0)</f>
        <v>0</v>
      </c>
    </row>
    <row r="176" spans="1:1">
      <c r="A176" s="1173">
        <f>IF('Форма 4.10.3 | Т-ТН'!$Z$24="",1,0)</f>
        <v>0</v>
      </c>
    </row>
    <row r="177" spans="1:1">
      <c r="A177" s="1173">
        <f>IF('Форма 4.10.3 | Т-ТН'!$AB$24="",1,0)</f>
        <v>0</v>
      </c>
    </row>
    <row r="178" spans="1:1">
      <c r="A178" s="1173">
        <f>IF('Форма 4.10.3 | Т-ТН'!$AF$24="",1,0)</f>
        <v>0</v>
      </c>
    </row>
    <row r="179" spans="1:1">
      <c r="A179" s="1173">
        <f>IF('Форма 4.10.3 | Т-ТН'!$AH$24="",1,0)</f>
        <v>0</v>
      </c>
    </row>
    <row r="180" spans="1:1">
      <c r="A180" s="1173">
        <f>IF('Форма 4.10.3 | Т-ТН'!$AC$24="",1,0)</f>
        <v>0</v>
      </c>
    </row>
    <row r="181" spans="1:1">
      <c r="A181" s="1173">
        <f>IF('Форма 4.10.3 | Т-ТН'!$AG$24="",1,0)</f>
        <v>0</v>
      </c>
    </row>
    <row r="182" spans="1:1">
      <c r="A182" s="1173">
        <f>IF('Форма 4.10.3 | Т-ТН'!$AI$24="",1,0)</f>
        <v>0</v>
      </c>
    </row>
    <row r="183" spans="1:1">
      <c r="A183" s="1173">
        <f>IF('Форма 4.10.3 | Т-ТН'!$AM$24="",1,0)</f>
        <v>0</v>
      </c>
    </row>
    <row r="184" spans="1:1">
      <c r="A184" s="1173">
        <f>IF('Форма 4.10.3 | Т-ТН'!$AO$24="",1,0)</f>
        <v>0</v>
      </c>
    </row>
    <row r="185" spans="1:1">
      <c r="A185" s="1173">
        <f>IF('Форма 4.10.3 | Т-ТН'!$AJ$24="",1,0)</f>
        <v>0</v>
      </c>
    </row>
    <row r="186" spans="1:1">
      <c r="A186" s="1173">
        <f>IF('Форма 4.10.3 | Т-ТН'!$AN$24="",1,0)</f>
        <v>0</v>
      </c>
    </row>
    <row r="187" spans="1:1">
      <c r="A187" s="1173">
        <f>IF('Форма 4.10.3 | Т-ТН'!$AP$24="",1,0)</f>
        <v>0</v>
      </c>
    </row>
    <row r="188" spans="1:1">
      <c r="A188" s="1173">
        <f>IF('Форма 4.10.4 | Т-гор.вода'!$AB$24="",1,0)</f>
        <v>0</v>
      </c>
    </row>
    <row r="189" spans="1:1">
      <c r="A189" s="1173">
        <f>IF('Форма 4.10.4 | Т-гор.вода'!$AI$24="",1,0)</f>
        <v>0</v>
      </c>
    </row>
    <row r="190" spans="1:1">
      <c r="A190" s="1173">
        <f>IF('Форма 4.10.4 | Т-гор.вода'!$AK$24="",1,0)</f>
        <v>0</v>
      </c>
    </row>
    <row r="191" spans="1:1">
      <c r="A191" s="1173">
        <f>IF('Форма 4.10.4 | Т-гор.вода'!$AA$24="",1,0)</f>
        <v>0</v>
      </c>
    </row>
    <row r="192" spans="1:1">
      <c r="A192" s="1173">
        <f>IF('Форма 4.10.4 | Т-гор.вода'!$AJ$24="",1,0)</f>
        <v>0</v>
      </c>
    </row>
    <row r="193" spans="1:1">
      <c r="A193" s="1173">
        <f>IF('Форма 4.10.4 | Т-гор.вода'!$AL$24="",1,0)</f>
        <v>0</v>
      </c>
    </row>
    <row r="194" spans="1:1">
      <c r="A194" s="1173">
        <f>IF('Форма 4.10.4 | Т-гор.вода'!$AN$24="",1,0)</f>
        <v>0</v>
      </c>
    </row>
    <row r="195" spans="1:1">
      <c r="A195" s="1173">
        <f>IF('Форма 4.10.4 | Т-гор.вода'!$AU$24="",1,0)</f>
        <v>0</v>
      </c>
    </row>
    <row r="196" spans="1:1">
      <c r="A196" s="1173">
        <f>IF('Форма 4.10.4 | Т-гор.вода'!$AW$24="",1,0)</f>
        <v>0</v>
      </c>
    </row>
    <row r="197" spans="1:1">
      <c r="A197" s="1173">
        <f>IF('Форма 4.10.4 | Т-гор.вода'!$AM$24="",1,0)</f>
        <v>0</v>
      </c>
    </row>
    <row r="198" spans="1:1">
      <c r="A198" s="1173">
        <f>IF('Форма 4.10.4 | Т-гор.вода'!$AV$24="",1,0)</f>
        <v>0</v>
      </c>
    </row>
    <row r="199" spans="1:1">
      <c r="A199" s="1173">
        <f>IF('Форма 4.10.4 | Т-гор.вода'!$AX$24="",1,0)</f>
        <v>0</v>
      </c>
    </row>
    <row r="200" spans="1:1">
      <c r="A200" s="1173">
        <f>IF('Форма 4.10.4 | Т-гор.вода'!$AZ$24="",1,0)</f>
        <v>0</v>
      </c>
    </row>
    <row r="201" spans="1:1">
      <c r="A201" s="1173">
        <f>IF('Форма 4.10.4 | Т-гор.вода'!$BG$24="",1,0)</f>
        <v>0</v>
      </c>
    </row>
    <row r="202" spans="1:1">
      <c r="A202" s="1173">
        <f>IF('Форма 4.10.4 | Т-гор.вода'!$BI$24="",1,0)</f>
        <v>0</v>
      </c>
    </row>
    <row r="203" spans="1:1">
      <c r="A203" s="1173">
        <f>IF('Форма 4.10.4 | Т-гор.вода'!$AY$24="",1,0)</f>
        <v>0</v>
      </c>
    </row>
    <row r="204" spans="1:1">
      <c r="A204" s="1173">
        <f>IF('Форма 4.10.4 | Т-гор.вода'!$BH$24="",1,0)</f>
        <v>0</v>
      </c>
    </row>
    <row r="205" spans="1:1">
      <c r="A205" s="1173">
        <f>IF('Форма 4.10.4 | Т-гор.вода'!$BJ$24="",1,0)</f>
        <v>0</v>
      </c>
    </row>
    <row r="206" spans="1:1">
      <c r="A206" s="1173">
        <f>IF('Форма 4.10.2 | Т-ТЭ | потр'!$Y$24="",1,0)</f>
        <v>0</v>
      </c>
    </row>
    <row r="207" spans="1:1">
      <c r="A207" s="1173">
        <f>IF('Форма 4.10.2 | Т-ТЭ | потр'!$AA$24="",1,0)</f>
        <v>0</v>
      </c>
    </row>
    <row r="208" spans="1:1">
      <c r="A208" s="1173">
        <f>IF('Форма 4.10.2 | Т-ТЭ | потр'!$V$24="",1,0)</f>
        <v>0</v>
      </c>
    </row>
    <row r="209" spans="1:1">
      <c r="A209" s="1173">
        <f>IF('Форма 4.10.2 | Т-ТЭ | потр'!$Z$24="",1,0)</f>
        <v>0</v>
      </c>
    </row>
    <row r="210" spans="1:1">
      <c r="A210" s="1173">
        <f>IF('Форма 4.10.2 | Т-ТЭ | потр'!$AB$24="",1,0)</f>
        <v>0</v>
      </c>
    </row>
    <row r="211" spans="1:1">
      <c r="A211" s="1173">
        <f>IF('Форма 4.10.2 | Т-ТЭ | потр'!$AF$24="",1,0)</f>
        <v>0</v>
      </c>
    </row>
    <row r="212" spans="1:1">
      <c r="A212" s="1173">
        <f>IF('Форма 4.10.2 | Т-ТЭ | потр'!$AH$24="",1,0)</f>
        <v>0</v>
      </c>
    </row>
    <row r="213" spans="1:1">
      <c r="A213" s="1173">
        <f>IF('Форма 4.10.2 | Т-ТЭ | потр'!$AC$24="",1,0)</f>
        <v>0</v>
      </c>
    </row>
    <row r="214" spans="1:1">
      <c r="A214" s="1173">
        <f>IF('Форма 4.10.2 | Т-ТЭ | потр'!$AG$24="",1,0)</f>
        <v>0</v>
      </c>
    </row>
    <row r="215" spans="1:1">
      <c r="A215" s="1173">
        <f>IF('Форма 4.10.2 | Т-ТЭ | потр'!$AI$24="",1,0)</f>
        <v>0</v>
      </c>
    </row>
    <row r="216" spans="1:1">
      <c r="A216" s="1173">
        <f>IF('Форма 4.10.2 | Т-ТЭ | потр'!$AM$24="",1,0)</f>
        <v>0</v>
      </c>
    </row>
    <row r="217" spans="1:1">
      <c r="A217" s="1173">
        <f>IF('Форма 4.10.2 | Т-ТЭ | потр'!$AO$24="",1,0)</f>
        <v>0</v>
      </c>
    </row>
    <row r="218" spans="1:1">
      <c r="A218" s="1173">
        <f>IF('Форма 4.10.2 | Т-ТЭ | потр'!$AJ$24="",1,0)</f>
        <v>0</v>
      </c>
    </row>
    <row r="219" spans="1:1">
      <c r="A219" s="1173">
        <f>IF('Форма 4.10.2 | Т-ТЭ | потр'!$AN$24="",1,0)</f>
        <v>0</v>
      </c>
    </row>
    <row r="220" spans="1:1">
      <c r="A220" s="1173">
        <f>IF('Форма 4.10.2 | Т-ТЭ | потр'!$AP$24="",1,0)</f>
        <v>0</v>
      </c>
    </row>
    <row r="221" spans="1:1">
      <c r="A221" s="1173">
        <f>IF('Форма 4.10.1'!$K$24="",1,0)</f>
        <v>0</v>
      </c>
    </row>
    <row r="222" spans="1:1">
      <c r="A222" s="1209">
        <f>IF('Форма 4.10.1'!$K$15="",1,0)</f>
        <v>0</v>
      </c>
    </row>
    <row r="223" spans="1:1">
      <c r="A223" s="1209">
        <f>IF('Форма 4.10.1'!$H$27="",1,0)</f>
        <v>0</v>
      </c>
    </row>
    <row r="224" spans="1:1">
      <c r="A224" s="1209">
        <f>IF('Форма 4.10.1'!$I$27="",1,0)</f>
        <v>0</v>
      </c>
    </row>
    <row r="225" spans="1:1">
      <c r="A225" s="1209">
        <f>IF('Форма 4.10.1'!$J$27="",1,0)</f>
        <v>0</v>
      </c>
    </row>
    <row r="226" spans="1:1">
      <c r="A226" s="1209">
        <f>IF('Форма 4.10.1'!$H$28="",1,0)</f>
        <v>0</v>
      </c>
    </row>
    <row r="227" spans="1:1">
      <c r="A227" s="1209">
        <f>IF('Форма 4.10.1'!$I$28="",1,0)</f>
        <v>0</v>
      </c>
    </row>
    <row r="228" spans="1:1">
      <c r="A228" s="1209">
        <f>IF('Форма 4.10.1'!$J$28="",1,0)</f>
        <v>0</v>
      </c>
    </row>
    <row r="229" spans="1:1">
      <c r="A229" s="1209">
        <f>IF('Форма 4.10.1'!$H$29="",1,0)</f>
        <v>0</v>
      </c>
    </row>
    <row r="230" spans="1:1">
      <c r="A230" s="1209">
        <f>IF('Форма 4.10.1'!$I$29="",1,0)</f>
        <v>0</v>
      </c>
    </row>
    <row r="231" spans="1:1">
      <c r="A231" s="1209">
        <f>IF('Форма 4.10.1'!$J$29="",1,0)</f>
        <v>0</v>
      </c>
    </row>
    <row r="232" spans="1:1">
      <c r="A232" s="1209">
        <f>IF('Форма 4.10.1'!$H$32="",1,0)</f>
        <v>0</v>
      </c>
    </row>
    <row r="233" spans="1:1">
      <c r="A233" s="1209">
        <f>IF('Форма 4.10.1'!$I$32="",1,0)</f>
        <v>0</v>
      </c>
    </row>
    <row r="234" spans="1:1">
      <c r="A234" s="1209">
        <f>IF('Форма 4.10.1'!$J$32="",1,0)</f>
        <v>0</v>
      </c>
    </row>
    <row r="235" spans="1:1">
      <c r="A235" s="1209">
        <f>IF('Форма 4.10.1'!$H$33="",1,0)</f>
        <v>0</v>
      </c>
    </row>
    <row r="236" spans="1:1">
      <c r="A236" s="1209">
        <f>IF('Форма 4.10.1'!$I$33="",1,0)</f>
        <v>0</v>
      </c>
    </row>
    <row r="237" spans="1:1">
      <c r="A237" s="1209">
        <f>IF('Форма 4.10.1'!$J$33="",1,0)</f>
        <v>0</v>
      </c>
    </row>
    <row r="238" spans="1:1">
      <c r="A238" s="1209">
        <f>IF('Форма 4.10.1'!$H$34="",1,0)</f>
        <v>0</v>
      </c>
    </row>
    <row r="239" spans="1:1">
      <c r="A239" s="1209">
        <f>IF('Форма 4.10.1'!$I$34="",1,0)</f>
        <v>0</v>
      </c>
    </row>
    <row r="240" spans="1:1">
      <c r="A240" s="1209">
        <f>IF('Форма 4.10.1'!$J$34="",1,0)</f>
        <v>0</v>
      </c>
    </row>
    <row r="241" spans="1:1">
      <c r="A241" s="1209">
        <f>IF('Форма 4.10.1'!$H$37="",1,0)</f>
        <v>0</v>
      </c>
    </row>
    <row r="242" spans="1:1">
      <c r="A242" s="1209">
        <f>IF('Форма 4.10.1'!$I$37="",1,0)</f>
        <v>0</v>
      </c>
    </row>
    <row r="243" spans="1:1">
      <c r="A243" s="1209">
        <f>IF('Форма 4.10.1'!$J$37="",1,0)</f>
        <v>0</v>
      </c>
    </row>
    <row r="244" spans="1:1">
      <c r="A244" s="1209">
        <f>IF('Форма 4.10.1'!$H$38="",1,0)</f>
        <v>0</v>
      </c>
    </row>
    <row r="245" spans="1:1">
      <c r="A245" s="1209">
        <f>IF('Форма 4.10.1'!$I$38="",1,0)</f>
        <v>0</v>
      </c>
    </row>
    <row r="246" spans="1:1">
      <c r="A246" s="1209">
        <f>IF('Форма 4.10.1'!$J$38="",1,0)</f>
        <v>0</v>
      </c>
    </row>
    <row r="247" spans="1:1">
      <c r="A247" s="1209">
        <f>IF('Форма 4.10.1'!$H$39="",1,0)</f>
        <v>0</v>
      </c>
    </row>
    <row r="248" spans="1:1">
      <c r="A248" s="1209">
        <f>IF('Форма 4.10.1'!$I$39="",1,0)</f>
        <v>0</v>
      </c>
    </row>
    <row r="249" spans="1:1">
      <c r="A249" s="1209">
        <f>IF('Форма 4.10.1'!$J$39="",1,0)</f>
        <v>0</v>
      </c>
    </row>
    <row r="250" spans="1:1">
      <c r="A250" s="1223">
        <f>IF('Форма 4.10.1'!$H$43="",1,0)</f>
        <v>0</v>
      </c>
    </row>
    <row r="251" spans="1:1">
      <c r="A251" s="1223">
        <f>IF('Форма 4.10.1'!$I$43="",1,0)</f>
        <v>0</v>
      </c>
    </row>
    <row r="252" spans="1:1">
      <c r="A252" s="1223">
        <f>IF('Форма 4.10.1'!$J$43="",1,0)</f>
        <v>0</v>
      </c>
    </row>
    <row r="253" spans="1:1">
      <c r="A253" s="1223">
        <f>IF('Форма 4.10.1'!$H$44="",1,0)</f>
        <v>0</v>
      </c>
    </row>
    <row r="254" spans="1:1">
      <c r="A254" s="1223">
        <f>IF('Форма 4.10.1'!$I$44="",1,0)</f>
        <v>0</v>
      </c>
    </row>
    <row r="255" spans="1:1">
      <c r="A255" s="1223">
        <f>IF('Форма 4.10.1'!$J$44="",1,0)</f>
        <v>0</v>
      </c>
    </row>
    <row r="256" spans="1:1">
      <c r="A256" s="1223">
        <f>IF('Форма 4.10.1'!$H$45="",1,0)</f>
        <v>0</v>
      </c>
    </row>
    <row r="257" spans="1:1">
      <c r="A257" s="1223">
        <f>IF('Форма 4.10.1'!$I$45="",1,0)</f>
        <v>0</v>
      </c>
    </row>
    <row r="258" spans="1:1">
      <c r="A258" s="1223">
        <f>IF('Форма 4.10.1'!$J$45="",1,0)</f>
        <v>0</v>
      </c>
    </row>
    <row r="259" spans="1:1">
      <c r="A259" s="1223">
        <f>IF('Форма 4.10.1'!$H$48="",1,0)</f>
        <v>0</v>
      </c>
    </row>
    <row r="260" spans="1:1">
      <c r="A260" s="1223">
        <f>IF('Форма 4.10.1'!$I$48="",1,0)</f>
        <v>0</v>
      </c>
    </row>
    <row r="261" spans="1:1">
      <c r="A261" s="1223">
        <f>IF('Форма 4.10.1'!$J$48="",1,0)</f>
        <v>0</v>
      </c>
    </row>
    <row r="262" spans="1:1">
      <c r="A262" s="1223">
        <f>IF('Форма 4.10.1'!$H$49="",1,0)</f>
        <v>0</v>
      </c>
    </row>
    <row r="263" spans="1:1">
      <c r="A263" s="1223">
        <f>IF('Форма 4.10.1'!$I$49="",1,0)</f>
        <v>0</v>
      </c>
    </row>
    <row r="264" spans="1:1">
      <c r="A264" s="1223">
        <f>IF('Форма 4.10.1'!$J$49="",1,0)</f>
        <v>0</v>
      </c>
    </row>
    <row r="265" spans="1:1">
      <c r="A265" s="1223">
        <f>IF('Форма 4.10.1'!$H$50="",1,0)</f>
        <v>0</v>
      </c>
    </row>
    <row r="266" spans="1:1">
      <c r="A266" s="1223">
        <f>IF('Форма 4.10.1'!$I$50="",1,0)</f>
        <v>0</v>
      </c>
    </row>
    <row r="267" spans="1:1">
      <c r="A267" s="1223">
        <f>IF('Форма 4.10.1'!$J$50="",1,0)</f>
        <v>0</v>
      </c>
    </row>
    <row r="268" spans="1:1">
      <c r="A268" s="1223">
        <f>IF('Форма 4.10.1'!$H$53="",1,0)</f>
        <v>0</v>
      </c>
    </row>
    <row r="269" spans="1:1">
      <c r="A269" s="1223">
        <f>IF('Форма 4.10.1'!$I$53="",1,0)</f>
        <v>0</v>
      </c>
    </row>
    <row r="270" spans="1:1">
      <c r="A270" s="1223">
        <f>IF('Форма 4.10.1'!$J$53="",1,0)</f>
        <v>0</v>
      </c>
    </row>
    <row r="271" spans="1:1">
      <c r="A271" s="1223">
        <f>IF('Форма 4.10.1'!$H$54="",1,0)</f>
        <v>0</v>
      </c>
    </row>
    <row r="272" spans="1:1">
      <c r="A272" s="1223">
        <f>IF('Форма 4.10.1'!$I$54="",1,0)</f>
        <v>0</v>
      </c>
    </row>
    <row r="273" spans="1:1">
      <c r="A273" s="1223">
        <f>IF('Форма 4.10.1'!$J$54="",1,0)</f>
        <v>0</v>
      </c>
    </row>
    <row r="274" spans="1:1">
      <c r="A274" s="1223">
        <f>IF('Форма 4.10.1'!$H$55="",1,0)</f>
        <v>0</v>
      </c>
    </row>
    <row r="275" spans="1:1">
      <c r="A275" s="1223">
        <f>IF('Форма 4.10.1'!$I$55="",1,0)</f>
        <v>0</v>
      </c>
    </row>
    <row r="276" spans="1:1">
      <c r="A276" s="1223">
        <f>IF('Форма 4.10.1'!$J$55="",1,0)</f>
        <v>0</v>
      </c>
    </row>
    <row r="277" spans="1:1">
      <c r="A277" s="1238">
        <f>IF('Форма 4.10.1'!$H$59="",1,0)</f>
        <v>0</v>
      </c>
    </row>
    <row r="278" spans="1:1">
      <c r="A278" s="1238">
        <f>IF('Форма 4.10.1'!$I$59="",1,0)</f>
        <v>0</v>
      </c>
    </row>
    <row r="279" spans="1:1">
      <c r="A279" s="1238">
        <f>IF('Форма 4.10.1'!$J$59="",1,0)</f>
        <v>0</v>
      </c>
    </row>
    <row r="280" spans="1:1">
      <c r="A280" s="1238">
        <f>IF('Форма 4.10.1'!$H$60="",1,0)</f>
        <v>0</v>
      </c>
    </row>
    <row r="281" spans="1:1">
      <c r="A281" s="1238">
        <f>IF('Форма 4.10.1'!$I$60="",1,0)</f>
        <v>0</v>
      </c>
    </row>
    <row r="282" spans="1:1">
      <c r="A282" s="1238">
        <f>IF('Форма 4.10.1'!$J$60="",1,0)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73"/>
  </cols>
  <sheetData>
    <row r="1" spans="1:3">
      <c r="A1" s="1173" t="s">
        <v>489</v>
      </c>
      <c r="B1" s="1173" t="s">
        <v>490</v>
      </c>
      <c r="C1" s="1173" t="s">
        <v>65</v>
      </c>
    </row>
    <row r="2" spans="1:3">
      <c r="A2" s="1173">
        <v>4189678</v>
      </c>
      <c r="B2" s="1173" t="s">
        <v>1210</v>
      </c>
      <c r="C2" s="1173" t="s">
        <v>1211</v>
      </c>
    </row>
    <row r="3" spans="1:3">
      <c r="A3" s="1173">
        <v>4190415</v>
      </c>
      <c r="B3" s="1173" t="s">
        <v>1212</v>
      </c>
      <c r="C3" s="1173" t="s">
        <v>1211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30" t="s">
        <v>1861</v>
      </c>
    </row>
    <row r="4" spans="2:2" ht="33.75">
      <c r="B4" s="330" t="s">
        <v>1862</v>
      </c>
    </row>
    <row r="5" spans="2:2">
      <c r="B5" s="330" t="s">
        <v>1863</v>
      </c>
    </row>
    <row r="6" spans="2:2">
      <c r="B6" s="330" t="s">
        <v>1864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1"/>
  <sheetViews>
    <sheetView showGridLines="0" topLeftCell="C3" zoomScaleNormal="100" workbookViewId="0">
      <selection activeCell="G36" sqref="G3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398</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89" t="s">
        <v>394</v>
      </c>
      <c r="E4" s="1290"/>
      <c r="F4" s="1290"/>
      <c r="G4" s="1290"/>
      <c r="H4" s="129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92"/>
      <c r="E6" s="1292"/>
      <c r="F6" s="1293" t="s">
        <v>82</v>
      </c>
      <c r="G6" s="129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80" t="s">
        <v>15</v>
      </c>
      <c r="E8" s="1280"/>
      <c r="F8" s="1280" t="s">
        <v>395</v>
      </c>
      <c r="G8" s="1280"/>
      <c r="H8" s="1280"/>
      <c r="I8" s="1294" t="s">
        <v>396</v>
      </c>
      <c r="J8" s="1294"/>
      <c r="K8" s="1294"/>
      <c r="L8" s="1294"/>
      <c r="M8" s="204"/>
      <c r="N8" s="204"/>
      <c r="O8" s="204"/>
      <c r="P8" s="204"/>
      <c r="Q8" s="336"/>
      <c r="R8" s="204"/>
      <c r="S8" s="333"/>
      <c r="T8" s="333"/>
      <c r="U8" s="333"/>
      <c r="V8" s="333"/>
    </row>
    <row r="9" spans="1:256" s="120" customFormat="1" ht="20.25" customHeight="1">
      <c r="A9" s="119"/>
      <c r="B9" s="35"/>
      <c r="C9" s="222"/>
      <c r="D9" s="232" t="s">
        <v>90</v>
      </c>
      <c r="E9" s="232" t="s">
        <v>397</v>
      </c>
      <c r="F9" s="1285" t="s">
        <v>90</v>
      </c>
      <c r="G9" s="1286"/>
      <c r="H9" s="233" t="s">
        <v>397</v>
      </c>
      <c r="I9" s="1287" t="s">
        <v>90</v>
      </c>
      <c r="J9" s="1287"/>
      <c r="K9" s="233" t="s">
        <v>397</v>
      </c>
      <c r="L9" s="233" t="s">
        <v>398</v>
      </c>
      <c r="M9" s="204"/>
      <c r="N9" s="204"/>
      <c r="O9" s="204"/>
      <c r="P9" s="204"/>
      <c r="Q9" s="336"/>
      <c r="R9" s="204"/>
      <c r="S9" s="333"/>
      <c r="T9" s="333"/>
      <c r="U9" s="333"/>
      <c r="V9" s="333"/>
    </row>
    <row r="10" spans="1:256" ht="12" customHeight="1">
      <c r="C10" s="241"/>
      <c r="D10" s="331" t="s">
        <v>91</v>
      </c>
      <c r="E10" s="331" t="s">
        <v>47</v>
      </c>
      <c r="F10" s="1288" t="s">
        <v>48</v>
      </c>
      <c r="G10" s="1288"/>
      <c r="H10" s="331" t="s">
        <v>49</v>
      </c>
      <c r="I10" s="1288" t="s">
        <v>66</v>
      </c>
      <c r="J10" s="1288"/>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496</v>
      </c>
      <c r="N11" s="204"/>
      <c r="O11" s="204"/>
      <c r="P11" s="204" t="s">
        <v>494</v>
      </c>
      <c r="Q11" s="336" t="s">
        <v>495</v>
      </c>
      <c r="R11" s="204" t="s">
        <v>559</v>
      </c>
      <c r="S11" s="333"/>
      <c r="T11" s="333"/>
      <c r="U11" s="333"/>
      <c r="V11" s="333"/>
    </row>
    <row r="12" spans="1:256" s="257" customFormat="1" ht="0.95" customHeight="1">
      <c r="A12" s="84"/>
      <c r="B12" s="1090" t="s">
        <v>402</v>
      </c>
      <c r="C12" s="1279"/>
      <c r="D12" s="1280">
        <v>1</v>
      </c>
      <c r="E12" s="1281" t="s">
        <v>1861</v>
      </c>
      <c r="F12" s="1187"/>
      <c r="G12" s="1175">
        <v>0</v>
      </c>
      <c r="H12" s="334"/>
      <c r="I12" s="242"/>
      <c r="J12" s="371" t="s">
        <v>493</v>
      </c>
      <c r="K12" s="1085"/>
      <c r="L12" s="258"/>
      <c r="M12" s="1096">
        <f>mergeValue(H12)</f>
        <v>0</v>
      </c>
      <c r="N12" s="1095"/>
      <c r="O12" s="1095"/>
      <c r="P12" s="1096" t="str">
        <f>IF(ISERROR(MATCH(Q12,MODesc,0)),"n","y")</f>
        <v>y</v>
      </c>
      <c r="Q12" s="1095" t="s">
        <v>1861</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79"/>
      <c r="D13" s="1280"/>
      <c r="E13" s="1282"/>
      <c r="F13" s="1283"/>
      <c r="G13" s="1280">
        <v>1</v>
      </c>
      <c r="H13" s="1277" t="s">
        <v>852</v>
      </c>
      <c r="I13" s="242"/>
      <c r="J13" s="371" t="s">
        <v>493</v>
      </c>
      <c r="K13" s="1085"/>
      <c r="L13" s="258"/>
      <c r="M13" s="1096" t="str">
        <f>mergeValue(H13)</f>
        <v>Всеволожский муниципальный район</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79"/>
      <c r="D14" s="1280"/>
      <c r="E14" s="1282"/>
      <c r="F14" s="1284"/>
      <c r="G14" s="1280"/>
      <c r="H14" s="1278"/>
      <c r="I14" s="1195"/>
      <c r="J14" s="1175">
        <v>1</v>
      </c>
      <c r="K14" s="1186" t="s">
        <v>862</v>
      </c>
      <c r="L14" s="239" t="s">
        <v>863</v>
      </c>
      <c r="M14" s="1096" t="str">
        <f>mergeValue(H14)</f>
        <v>Всеволожский муниципальный район</v>
      </c>
      <c r="N14" s="1095"/>
      <c r="O14" s="1095"/>
      <c r="P14" s="1095"/>
      <c r="Q14" s="1095"/>
      <c r="R14" s="1096" t="str">
        <f>K14&amp;" ("&amp;L14&amp;")"</f>
        <v>Заневское (41612155)</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257" customFormat="1" ht="15" customHeight="1">
      <c r="A15" s="84"/>
      <c r="B15" s="1090" t="s">
        <v>402</v>
      </c>
      <c r="C15" s="1279"/>
      <c r="D15" s="1280"/>
      <c r="E15" s="1282"/>
      <c r="F15" s="1284"/>
      <c r="G15" s="1280"/>
      <c r="H15" s="1278"/>
      <c r="I15" s="1195"/>
      <c r="J15" s="1175">
        <v>2</v>
      </c>
      <c r="K15" s="1186" t="s">
        <v>874</v>
      </c>
      <c r="L15" s="239" t="s">
        <v>875</v>
      </c>
      <c r="M15" s="1096" t="str">
        <f>mergeValue(H15)</f>
        <v>Всеволожский муниципальный район</v>
      </c>
      <c r="N15" s="1095"/>
      <c r="O15" s="1095"/>
      <c r="P15" s="1095"/>
      <c r="Q15" s="1095"/>
      <c r="R15" s="1096" t="str">
        <f>K15&amp;" ("&amp;L15&amp;")"</f>
        <v>Муринское (41612428)</v>
      </c>
      <c r="S15" s="1090"/>
      <c r="T15" s="1090"/>
      <c r="U15" s="240"/>
      <c r="V15" s="1090"/>
      <c r="W15" s="1090"/>
      <c r="X15" s="1090"/>
      <c r="Y15" s="256"/>
      <c r="Z15" s="256"/>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256"/>
      <c r="BW15" s="256"/>
      <c r="BX15" s="256"/>
      <c r="BY15" s="256"/>
      <c r="BZ15" s="256"/>
      <c r="CA15" s="256"/>
      <c r="CB15" s="256"/>
      <c r="CC15" s="256"/>
      <c r="CD15" s="256"/>
      <c r="CE15" s="256"/>
    </row>
    <row r="16" spans="1:256" s="120" customFormat="1" ht="0.95" customHeight="1">
      <c r="A16" s="35"/>
      <c r="B16" s="35" t="s">
        <v>399</v>
      </c>
      <c r="C16" s="222"/>
      <c r="D16" s="242"/>
      <c r="E16" s="195"/>
      <c r="F16" s="244"/>
      <c r="G16" s="244"/>
      <c r="H16" s="244"/>
      <c r="I16" s="244"/>
      <c r="J16" s="244"/>
      <c r="K16" s="244"/>
      <c r="L16" s="245"/>
      <c r="M16" s="376"/>
      <c r="N16" s="204"/>
      <c r="O16" s="204"/>
      <c r="P16" s="204"/>
      <c r="Q16" s="336" t="s">
        <v>18</v>
      </c>
      <c r="R16" s="204"/>
      <c r="S16" s="333"/>
      <c r="T16" s="333"/>
      <c r="U16" s="333"/>
      <c r="V16" s="333"/>
    </row>
    <row r="17" spans="1:22" s="120" customFormat="1" ht="21" customHeight="1">
      <c r="A17" s="119"/>
      <c r="B17" s="35"/>
      <c r="C17" s="224"/>
      <c r="D17" s="246"/>
      <c r="E17" s="246"/>
      <c r="F17" s="246"/>
      <c r="G17" s="246"/>
      <c r="H17" s="246"/>
      <c r="I17" s="246"/>
      <c r="J17" s="246"/>
      <c r="K17" s="246"/>
      <c r="L17" s="246"/>
      <c r="M17" s="204"/>
      <c r="N17" s="204"/>
      <c r="O17" s="204"/>
      <c r="P17" s="204"/>
      <c r="Q17" s="336"/>
      <c r="R17" s="204"/>
      <c r="S17" s="333"/>
      <c r="T17" s="333"/>
      <c r="U17" s="333"/>
      <c r="V17" s="333"/>
    </row>
    <row r="18" spans="1:22" s="120" customFormat="1">
      <c r="A18" s="119"/>
      <c r="B18" s="35"/>
      <c r="C18" s="224"/>
      <c r="D18" s="35"/>
      <c r="E18" s="35"/>
      <c r="F18" s="35"/>
      <c r="G18" s="35"/>
      <c r="H18" s="35"/>
      <c r="I18" s="35"/>
      <c r="J18" s="35"/>
      <c r="K18" s="35"/>
      <c r="L18" s="35"/>
      <c r="M18" s="204"/>
      <c r="N18" s="204"/>
      <c r="O18" s="204"/>
      <c r="P18" s="204"/>
      <c r="Q18" s="336"/>
      <c r="R18" s="204"/>
      <c r="S18" s="333"/>
      <c r="T18" s="333"/>
      <c r="U18" s="333"/>
      <c r="V18" s="333"/>
    </row>
    <row r="19" spans="1:22" s="120" customFormat="1" ht="0.75" customHeight="1">
      <c r="A19" s="119"/>
      <c r="B19" s="35"/>
      <c r="C19" s="224"/>
      <c r="D19" s="35"/>
      <c r="E19" s="35"/>
      <c r="F19" s="35"/>
      <c r="G19" s="35"/>
      <c r="H19" s="35"/>
      <c r="I19" s="35"/>
      <c r="J19" s="35"/>
      <c r="K19" s="35"/>
      <c r="L19" s="35"/>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row r="21" spans="1:22" s="248" customFormat="1" ht="10.5">
      <c r="A21" s="247"/>
      <c r="C21" s="249"/>
      <c r="D21" s="250"/>
      <c r="E21" s="250"/>
      <c r="M21" s="204"/>
      <c r="N21" s="204"/>
      <c r="O21" s="204"/>
      <c r="P21" s="204"/>
      <c r="Q21" s="336"/>
      <c r="R21" s="204"/>
      <c r="S21" s="333"/>
      <c r="T21" s="333"/>
      <c r="U21" s="333"/>
      <c r="V21"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5"/>
    <mergeCell ref="C12:C15"/>
    <mergeCell ref="D12:D15"/>
    <mergeCell ref="E12:E15"/>
    <mergeCell ref="F13:F15"/>
    <mergeCell ref="G13:G15"/>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73"/>
    <col min="2" max="2" width="65.28515625" style="1173" customWidth="1"/>
    <col min="3" max="3" width="41" style="1173" customWidth="1"/>
    <col min="4" max="16384" width="9.140625" style="1173"/>
  </cols>
  <sheetData>
    <row r="1" spans="1:2">
      <c r="A1" s="1173" t="s">
        <v>327</v>
      </c>
      <c r="B1" s="1173" t="s">
        <v>328</v>
      </c>
    </row>
    <row r="2" spans="1:2">
      <c r="A2" s="1173">
        <v>4213775</v>
      </c>
      <c r="B2" s="1173" t="s">
        <v>578</v>
      </c>
    </row>
    <row r="3" spans="1:2">
      <c r="A3" s="1173">
        <v>4213784</v>
      </c>
      <c r="B3" s="1173" t="s">
        <v>671</v>
      </c>
    </row>
    <row r="4" spans="1:2">
      <c r="A4" s="1173">
        <v>4213781</v>
      </c>
      <c r="B4" s="1173" t="s">
        <v>670</v>
      </c>
    </row>
    <row r="5" spans="1:2">
      <c r="A5" s="1173">
        <v>4213776</v>
      </c>
      <c r="B5" s="1173" t="s">
        <v>579</v>
      </c>
    </row>
    <row r="6" spans="1:2">
      <c r="A6" s="1173">
        <v>4213777</v>
      </c>
      <c r="B6" s="1173" t="s">
        <v>580</v>
      </c>
    </row>
    <row r="7" spans="1:2">
      <c r="A7" s="1173">
        <v>4213778</v>
      </c>
      <c r="B7" s="1173" t="s">
        <v>581</v>
      </c>
    </row>
    <row r="8" spans="1:2">
      <c r="A8" s="1173">
        <v>4213780</v>
      </c>
      <c r="B8" s="1173" t="s">
        <v>582</v>
      </c>
    </row>
    <row r="9" spans="1:2">
      <c r="A9" s="1173">
        <v>4213779</v>
      </c>
      <c r="B9" s="1173" t="s">
        <v>585</v>
      </c>
    </row>
    <row r="10" spans="1:2">
      <c r="A10" s="1173">
        <v>4213783</v>
      </c>
      <c r="B10" s="1173" t="s">
        <v>584</v>
      </c>
    </row>
    <row r="11" spans="1:2">
      <c r="A11" s="1173">
        <v>4213782</v>
      </c>
      <c r="B11" s="1173" t="s">
        <v>583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73"/>
    <col min="2" max="2" width="65.28515625" style="1173" customWidth="1"/>
    <col min="3" max="3" width="41" style="1173" customWidth="1"/>
    <col min="4" max="16384" width="9.140625" style="1173"/>
  </cols>
  <sheetData>
    <row r="1" spans="1:2">
      <c r="A1" s="1173" t="s">
        <v>327</v>
      </c>
      <c r="B1" s="1173" t="s">
        <v>329</v>
      </c>
    </row>
    <row r="2" spans="1:2">
      <c r="A2" s="1173">
        <v>4190064</v>
      </c>
      <c r="B2" s="1173" t="s">
        <v>1200</v>
      </c>
    </row>
    <row r="3" spans="1:2">
      <c r="A3" s="1173">
        <v>4190065</v>
      </c>
      <c r="B3" s="1173" t="s">
        <v>1201</v>
      </c>
    </row>
    <row r="4" spans="1:2">
      <c r="A4" s="1173">
        <v>4190066</v>
      </c>
      <c r="B4" s="1173" t="s">
        <v>1202</v>
      </c>
    </row>
    <row r="5" spans="1:2">
      <c r="A5" s="1173">
        <v>4190067</v>
      </c>
      <c r="B5" s="1173" t="s">
        <v>1203</v>
      </c>
    </row>
    <row r="6" spans="1:2">
      <c r="A6" s="1173">
        <v>4190068</v>
      </c>
      <c r="B6" s="1173" t="s">
        <v>1204</v>
      </c>
    </row>
    <row r="7" spans="1:2">
      <c r="A7" s="1173">
        <v>4190069</v>
      </c>
      <c r="B7" s="1173" t="s">
        <v>1205</v>
      </c>
    </row>
    <row r="8" spans="1:2">
      <c r="A8" s="1173">
        <v>4190070</v>
      </c>
      <c r="B8" s="1173" t="s">
        <v>1206</v>
      </c>
    </row>
    <row r="9" spans="1:2">
      <c r="A9" s="1173">
        <v>4190071</v>
      </c>
      <c r="B9" s="1173" t="s">
        <v>1207</v>
      </c>
    </row>
    <row r="10" spans="1:2">
      <c r="A10" s="1173">
        <v>4190072</v>
      </c>
      <c r="B10" s="1173" t="s">
        <v>1208</v>
      </c>
    </row>
    <row r="11" spans="1:2">
      <c r="A11" s="1173">
        <v>4190073</v>
      </c>
      <c r="B11" s="1173" t="s">
        <v>1209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748</v>
      </c>
    </row>
    <row r="6" spans="1:2">
      <c r="A6" t="s">
        <v>413</v>
      </c>
      <c r="B6" t="s">
        <v>749</v>
      </c>
    </row>
    <row r="7" spans="1:2">
      <c r="A7" t="s">
        <v>650</v>
      </c>
      <c r="B7" t="s">
        <v>551</v>
      </c>
    </row>
    <row r="8" spans="1:2">
      <c r="A8" t="s">
        <v>651</v>
      </c>
      <c r="B8" t="s">
        <v>467</v>
      </c>
    </row>
    <row r="9" spans="1:2">
      <c r="A9" t="s">
        <v>485</v>
      </c>
      <c r="B9" t="s">
        <v>422</v>
      </c>
    </row>
    <row r="10" spans="1:2">
      <c r="A10" t="s">
        <v>415</v>
      </c>
      <c r="B10" t="s">
        <v>423</v>
      </c>
    </row>
    <row r="11" spans="1:2">
      <c r="A11" t="s">
        <v>664</v>
      </c>
      <c r="B11" t="s">
        <v>424</v>
      </c>
    </row>
    <row r="12" spans="1:2">
      <c r="A12" t="s">
        <v>665</v>
      </c>
      <c r="B12" t="s">
        <v>468</v>
      </c>
    </row>
    <row r="13" spans="1:2">
      <c r="A13" t="s">
        <v>652</v>
      </c>
      <c r="B13" t="s">
        <v>425</v>
      </c>
    </row>
    <row r="14" spans="1:2">
      <c r="A14" t="s">
        <v>653</v>
      </c>
      <c r="B14" t="s">
        <v>426</v>
      </c>
    </row>
    <row r="15" spans="1:2">
      <c r="A15" t="s">
        <v>654</v>
      </c>
      <c r="B15" t="s">
        <v>427</v>
      </c>
    </row>
    <row r="16" spans="1:2">
      <c r="A16" t="s">
        <v>655</v>
      </c>
      <c r="B16" t="s">
        <v>332</v>
      </c>
    </row>
    <row r="17" spans="1:2">
      <c r="A17" t="s">
        <v>656</v>
      </c>
      <c r="B17" t="s">
        <v>59</v>
      </c>
    </row>
    <row r="18" spans="1:2">
      <c r="A18" t="s">
        <v>657</v>
      </c>
      <c r="B18" t="s">
        <v>384</v>
      </c>
    </row>
    <row r="19" spans="1:2">
      <c r="A19" t="s">
        <v>658</v>
      </c>
      <c r="B19" t="s">
        <v>436</v>
      </c>
    </row>
    <row r="20" spans="1:2">
      <c r="A20" t="s">
        <v>659</v>
      </c>
      <c r="B20" t="s">
        <v>248</v>
      </c>
    </row>
    <row r="21" spans="1:2">
      <c r="A21" t="s">
        <v>660</v>
      </c>
      <c r="B21" t="s">
        <v>72</v>
      </c>
    </row>
    <row r="22" spans="1:2">
      <c r="A22" t="s">
        <v>661</v>
      </c>
      <c r="B22" t="s">
        <v>61</v>
      </c>
    </row>
    <row r="23" spans="1:2">
      <c r="A23" t="s">
        <v>662</v>
      </c>
      <c r="B23" t="s">
        <v>73</v>
      </c>
    </row>
    <row r="24" spans="1:2">
      <c r="A24" t="s">
        <v>663</v>
      </c>
      <c r="B24" t="s">
        <v>428</v>
      </c>
    </row>
    <row r="25" spans="1:2">
      <c r="A25" t="s">
        <v>571</v>
      </c>
      <c r="B25" t="s">
        <v>71</v>
      </c>
    </row>
    <row r="26" spans="1:2">
      <c r="A26" t="s">
        <v>572</v>
      </c>
      <c r="B26" t="s">
        <v>60</v>
      </c>
    </row>
    <row r="27" spans="1:2">
      <c r="A27" t="s">
        <v>487</v>
      </c>
      <c r="B27" t="s">
        <v>62</v>
      </c>
    </row>
    <row r="28" spans="1:2">
      <c r="A28" t="s">
        <v>417</v>
      </c>
      <c r="B28" t="s">
        <v>382</v>
      </c>
    </row>
    <row r="29" spans="1:2">
      <c r="A29" t="s">
        <v>486</v>
      </c>
      <c r="B29" t="s">
        <v>13</v>
      </c>
    </row>
    <row r="30" spans="1:2">
      <c r="A30" t="s">
        <v>416</v>
      </c>
      <c r="B30" t="s">
        <v>80</v>
      </c>
    </row>
    <row r="31" spans="1:2">
      <c r="A31" t="s">
        <v>560</v>
      </c>
      <c r="B31" t="s">
        <v>14</v>
      </c>
    </row>
    <row r="32" spans="1:2">
      <c r="A32" t="s">
        <v>746</v>
      </c>
      <c r="B32" t="s">
        <v>552</v>
      </c>
    </row>
    <row r="33" spans="1:2">
      <c r="A33" t="s">
        <v>747</v>
      </c>
      <c r="B33" t="s">
        <v>429</v>
      </c>
    </row>
    <row r="34" spans="1:2">
      <c r="A34" t="s">
        <v>418</v>
      </c>
      <c r="B34" t="s">
        <v>178</v>
      </c>
    </row>
    <row r="35" spans="1:2">
      <c r="A35" t="s">
        <v>419</v>
      </c>
      <c r="B35" t="s">
        <v>488</v>
      </c>
    </row>
    <row r="36" spans="1:2">
      <c r="A36" t="s">
        <v>420</v>
      </c>
      <c r="B36" t="s">
        <v>469</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0"/>
  <sheetViews>
    <sheetView showGridLines="0" topLeftCell="C4" zoomScaleNormal="100" workbookViewId="0">
      <selection activeCell="G51" sqref="G5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89" t="s">
        <v>623</v>
      </c>
      <c r="E5" s="1290"/>
      <c r="F5" s="1290"/>
      <c r="G5" s="1290"/>
      <c r="H5" s="1290"/>
      <c r="I5" s="1290"/>
      <c r="J5" s="1291"/>
      <c r="K5" s="408"/>
      <c r="L5" s="169"/>
      <c r="M5" s="169"/>
      <c r="N5" s="169"/>
      <c r="O5" s="169"/>
      <c r="P5" s="169"/>
      <c r="Q5" s="169"/>
      <c r="R5" s="169"/>
      <c r="S5" s="536"/>
      <c r="T5" s="536"/>
      <c r="U5" s="536"/>
      <c r="V5" s="536"/>
      <c r="W5" s="169"/>
    </row>
    <row r="6" spans="1:24" s="438" customFormat="1" ht="3" customHeight="1">
      <c r="A6" s="292"/>
      <c r="B6" s="292"/>
      <c r="D6" s="1318"/>
      <c r="E6" s="1319"/>
      <c r="F6" s="1319"/>
      <c r="G6" s="1319"/>
      <c r="H6" s="1319"/>
      <c r="I6" s="1319"/>
      <c r="J6" s="1320"/>
      <c r="S6" s="613"/>
      <c r="T6" s="613"/>
      <c r="U6" s="613"/>
      <c r="V6" s="613"/>
    </row>
    <row r="7" spans="1:24" s="438" customFormat="1" ht="5.25" hidden="1" customHeight="1">
      <c r="A7" s="292"/>
      <c r="B7" s="292"/>
      <c r="E7" s="1321"/>
      <c r="F7" s="1321"/>
      <c r="G7" s="1317"/>
      <c r="H7" s="1317"/>
      <c r="I7" s="1317"/>
      <c r="J7" s="1317"/>
      <c r="S7" s="613"/>
      <c r="T7" s="613"/>
      <c r="U7" s="613"/>
      <c r="V7" s="613"/>
    </row>
    <row r="8" spans="1:24" s="438" customFormat="1" ht="5.25" hidden="1" customHeight="1">
      <c r="A8" s="292"/>
      <c r="B8" s="292"/>
      <c r="E8" s="1321"/>
      <c r="F8" s="1321"/>
      <c r="G8" s="1317"/>
      <c r="H8" s="1317"/>
      <c r="I8" s="1317"/>
      <c r="J8" s="1317"/>
      <c r="S8" s="613"/>
      <c r="T8" s="613"/>
      <c r="U8" s="613"/>
      <c r="V8" s="613"/>
    </row>
    <row r="9" spans="1:24" s="438" customFormat="1" ht="5.25" hidden="1" customHeight="1">
      <c r="A9" s="292"/>
      <c r="B9" s="292"/>
      <c r="E9" s="1321"/>
      <c r="F9" s="1321"/>
      <c r="G9" s="1317"/>
      <c r="H9" s="1317"/>
      <c r="I9" s="1317"/>
      <c r="J9" s="1317"/>
      <c r="S9" s="613"/>
      <c r="T9" s="613"/>
      <c r="U9" s="613"/>
      <c r="V9" s="613"/>
    </row>
    <row r="10" spans="1:24" s="613" customFormat="1" ht="5.25" hidden="1">
      <c r="A10" s="292"/>
      <c r="B10" s="292"/>
      <c r="E10" s="1322"/>
      <c r="F10" s="1322"/>
      <c r="G10" s="787"/>
      <c r="H10" s="434"/>
      <c r="I10" s="745"/>
      <c r="J10" s="745"/>
    </row>
    <row r="11" spans="1:24" s="152" customFormat="1" ht="18.75" customHeight="1">
      <c r="A11" s="292"/>
      <c r="B11" s="292"/>
      <c r="D11" s="145"/>
      <c r="E11" s="1323" t="s">
        <v>630</v>
      </c>
      <c r="F11" s="1323"/>
      <c r="G11" s="1199" t="s">
        <v>83</v>
      </c>
      <c r="H11" s="436"/>
      <c r="I11" s="159"/>
      <c r="J11" s="145"/>
      <c r="K11" s="146"/>
      <c r="L11" s="145"/>
      <c r="M11" s="145"/>
      <c r="N11" s="146"/>
      <c r="O11" s="146"/>
      <c r="P11" s="145"/>
      <c r="Q11" s="145"/>
      <c r="R11" s="146"/>
      <c r="S11" s="522"/>
      <c r="T11" s="521"/>
      <c r="U11" s="521"/>
      <c r="V11" s="522"/>
    </row>
    <row r="12" spans="1:24" s="438" customFormat="1" ht="18.75">
      <c r="A12" s="292"/>
      <c r="B12" s="292"/>
      <c r="E12" s="1323" t="s">
        <v>631</v>
      </c>
      <c r="F12" s="1323"/>
      <c r="G12" s="1199"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316"/>
      <c r="F13" s="1316"/>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15" t="s">
        <v>90</v>
      </c>
      <c r="E17" s="1315" t="s">
        <v>295</v>
      </c>
      <c r="F17" s="1315" t="s">
        <v>78</v>
      </c>
      <c r="G17" s="1315" t="s">
        <v>435</v>
      </c>
      <c r="H17" s="1315" t="s">
        <v>90</v>
      </c>
      <c r="I17" s="1315"/>
      <c r="J17" s="1315" t="s">
        <v>19</v>
      </c>
      <c r="K17" s="1327" t="s">
        <v>461</v>
      </c>
      <c r="L17" s="1327"/>
      <c r="M17" s="1327"/>
      <c r="N17" s="1327"/>
      <c r="O17" s="1327" t="s">
        <v>621</v>
      </c>
      <c r="P17" s="1327"/>
      <c r="Q17" s="1327"/>
      <c r="R17" s="1327"/>
      <c r="S17" s="1327" t="s">
        <v>622</v>
      </c>
      <c r="T17" s="1327"/>
      <c r="U17" s="1327"/>
      <c r="V17" s="1327"/>
      <c r="W17" s="1315" t="s">
        <v>242</v>
      </c>
    </row>
    <row r="18" spans="1:24" ht="30.75" customHeight="1">
      <c r="D18" s="1315"/>
      <c r="E18" s="1315"/>
      <c r="F18" s="1315"/>
      <c r="G18" s="1315"/>
      <c r="H18" s="1315"/>
      <c r="I18" s="1315"/>
      <c r="J18" s="1315"/>
      <c r="K18" s="109" t="s">
        <v>298</v>
      </c>
      <c r="L18" s="1315" t="s">
        <v>90</v>
      </c>
      <c r="M18" s="1315"/>
      <c r="N18" s="109" t="s">
        <v>228</v>
      </c>
      <c r="O18" s="109" t="s">
        <v>298</v>
      </c>
      <c r="P18" s="1315" t="s">
        <v>90</v>
      </c>
      <c r="Q18" s="1315"/>
      <c r="R18" s="109" t="s">
        <v>228</v>
      </c>
      <c r="S18" s="509" t="s">
        <v>298</v>
      </c>
      <c r="T18" s="1315" t="s">
        <v>90</v>
      </c>
      <c r="U18" s="1315"/>
      <c r="V18" s="509" t="s">
        <v>397</v>
      </c>
      <c r="W18" s="1315"/>
    </row>
    <row r="19" spans="1:24" s="382" customFormat="1" ht="12" customHeight="1">
      <c r="A19" s="381"/>
      <c r="B19" s="381"/>
      <c r="D19" s="39" t="s">
        <v>91</v>
      </c>
      <c r="E19" s="39" t="s">
        <v>47</v>
      </c>
      <c r="F19" s="39" t="s">
        <v>48</v>
      </c>
      <c r="G19" s="39" t="s">
        <v>49</v>
      </c>
      <c r="H19" s="1324" t="s">
        <v>66</v>
      </c>
      <c r="I19" s="1324"/>
      <c r="J19" s="39" t="s">
        <v>67</v>
      </c>
      <c r="K19" s="39" t="s">
        <v>181</v>
      </c>
      <c r="L19" s="1324" t="s">
        <v>182</v>
      </c>
      <c r="M19" s="1324"/>
      <c r="N19" s="39" t="s">
        <v>206</v>
      </c>
      <c r="O19" s="39" t="s">
        <v>207</v>
      </c>
      <c r="P19" s="1324" t="s">
        <v>208</v>
      </c>
      <c r="Q19" s="1324"/>
      <c r="R19" s="39" t="s">
        <v>209</v>
      </c>
      <c r="S19" s="494" t="s">
        <v>208</v>
      </c>
      <c r="T19" s="1324" t="s">
        <v>209</v>
      </c>
      <c r="U19" s="1324"/>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4" customFormat="1" ht="17.100000000000001" customHeight="1">
      <c r="A21" s="710">
        <v>13</v>
      </c>
      <c r="C21" s="290"/>
      <c r="D21" s="1298">
        <v>1</v>
      </c>
      <c r="E21" s="1300" t="s">
        <v>671</v>
      </c>
      <c r="F21" s="1304" t="s">
        <v>1865</v>
      </c>
      <c r="G21" s="1307" t="s">
        <v>83</v>
      </c>
      <c r="H21" s="1298"/>
      <c r="I21" s="1298">
        <v>1</v>
      </c>
      <c r="J21" s="1309" t="s">
        <v>1866</v>
      </c>
      <c r="K21" s="1297" t="s">
        <v>82</v>
      </c>
      <c r="L21" s="1295"/>
      <c r="M21" s="1295" t="s">
        <v>91</v>
      </c>
      <c r="N21" s="1312" t="s">
        <v>1861</v>
      </c>
      <c r="O21" s="1297" t="s">
        <v>83</v>
      </c>
      <c r="P21" s="1295"/>
      <c r="Q21" s="1295" t="s">
        <v>91</v>
      </c>
      <c r="R21" s="1313"/>
      <c r="S21" s="1297" t="s">
        <v>83</v>
      </c>
      <c r="T21" s="1028"/>
      <c r="U21" s="1028" t="s">
        <v>91</v>
      </c>
      <c r="V21" s="1200"/>
      <c r="W21" s="288"/>
    </row>
    <row r="22" spans="1:24" s="1174" customFormat="1" ht="17.100000000000001" customHeight="1">
      <c r="A22" s="710"/>
      <c r="C22" s="709"/>
      <c r="D22" s="1298"/>
      <c r="E22" s="1301"/>
      <c r="F22" s="1305"/>
      <c r="G22" s="1307"/>
      <c r="H22" s="1298"/>
      <c r="I22" s="1298"/>
      <c r="J22" s="1310"/>
      <c r="K22" s="1297"/>
      <c r="L22" s="1295"/>
      <c r="M22" s="1295"/>
      <c r="N22" s="1312"/>
      <c r="O22" s="1297"/>
      <c r="P22" s="1295"/>
      <c r="Q22" s="1295"/>
      <c r="R22" s="1314"/>
      <c r="S22" s="1297"/>
      <c r="T22" s="1030"/>
      <c r="U22" s="706"/>
      <c r="V22" s="707"/>
      <c r="W22" s="708"/>
    </row>
    <row r="23" spans="1:24" s="1174" customFormat="1" ht="17.100000000000001" customHeight="1">
      <c r="A23" s="710"/>
      <c r="C23" s="709"/>
      <c r="D23" s="1299"/>
      <c r="E23" s="1302"/>
      <c r="F23" s="1305"/>
      <c r="G23" s="1308"/>
      <c r="H23" s="1299"/>
      <c r="I23" s="1299"/>
      <c r="J23" s="1310"/>
      <c r="K23" s="1308"/>
      <c r="L23" s="1299"/>
      <c r="M23" s="1299"/>
      <c r="N23" s="1296"/>
      <c r="O23" s="1308"/>
      <c r="P23" s="1188"/>
      <c r="Q23" s="706"/>
      <c r="R23" s="707"/>
      <c r="S23" s="703"/>
      <c r="T23" s="703"/>
      <c r="U23" s="703"/>
      <c r="V23" s="703"/>
      <c r="W23" s="708"/>
    </row>
    <row r="24" spans="1:24" s="1174" customFormat="1" ht="15" customHeight="1">
      <c r="A24" s="710"/>
      <c r="C24" s="709"/>
      <c r="D24" s="1299"/>
      <c r="E24" s="1302"/>
      <c r="F24" s="1305"/>
      <c r="G24" s="1308"/>
      <c r="H24" s="1299"/>
      <c r="I24" s="1299"/>
      <c r="J24" s="1311"/>
      <c r="K24" s="1308"/>
      <c r="L24" s="706"/>
      <c r="M24" s="707"/>
      <c r="N24" s="707"/>
      <c r="O24" s="707"/>
      <c r="P24" s="707"/>
      <c r="Q24" s="707"/>
      <c r="R24" s="707"/>
      <c r="S24" s="703"/>
      <c r="T24" s="703"/>
      <c r="U24" s="703"/>
      <c r="V24" s="703"/>
      <c r="W24" s="708"/>
    </row>
    <row r="25" spans="1:24" s="1174" customFormat="1" ht="15" customHeight="1">
      <c r="A25" s="710"/>
      <c r="C25" s="709"/>
      <c r="D25" s="1299"/>
      <c r="E25" s="1303"/>
      <c r="F25" s="1306"/>
      <c r="G25" s="1308"/>
      <c r="H25" s="706"/>
      <c r="I25" s="707"/>
      <c r="J25" s="707"/>
      <c r="K25" s="707"/>
      <c r="L25" s="707"/>
      <c r="M25" s="707"/>
      <c r="N25" s="707"/>
      <c r="O25" s="707"/>
      <c r="P25" s="707"/>
      <c r="Q25" s="707"/>
      <c r="R25" s="707"/>
      <c r="S25" s="703"/>
      <c r="T25" s="703"/>
      <c r="U25" s="703"/>
      <c r="V25" s="703"/>
      <c r="W25" s="708"/>
    </row>
    <row r="26" spans="1:24" s="1174" customFormat="1" ht="17.100000000000001" customHeight="1">
      <c r="A26" s="710">
        <v>5</v>
      </c>
      <c r="C26" s="290"/>
      <c r="D26" s="1298">
        <v>2</v>
      </c>
      <c r="E26" s="1300" t="s">
        <v>580</v>
      </c>
      <c r="F26" s="1304" t="s">
        <v>1865</v>
      </c>
      <c r="G26" s="1307" t="s">
        <v>83</v>
      </c>
      <c r="H26" s="1298"/>
      <c r="I26" s="1298">
        <v>1</v>
      </c>
      <c r="J26" s="1309" t="s">
        <v>1867</v>
      </c>
      <c r="K26" s="1297" t="s">
        <v>82</v>
      </c>
      <c r="L26" s="1295"/>
      <c r="M26" s="1295" t="s">
        <v>91</v>
      </c>
      <c r="N26" s="1312" t="s">
        <v>1861</v>
      </c>
      <c r="O26" s="1297" t="s">
        <v>83</v>
      </c>
      <c r="P26" s="1295"/>
      <c r="Q26" s="1295" t="s">
        <v>91</v>
      </c>
      <c r="R26" s="1296"/>
      <c r="S26" s="1297" t="s">
        <v>83</v>
      </c>
      <c r="T26" s="1028"/>
      <c r="U26" s="1028" t="s">
        <v>91</v>
      </c>
      <c r="V26" s="1200"/>
      <c r="W26" s="288"/>
    </row>
    <row r="27" spans="1:24" s="1174" customFormat="1" ht="17.100000000000001" customHeight="1">
      <c r="A27" s="710"/>
      <c r="C27" s="709"/>
      <c r="D27" s="1298"/>
      <c r="E27" s="1301"/>
      <c r="F27" s="1305"/>
      <c r="G27" s="1307"/>
      <c r="H27" s="1298"/>
      <c r="I27" s="1298"/>
      <c r="J27" s="1310"/>
      <c r="K27" s="1297"/>
      <c r="L27" s="1295"/>
      <c r="M27" s="1295"/>
      <c r="N27" s="1312"/>
      <c r="O27" s="1297"/>
      <c r="P27" s="1295"/>
      <c r="Q27" s="1295"/>
      <c r="R27" s="1296"/>
      <c r="S27" s="1297"/>
      <c r="T27" s="1030"/>
      <c r="U27" s="706"/>
      <c r="V27" s="707"/>
      <c r="W27" s="708"/>
    </row>
    <row r="28" spans="1:24" s="1174" customFormat="1" ht="17.100000000000001" customHeight="1">
      <c r="A28" s="710"/>
      <c r="C28" s="709"/>
      <c r="D28" s="1299"/>
      <c r="E28" s="1302"/>
      <c r="F28" s="1305"/>
      <c r="G28" s="1308"/>
      <c r="H28" s="1299"/>
      <c r="I28" s="1299"/>
      <c r="J28" s="1310"/>
      <c r="K28" s="1308"/>
      <c r="L28" s="1299"/>
      <c r="M28" s="1299"/>
      <c r="N28" s="1296"/>
      <c r="O28" s="1308"/>
      <c r="P28" s="1188"/>
      <c r="Q28" s="706"/>
      <c r="R28" s="707"/>
      <c r="S28" s="703"/>
      <c r="T28" s="703"/>
      <c r="U28" s="703"/>
      <c r="V28" s="703"/>
      <c r="W28" s="708"/>
    </row>
    <row r="29" spans="1:24" s="1174" customFormat="1" ht="15" customHeight="1">
      <c r="A29" s="710"/>
      <c r="C29" s="709"/>
      <c r="D29" s="1299"/>
      <c r="E29" s="1302"/>
      <c r="F29" s="1305"/>
      <c r="G29" s="1308"/>
      <c r="H29" s="1299"/>
      <c r="I29" s="1299"/>
      <c r="J29" s="1311"/>
      <c r="K29" s="1308"/>
      <c r="L29" s="706"/>
      <c r="M29" s="707"/>
      <c r="N29" s="707"/>
      <c r="O29" s="707"/>
      <c r="P29" s="707"/>
      <c r="Q29" s="707"/>
      <c r="R29" s="707"/>
      <c r="S29" s="703"/>
      <c r="T29" s="703"/>
      <c r="U29" s="703"/>
      <c r="V29" s="703"/>
      <c r="W29" s="708"/>
    </row>
    <row r="30" spans="1:24" s="1174" customFormat="1" ht="15" customHeight="1">
      <c r="A30" s="710"/>
      <c r="C30" s="709"/>
      <c r="D30" s="1299"/>
      <c r="E30" s="1303"/>
      <c r="F30" s="1306"/>
      <c r="G30" s="1308"/>
      <c r="H30" s="706"/>
      <c r="I30" s="707"/>
      <c r="J30" s="707"/>
      <c r="K30" s="707"/>
      <c r="L30" s="707"/>
      <c r="M30" s="707"/>
      <c r="N30" s="707"/>
      <c r="O30" s="707"/>
      <c r="P30" s="707"/>
      <c r="Q30" s="707"/>
      <c r="R30" s="707"/>
      <c r="S30" s="703"/>
      <c r="T30" s="703"/>
      <c r="U30" s="703"/>
      <c r="V30" s="703"/>
      <c r="W30" s="708"/>
    </row>
    <row r="31" spans="1:24" s="1174" customFormat="1" ht="17.100000000000001" customHeight="1">
      <c r="A31" s="710">
        <v>4</v>
      </c>
      <c r="C31" s="290"/>
      <c r="D31" s="1298">
        <v>3</v>
      </c>
      <c r="E31" s="1300" t="s">
        <v>579</v>
      </c>
      <c r="F31" s="1304" t="s">
        <v>1865</v>
      </c>
      <c r="G31" s="1307" t="s">
        <v>83</v>
      </c>
      <c r="H31" s="1298"/>
      <c r="I31" s="1298">
        <v>1</v>
      </c>
      <c r="J31" s="1309" t="s">
        <v>628</v>
      </c>
      <c r="K31" s="1297" t="s">
        <v>82</v>
      </c>
      <c r="L31" s="1295"/>
      <c r="M31" s="1295" t="s">
        <v>91</v>
      </c>
      <c r="N31" s="1312" t="s">
        <v>1861</v>
      </c>
      <c r="O31" s="1297" t="s">
        <v>83</v>
      </c>
      <c r="P31" s="1295"/>
      <c r="Q31" s="1295" t="s">
        <v>91</v>
      </c>
      <c r="R31" s="1296"/>
      <c r="S31" s="1297" t="s">
        <v>83</v>
      </c>
      <c r="T31" s="1028"/>
      <c r="U31" s="1028" t="s">
        <v>91</v>
      </c>
      <c r="V31" s="1200"/>
      <c r="W31" s="288"/>
    </row>
    <row r="32" spans="1:24" s="1174" customFormat="1" ht="17.100000000000001" customHeight="1">
      <c r="A32" s="710"/>
      <c r="C32" s="709"/>
      <c r="D32" s="1298"/>
      <c r="E32" s="1301"/>
      <c r="F32" s="1305"/>
      <c r="G32" s="1307"/>
      <c r="H32" s="1298"/>
      <c r="I32" s="1298"/>
      <c r="J32" s="1310"/>
      <c r="K32" s="1297"/>
      <c r="L32" s="1295"/>
      <c r="M32" s="1295"/>
      <c r="N32" s="1312"/>
      <c r="O32" s="1297"/>
      <c r="P32" s="1295"/>
      <c r="Q32" s="1295"/>
      <c r="R32" s="1296"/>
      <c r="S32" s="1297"/>
      <c r="T32" s="1030"/>
      <c r="U32" s="706"/>
      <c r="V32" s="707"/>
      <c r="W32" s="708"/>
    </row>
    <row r="33" spans="1:23" s="1174" customFormat="1" ht="17.100000000000001" customHeight="1">
      <c r="A33" s="710"/>
      <c r="C33" s="709"/>
      <c r="D33" s="1299"/>
      <c r="E33" s="1302"/>
      <c r="F33" s="1305"/>
      <c r="G33" s="1308"/>
      <c r="H33" s="1299"/>
      <c r="I33" s="1299"/>
      <c r="J33" s="1310"/>
      <c r="K33" s="1308"/>
      <c r="L33" s="1299"/>
      <c r="M33" s="1299"/>
      <c r="N33" s="1296"/>
      <c r="O33" s="1308"/>
      <c r="P33" s="1188"/>
      <c r="Q33" s="706"/>
      <c r="R33" s="707"/>
      <c r="S33" s="703"/>
      <c r="T33" s="703"/>
      <c r="U33" s="703"/>
      <c r="V33" s="703"/>
      <c r="W33" s="708"/>
    </row>
    <row r="34" spans="1:23" s="1174" customFormat="1" ht="15" customHeight="1">
      <c r="A34" s="710"/>
      <c r="C34" s="709"/>
      <c r="D34" s="1299"/>
      <c r="E34" s="1302"/>
      <c r="F34" s="1305"/>
      <c r="G34" s="1308"/>
      <c r="H34" s="1299"/>
      <c r="I34" s="1299"/>
      <c r="J34" s="1311"/>
      <c r="K34" s="1308"/>
      <c r="L34" s="706"/>
      <c r="M34" s="707"/>
      <c r="N34" s="707"/>
      <c r="O34" s="707"/>
      <c r="P34" s="707"/>
      <c r="Q34" s="707"/>
      <c r="R34" s="707"/>
      <c r="S34" s="703"/>
      <c r="T34" s="703"/>
      <c r="U34" s="703"/>
      <c r="V34" s="703"/>
      <c r="W34" s="708"/>
    </row>
    <row r="35" spans="1:23" s="1174" customFormat="1" ht="15" customHeight="1">
      <c r="A35" s="710"/>
      <c r="C35" s="709"/>
      <c r="D35" s="1299"/>
      <c r="E35" s="1303"/>
      <c r="F35" s="1306"/>
      <c r="G35" s="1308"/>
      <c r="H35" s="706"/>
      <c r="I35" s="707"/>
      <c r="J35" s="707"/>
      <c r="K35" s="707"/>
      <c r="L35" s="707"/>
      <c r="M35" s="707"/>
      <c r="N35" s="707"/>
      <c r="O35" s="707"/>
      <c r="P35" s="707"/>
      <c r="Q35" s="707"/>
      <c r="R35" s="707"/>
      <c r="S35" s="703"/>
      <c r="T35" s="703"/>
      <c r="U35" s="703"/>
      <c r="V35" s="703"/>
      <c r="W35" s="708"/>
    </row>
    <row r="36" spans="1:23" ht="17.100000000000001" customHeight="1">
      <c r="D36" s="111"/>
      <c r="E36" s="112"/>
      <c r="F36" s="112"/>
      <c r="G36" s="112"/>
      <c r="H36" s="112"/>
      <c r="I36" s="112"/>
      <c r="J36" s="112"/>
      <c r="K36" s="112"/>
      <c r="L36" s="112"/>
      <c r="M36" s="112"/>
      <c r="N36" s="112"/>
      <c r="O36" s="112"/>
      <c r="P36" s="112"/>
      <c r="Q36" s="112"/>
      <c r="R36" s="112"/>
      <c r="S36" s="510"/>
      <c r="T36" s="510"/>
      <c r="U36" s="510"/>
      <c r="V36" s="510"/>
      <c r="W36" s="113"/>
    </row>
    <row r="37" spans="1:23" ht="3" customHeight="1"/>
    <row r="38" spans="1:23" ht="11.25" hidden="1" customHeight="1"/>
    <row r="39" spans="1:23" ht="0.95" customHeight="1"/>
    <row r="40" spans="1:23" ht="23.25" customHeight="1"/>
    <row r="41" spans="1:23" ht="3" customHeight="1"/>
    <row r="42" spans="1:23" ht="17.100000000000001" customHeight="1">
      <c r="E42" s="1328" t="s">
        <v>640</v>
      </c>
      <c r="F42" s="1328"/>
      <c r="G42" s="1328"/>
      <c r="H42" s="1328"/>
      <c r="I42" s="1328"/>
      <c r="J42" s="1328"/>
      <c r="K42" s="1328"/>
      <c r="L42" s="1328"/>
      <c r="M42" s="1328"/>
      <c r="N42" s="1328"/>
      <c r="O42" s="1328"/>
      <c r="P42" s="1328"/>
      <c r="Q42" s="1328"/>
      <c r="R42" s="1328"/>
      <c r="S42" s="1328"/>
      <c r="T42" s="1328"/>
      <c r="U42" s="1328"/>
      <c r="V42" s="1328"/>
      <c r="W42" s="1328"/>
    </row>
    <row r="43" spans="1:23" ht="36.950000000000003" customHeight="1">
      <c r="E43" s="1325" t="s">
        <v>642</v>
      </c>
      <c r="F43" s="1326"/>
      <c r="G43" s="1326"/>
      <c r="H43" s="1326"/>
      <c r="I43" s="1326"/>
      <c r="J43" s="1326"/>
      <c r="K43" s="1326"/>
      <c r="L43" s="1326"/>
      <c r="M43" s="1326"/>
      <c r="N43" s="1326"/>
      <c r="O43" s="1326"/>
      <c r="P43" s="1326"/>
      <c r="Q43" s="1326"/>
      <c r="R43" s="1326"/>
      <c r="S43" s="1326"/>
      <c r="T43" s="1326"/>
      <c r="U43" s="1326"/>
      <c r="V43" s="1326"/>
      <c r="W43" s="1326"/>
    </row>
    <row r="44" spans="1:23" ht="17.100000000000001" customHeight="1">
      <c r="E44" s="1325" t="s">
        <v>643</v>
      </c>
      <c r="F44" s="1326"/>
      <c r="G44" s="1326"/>
      <c r="H44" s="1326"/>
      <c r="I44" s="1326"/>
      <c r="J44" s="1326"/>
      <c r="K44" s="1326"/>
      <c r="L44" s="1326"/>
      <c r="M44" s="1326"/>
      <c r="N44" s="1326"/>
      <c r="O44" s="1326"/>
      <c r="P44" s="1326"/>
      <c r="Q44" s="1326"/>
      <c r="R44" s="1326"/>
      <c r="S44" s="1326"/>
      <c r="T44" s="1326"/>
      <c r="U44" s="1326"/>
      <c r="V44" s="1326"/>
      <c r="W44" s="1326"/>
    </row>
    <row r="45" spans="1:23" ht="27" customHeight="1">
      <c r="E45" s="1325" t="s">
        <v>644</v>
      </c>
      <c r="F45" s="1326"/>
      <c r="G45" s="1326"/>
      <c r="H45" s="1326"/>
      <c r="I45" s="1326"/>
      <c r="J45" s="1326"/>
      <c r="K45" s="1326"/>
      <c r="L45" s="1326"/>
      <c r="M45" s="1326"/>
      <c r="N45" s="1326"/>
      <c r="O45" s="1326"/>
      <c r="P45" s="1326"/>
      <c r="Q45" s="1326"/>
      <c r="R45" s="1326"/>
      <c r="S45" s="1326"/>
      <c r="T45" s="1326"/>
      <c r="U45" s="1326"/>
      <c r="V45" s="1326"/>
      <c r="W45" s="1326"/>
    </row>
    <row r="46" spans="1:23" ht="17.100000000000001" customHeight="1">
      <c r="E46" s="1325" t="s">
        <v>645</v>
      </c>
      <c r="F46" s="1326"/>
      <c r="G46" s="1326"/>
      <c r="H46" s="1326"/>
      <c r="I46" s="1326"/>
      <c r="J46" s="1326"/>
      <c r="K46" s="1326"/>
      <c r="L46" s="1326"/>
      <c r="M46" s="1326"/>
      <c r="N46" s="1326"/>
      <c r="O46" s="1326"/>
      <c r="P46" s="1326"/>
      <c r="Q46" s="1326"/>
      <c r="R46" s="1326"/>
      <c r="S46" s="1326"/>
      <c r="T46" s="1326"/>
      <c r="U46" s="1326"/>
      <c r="V46" s="1326"/>
      <c r="W46" s="1326"/>
    </row>
    <row r="47" spans="1:23" ht="15" customHeight="1">
      <c r="E47" s="744"/>
      <c r="F47" s="210"/>
      <c r="G47" s="210"/>
      <c r="H47" s="210"/>
      <c r="I47" s="210"/>
      <c r="J47" s="210"/>
      <c r="K47" s="210"/>
      <c r="L47" s="210"/>
      <c r="M47" s="210"/>
      <c r="N47" s="210"/>
      <c r="O47" s="210"/>
      <c r="P47" s="210"/>
      <c r="Q47" s="210"/>
      <c r="R47" s="210"/>
      <c r="S47" s="210"/>
      <c r="T47" s="210"/>
      <c r="U47" s="210"/>
      <c r="V47" s="210"/>
      <c r="W47" s="210"/>
    </row>
    <row r="48" spans="1:23" ht="15" customHeight="1">
      <c r="E48" s="1328" t="s">
        <v>641</v>
      </c>
      <c r="F48" s="1328"/>
      <c r="G48" s="1328"/>
      <c r="H48" s="1328"/>
      <c r="I48" s="1328"/>
      <c r="J48" s="1328"/>
      <c r="K48" s="1328"/>
      <c r="L48" s="1328"/>
      <c r="M48" s="1328"/>
      <c r="N48" s="1328"/>
      <c r="O48" s="1328"/>
      <c r="P48" s="1328"/>
      <c r="Q48" s="1328"/>
      <c r="R48" s="1328"/>
      <c r="S48" s="1328"/>
      <c r="T48" s="1328"/>
      <c r="U48" s="1328"/>
      <c r="V48" s="1328"/>
      <c r="W48" s="1328"/>
    </row>
    <row r="49" spans="5:23" ht="17.100000000000001" customHeight="1">
      <c r="E49" s="1325" t="s">
        <v>646</v>
      </c>
      <c r="F49" s="1326"/>
      <c r="G49" s="1326"/>
      <c r="H49" s="1326"/>
      <c r="I49" s="1326"/>
      <c r="J49" s="1326"/>
      <c r="K49" s="1326"/>
      <c r="L49" s="1326"/>
      <c r="M49" s="1326"/>
      <c r="N49" s="1326"/>
      <c r="O49" s="1326"/>
      <c r="P49" s="1326"/>
      <c r="Q49" s="1326"/>
      <c r="R49" s="1326"/>
      <c r="S49" s="1326"/>
      <c r="T49" s="1326"/>
      <c r="U49" s="1326"/>
      <c r="V49" s="1326"/>
      <c r="W49" s="1326"/>
    </row>
    <row r="50" spans="5:23" ht="17.100000000000001" customHeight="1">
      <c r="E50" s="1325" t="s">
        <v>647</v>
      </c>
      <c r="F50" s="1326"/>
      <c r="G50" s="1326"/>
      <c r="H50" s="1326"/>
      <c r="I50" s="1326"/>
      <c r="J50" s="1326"/>
      <c r="K50" s="1326"/>
      <c r="L50" s="1326"/>
      <c r="M50" s="1326"/>
      <c r="N50" s="1326"/>
      <c r="O50" s="1326"/>
      <c r="P50" s="1326"/>
      <c r="Q50" s="1326"/>
      <c r="R50" s="1326"/>
      <c r="S50" s="1326"/>
      <c r="T50" s="1326"/>
      <c r="U50" s="1326"/>
      <c r="V50" s="1326"/>
      <c r="W50" s="1326"/>
    </row>
  </sheetData>
  <sheetProtection password="FA9C" sheet="1" objects="1" scenarios="1" formatColumns="0" formatRows="0"/>
  <dataConsolidate leftLabels="1"/>
  <mergeCells count="85">
    <mergeCell ref="E48:W48"/>
    <mergeCell ref="E49:W49"/>
    <mergeCell ref="E50:W50"/>
    <mergeCell ref="E42:W42"/>
    <mergeCell ref="E43:W43"/>
    <mergeCell ref="E44:W44"/>
    <mergeCell ref="E45:W45"/>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N31:N33"/>
    <mergeCell ref="O31:O33"/>
    <mergeCell ref="P21:P22"/>
    <mergeCell ref="Q21:Q22"/>
    <mergeCell ref="R21:R22"/>
    <mergeCell ref="N21:N23"/>
    <mergeCell ref="O21:O23"/>
    <mergeCell ref="I31:I34"/>
    <mergeCell ref="J31:J34"/>
    <mergeCell ref="K31:K34"/>
    <mergeCell ref="L31:L33"/>
    <mergeCell ref="M31:M33"/>
    <mergeCell ref="D31:D35"/>
    <mergeCell ref="E31:E35"/>
    <mergeCell ref="F31:F35"/>
    <mergeCell ref="G31:G35"/>
    <mergeCell ref="H31:H34"/>
    <mergeCell ref="P31:P32"/>
    <mergeCell ref="Q31:Q32"/>
    <mergeCell ref="R31:R32"/>
    <mergeCell ref="S31:S32"/>
    <mergeCell ref="P26:P27"/>
    <mergeCell ref="Q26:Q27"/>
    <mergeCell ref="R26:R27"/>
    <mergeCell ref="S26:S27"/>
  </mergeCells>
  <phoneticPr fontId="10" type="noConversion"/>
  <dataValidations xWindow="622" yWindow="221" count="7">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1"/>
    <dataValidation type="textLength" operator="lessThanOrEqual" allowBlank="1" showInputMessage="1" showErrorMessage="1" errorTitle="Ошибка" error="Допускается ввод не более 900 символов!" sqref="V31:W31 V26:W26 V21:W21 R31:R32 R26:R27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 type="textLength" operator="lessThanOrEqual" allowBlank="1" showInputMessage="1" showErrorMessage="1" errorTitle="Ошибка" error="Допускается ввод не более 900 символов!" sqref="J26">
      <formula1>900</formula1>
    </dataValidation>
    <dataValidation type="list" showInputMessage="1" showErrorMessage="1" errorTitle="Ошибка" error="Выберите значение из списка" sqref="J3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1199</v>
      </c>
      <c r="B1" s="5" t="s">
        <v>1216</v>
      </c>
      <c r="C1" s="5" t="s">
        <v>1217</v>
      </c>
      <c r="D1" s="5" t="s">
        <v>1218</v>
      </c>
      <c r="E1" s="5" t="s">
        <v>1219</v>
      </c>
      <c r="F1" s="5" t="s">
        <v>1220</v>
      </c>
      <c r="G1" s="5" t="s">
        <v>1221</v>
      </c>
      <c r="H1" s="5" t="s">
        <v>1222</v>
      </c>
      <c r="I1" s="5" t="s">
        <v>1223</v>
      </c>
    </row>
    <row r="2" spans="1:10">
      <c r="A2" s="5">
        <v>1</v>
      </c>
      <c r="B2" s="5" t="s">
        <v>1224</v>
      </c>
      <c r="C2" s="5" t="s">
        <v>126</v>
      </c>
      <c r="D2" s="5" t="s">
        <v>1225</v>
      </c>
      <c r="E2" s="5" t="s">
        <v>1226</v>
      </c>
      <c r="F2" s="5" t="s">
        <v>1227</v>
      </c>
      <c r="G2" s="5" t="s">
        <v>1228</v>
      </c>
      <c r="H2" s="5" t="s">
        <v>1229</v>
      </c>
      <c r="J2" s="5" t="s">
        <v>1851</v>
      </c>
    </row>
    <row r="3" spans="1:10">
      <c r="A3" s="5">
        <v>2</v>
      </c>
      <c r="B3" s="5" t="s">
        <v>1224</v>
      </c>
      <c r="C3" s="5" t="s">
        <v>126</v>
      </c>
      <c r="D3" s="5" t="s">
        <v>1230</v>
      </c>
      <c r="E3" s="5" t="s">
        <v>1231</v>
      </c>
      <c r="F3" s="5" t="s">
        <v>1232</v>
      </c>
      <c r="G3" s="5" t="s">
        <v>1233</v>
      </c>
      <c r="J3" s="5" t="s">
        <v>1851</v>
      </c>
    </row>
    <row r="4" spans="1:10">
      <c r="A4" s="5">
        <v>3</v>
      </c>
      <c r="B4" s="5" t="s">
        <v>1224</v>
      </c>
      <c r="C4" s="5" t="s">
        <v>126</v>
      </c>
      <c r="D4" s="5" t="s">
        <v>1234</v>
      </c>
      <c r="E4" s="5" t="s">
        <v>1235</v>
      </c>
      <c r="F4" s="5" t="s">
        <v>1236</v>
      </c>
      <c r="G4" s="5" t="s">
        <v>1237</v>
      </c>
      <c r="J4" s="5" t="s">
        <v>1851</v>
      </c>
    </row>
    <row r="5" spans="1:10">
      <c r="A5" s="5">
        <v>4</v>
      </c>
      <c r="B5" s="5" t="s">
        <v>1224</v>
      </c>
      <c r="C5" s="5" t="s">
        <v>126</v>
      </c>
      <c r="D5" s="5" t="s">
        <v>1238</v>
      </c>
      <c r="E5" s="5" t="s">
        <v>1239</v>
      </c>
      <c r="F5" s="5" t="s">
        <v>1240</v>
      </c>
      <c r="G5" s="5" t="s">
        <v>1241</v>
      </c>
      <c r="J5" s="5" t="s">
        <v>1851</v>
      </c>
    </row>
    <row r="6" spans="1:10">
      <c r="A6" s="5">
        <v>5</v>
      </c>
      <c r="B6" s="5" t="s">
        <v>1224</v>
      </c>
      <c r="C6" s="5" t="s">
        <v>126</v>
      </c>
      <c r="D6" s="5" t="s">
        <v>1242</v>
      </c>
      <c r="E6" s="5" t="s">
        <v>1243</v>
      </c>
      <c r="F6" s="5" t="s">
        <v>1244</v>
      </c>
      <c r="G6" s="5" t="s">
        <v>1245</v>
      </c>
      <c r="J6" s="5" t="s">
        <v>1851</v>
      </c>
    </row>
    <row r="7" spans="1:10">
      <c r="A7" s="5">
        <v>6</v>
      </c>
      <c r="B7" s="5" t="s">
        <v>1224</v>
      </c>
      <c r="C7" s="5" t="s">
        <v>126</v>
      </c>
      <c r="D7" s="5" t="s">
        <v>1246</v>
      </c>
      <c r="E7" s="5" t="s">
        <v>1247</v>
      </c>
      <c r="F7" s="5" t="s">
        <v>1248</v>
      </c>
      <c r="G7" s="5" t="s">
        <v>1233</v>
      </c>
      <c r="J7" s="5" t="s">
        <v>1851</v>
      </c>
    </row>
    <row r="8" spans="1:10">
      <c r="A8" s="5">
        <v>7</v>
      </c>
      <c r="B8" s="5" t="s">
        <v>1224</v>
      </c>
      <c r="C8" s="5" t="s">
        <v>126</v>
      </c>
      <c r="D8" s="5" t="s">
        <v>1249</v>
      </c>
      <c r="E8" s="5" t="s">
        <v>1250</v>
      </c>
      <c r="F8" s="5" t="s">
        <v>1251</v>
      </c>
      <c r="G8" s="5" t="s">
        <v>1233</v>
      </c>
      <c r="J8" s="5" t="s">
        <v>1851</v>
      </c>
    </row>
    <row r="9" spans="1:10">
      <c r="A9" s="5">
        <v>8</v>
      </c>
      <c r="B9" s="5" t="s">
        <v>1224</v>
      </c>
      <c r="C9" s="5" t="s">
        <v>126</v>
      </c>
      <c r="D9" s="5" t="s">
        <v>1252</v>
      </c>
      <c r="E9" s="5" t="s">
        <v>1253</v>
      </c>
      <c r="F9" s="5" t="s">
        <v>1254</v>
      </c>
      <c r="G9" s="5" t="s">
        <v>1255</v>
      </c>
      <c r="J9" s="5" t="s">
        <v>1851</v>
      </c>
    </row>
    <row r="10" spans="1:10">
      <c r="A10" s="5">
        <v>9</v>
      </c>
      <c r="B10" s="5" t="s">
        <v>1224</v>
      </c>
      <c r="C10" s="5" t="s">
        <v>126</v>
      </c>
      <c r="D10" s="5" t="s">
        <v>1256</v>
      </c>
      <c r="E10" s="5" t="s">
        <v>1257</v>
      </c>
      <c r="F10" s="5" t="s">
        <v>1258</v>
      </c>
      <c r="G10" s="5" t="s">
        <v>1259</v>
      </c>
      <c r="H10" s="5" t="s">
        <v>1229</v>
      </c>
      <c r="J10" s="5" t="s">
        <v>1851</v>
      </c>
    </row>
    <row r="11" spans="1:10">
      <c r="A11" s="5">
        <v>10</v>
      </c>
      <c r="B11" s="5" t="s">
        <v>1224</v>
      </c>
      <c r="C11" s="5" t="s">
        <v>126</v>
      </c>
      <c r="D11" s="5" t="s">
        <v>1260</v>
      </c>
      <c r="E11" s="5" t="s">
        <v>1261</v>
      </c>
      <c r="F11" s="5" t="s">
        <v>1262</v>
      </c>
      <c r="G11" s="5" t="s">
        <v>1263</v>
      </c>
      <c r="J11" s="5" t="s">
        <v>1851</v>
      </c>
    </row>
    <row r="12" spans="1:10">
      <c r="A12" s="5">
        <v>11</v>
      </c>
      <c r="B12" s="5" t="s">
        <v>1224</v>
      </c>
      <c r="C12" s="5" t="s">
        <v>126</v>
      </c>
      <c r="D12" s="5" t="s">
        <v>1264</v>
      </c>
      <c r="E12" s="5" t="s">
        <v>1265</v>
      </c>
      <c r="F12" s="5" t="s">
        <v>1266</v>
      </c>
      <c r="G12" s="5" t="s">
        <v>1267</v>
      </c>
      <c r="H12" s="5" t="s">
        <v>1229</v>
      </c>
      <c r="J12" s="5" t="s">
        <v>1851</v>
      </c>
    </row>
    <row r="13" spans="1:10">
      <c r="A13" s="5">
        <v>12</v>
      </c>
      <c r="B13" s="5" t="s">
        <v>1224</v>
      </c>
      <c r="C13" s="5" t="s">
        <v>126</v>
      </c>
      <c r="D13" s="5" t="s">
        <v>1268</v>
      </c>
      <c r="E13" s="5" t="s">
        <v>1269</v>
      </c>
      <c r="F13" s="5" t="s">
        <v>1270</v>
      </c>
      <c r="G13" s="5" t="s">
        <v>1271</v>
      </c>
      <c r="H13" s="5" t="s">
        <v>1272</v>
      </c>
      <c r="J13" s="5" t="s">
        <v>1851</v>
      </c>
    </row>
    <row r="14" spans="1:10">
      <c r="A14" s="5">
        <v>13</v>
      </c>
      <c r="B14" s="5" t="s">
        <v>1224</v>
      </c>
      <c r="C14" s="5" t="s">
        <v>126</v>
      </c>
      <c r="D14" s="5" t="s">
        <v>1273</v>
      </c>
      <c r="E14" s="5" t="s">
        <v>1274</v>
      </c>
      <c r="F14" s="5" t="s">
        <v>1275</v>
      </c>
      <c r="G14" s="5" t="s">
        <v>1245</v>
      </c>
      <c r="J14" s="5" t="s">
        <v>1851</v>
      </c>
    </row>
    <row r="15" spans="1:10">
      <c r="A15" s="5">
        <v>14</v>
      </c>
      <c r="B15" s="5" t="s">
        <v>1224</v>
      </c>
      <c r="C15" s="5" t="s">
        <v>126</v>
      </c>
      <c r="D15" s="5" t="s">
        <v>1276</v>
      </c>
      <c r="E15" s="5" t="s">
        <v>1277</v>
      </c>
      <c r="F15" s="5" t="s">
        <v>1278</v>
      </c>
      <c r="G15" s="5" t="s">
        <v>1271</v>
      </c>
      <c r="H15" s="5" t="s">
        <v>1229</v>
      </c>
      <c r="J15" s="5" t="s">
        <v>1851</v>
      </c>
    </row>
    <row r="16" spans="1:10">
      <c r="A16" s="5">
        <v>15</v>
      </c>
      <c r="B16" s="5" t="s">
        <v>1224</v>
      </c>
      <c r="C16" s="5" t="s">
        <v>126</v>
      </c>
      <c r="D16" s="5" t="s">
        <v>1279</v>
      </c>
      <c r="E16" s="5" t="s">
        <v>1280</v>
      </c>
      <c r="F16" s="5" t="s">
        <v>1281</v>
      </c>
      <c r="G16" s="5" t="s">
        <v>1282</v>
      </c>
      <c r="H16" s="5" t="s">
        <v>1283</v>
      </c>
      <c r="J16" s="5" t="s">
        <v>1851</v>
      </c>
    </row>
    <row r="17" spans="1:10">
      <c r="A17" s="5">
        <v>16</v>
      </c>
      <c r="B17" s="5" t="s">
        <v>1224</v>
      </c>
      <c r="C17" s="5" t="s">
        <v>126</v>
      </c>
      <c r="D17" s="5" t="s">
        <v>1284</v>
      </c>
      <c r="E17" s="5" t="s">
        <v>1285</v>
      </c>
      <c r="F17" s="5" t="s">
        <v>1281</v>
      </c>
      <c r="G17" s="5" t="s">
        <v>1286</v>
      </c>
      <c r="J17" s="5" t="s">
        <v>1851</v>
      </c>
    </row>
    <row r="18" spans="1:10">
      <c r="A18" s="5">
        <v>17</v>
      </c>
      <c r="B18" s="5" t="s">
        <v>1224</v>
      </c>
      <c r="C18" s="5" t="s">
        <v>126</v>
      </c>
      <c r="D18" s="5" t="s">
        <v>1287</v>
      </c>
      <c r="E18" s="5" t="s">
        <v>1288</v>
      </c>
      <c r="F18" s="5" t="s">
        <v>1289</v>
      </c>
      <c r="G18" s="5" t="s">
        <v>1290</v>
      </c>
      <c r="J18" s="5" t="s">
        <v>1851</v>
      </c>
    </row>
    <row r="19" spans="1:10">
      <c r="A19" s="5">
        <v>18</v>
      </c>
      <c r="B19" s="5" t="s">
        <v>1224</v>
      </c>
      <c r="C19" s="5" t="s">
        <v>126</v>
      </c>
      <c r="D19" s="5" t="s">
        <v>1291</v>
      </c>
      <c r="E19" s="5" t="s">
        <v>1292</v>
      </c>
      <c r="F19" s="5" t="s">
        <v>1293</v>
      </c>
      <c r="G19" s="5" t="s">
        <v>1294</v>
      </c>
      <c r="J19" s="5" t="s">
        <v>1851</v>
      </c>
    </row>
    <row r="20" spans="1:10">
      <c r="A20" s="5">
        <v>19</v>
      </c>
      <c r="B20" s="5" t="s">
        <v>1224</v>
      </c>
      <c r="C20" s="5" t="s">
        <v>126</v>
      </c>
      <c r="D20" s="5" t="s">
        <v>1295</v>
      </c>
      <c r="E20" s="5" t="s">
        <v>1296</v>
      </c>
      <c r="F20" s="5" t="s">
        <v>1236</v>
      </c>
      <c r="G20" s="5" t="s">
        <v>1297</v>
      </c>
      <c r="H20" s="5" t="s">
        <v>1298</v>
      </c>
      <c r="J20" s="5" t="s">
        <v>1851</v>
      </c>
    </row>
    <row r="21" spans="1:10">
      <c r="A21" s="5">
        <v>20</v>
      </c>
      <c r="B21" s="5" t="s">
        <v>1224</v>
      </c>
      <c r="C21" s="5" t="s">
        <v>126</v>
      </c>
      <c r="D21" s="5" t="s">
        <v>1299</v>
      </c>
      <c r="E21" s="5" t="s">
        <v>1300</v>
      </c>
      <c r="F21" s="5" t="s">
        <v>1301</v>
      </c>
      <c r="G21" s="5" t="s">
        <v>1302</v>
      </c>
      <c r="H21" s="5" t="s">
        <v>1303</v>
      </c>
      <c r="J21" s="5" t="s">
        <v>1851</v>
      </c>
    </row>
    <row r="22" spans="1:10">
      <c r="A22" s="5">
        <v>21</v>
      </c>
      <c r="B22" s="5" t="s">
        <v>1224</v>
      </c>
      <c r="C22" s="5" t="s">
        <v>126</v>
      </c>
      <c r="D22" s="5" t="s">
        <v>1304</v>
      </c>
      <c r="E22" s="5" t="s">
        <v>1305</v>
      </c>
      <c r="F22" s="5" t="s">
        <v>1306</v>
      </c>
      <c r="G22" s="5" t="s">
        <v>1307</v>
      </c>
      <c r="J22" s="5" t="s">
        <v>1851</v>
      </c>
    </row>
    <row r="23" spans="1:10">
      <c r="A23" s="5">
        <v>22</v>
      </c>
      <c r="B23" s="5" t="s">
        <v>1224</v>
      </c>
      <c r="C23" s="5" t="s">
        <v>126</v>
      </c>
      <c r="D23" s="5" t="s">
        <v>1308</v>
      </c>
      <c r="E23" s="5" t="s">
        <v>1309</v>
      </c>
      <c r="F23" s="5" t="s">
        <v>1310</v>
      </c>
      <c r="G23" s="5" t="s">
        <v>1307</v>
      </c>
      <c r="J23" s="5" t="s">
        <v>1851</v>
      </c>
    </row>
    <row r="24" spans="1:10">
      <c r="A24" s="5">
        <v>23</v>
      </c>
      <c r="B24" s="5" t="s">
        <v>1224</v>
      </c>
      <c r="C24" s="5" t="s">
        <v>126</v>
      </c>
      <c r="D24" s="5" t="s">
        <v>1311</v>
      </c>
      <c r="E24" s="5" t="s">
        <v>1312</v>
      </c>
      <c r="F24" s="5" t="s">
        <v>1313</v>
      </c>
      <c r="G24" s="5" t="s">
        <v>1233</v>
      </c>
      <c r="H24" s="5" t="s">
        <v>1314</v>
      </c>
      <c r="J24" s="5" t="s">
        <v>1851</v>
      </c>
    </row>
    <row r="25" spans="1:10">
      <c r="A25" s="5">
        <v>24</v>
      </c>
      <c r="B25" s="5" t="s">
        <v>1224</v>
      </c>
      <c r="C25" s="5" t="s">
        <v>126</v>
      </c>
      <c r="D25" s="5" t="s">
        <v>1315</v>
      </c>
      <c r="E25" s="5" t="s">
        <v>1316</v>
      </c>
      <c r="F25" s="5" t="s">
        <v>1317</v>
      </c>
      <c r="G25" s="5" t="s">
        <v>1233</v>
      </c>
      <c r="J25" s="5" t="s">
        <v>1851</v>
      </c>
    </row>
    <row r="26" spans="1:10">
      <c r="A26" s="5">
        <v>25</v>
      </c>
      <c r="B26" s="5" t="s">
        <v>1224</v>
      </c>
      <c r="C26" s="5" t="s">
        <v>126</v>
      </c>
      <c r="D26" s="5" t="s">
        <v>1318</v>
      </c>
      <c r="E26" s="5" t="s">
        <v>1319</v>
      </c>
      <c r="F26" s="5" t="s">
        <v>1320</v>
      </c>
      <c r="G26" s="5" t="s">
        <v>1321</v>
      </c>
      <c r="J26" s="5" t="s">
        <v>1851</v>
      </c>
    </row>
    <row r="27" spans="1:10">
      <c r="A27" s="5">
        <v>26</v>
      </c>
      <c r="B27" s="5" t="s">
        <v>1224</v>
      </c>
      <c r="C27" s="5" t="s">
        <v>126</v>
      </c>
      <c r="D27" s="5" t="s">
        <v>1322</v>
      </c>
      <c r="E27" s="5" t="s">
        <v>1323</v>
      </c>
      <c r="F27" s="5" t="s">
        <v>1324</v>
      </c>
      <c r="G27" s="5" t="s">
        <v>1325</v>
      </c>
      <c r="J27" s="5" t="s">
        <v>1851</v>
      </c>
    </row>
    <row r="28" spans="1:10">
      <c r="A28" s="5">
        <v>27</v>
      </c>
      <c r="B28" s="5" t="s">
        <v>1224</v>
      </c>
      <c r="C28" s="5" t="s">
        <v>126</v>
      </c>
      <c r="D28" s="5" t="s">
        <v>1326</v>
      </c>
      <c r="E28" s="5" t="s">
        <v>1327</v>
      </c>
      <c r="F28" s="5" t="s">
        <v>1328</v>
      </c>
      <c r="G28" s="5" t="s">
        <v>1228</v>
      </c>
      <c r="J28" s="5" t="s">
        <v>1851</v>
      </c>
    </row>
    <row r="29" spans="1:10">
      <c r="A29" s="5">
        <v>28</v>
      </c>
      <c r="B29" s="5" t="s">
        <v>1224</v>
      </c>
      <c r="C29" s="5" t="s">
        <v>126</v>
      </c>
      <c r="D29" s="5" t="s">
        <v>1329</v>
      </c>
      <c r="E29" s="5" t="s">
        <v>1330</v>
      </c>
      <c r="F29" s="5" t="s">
        <v>1331</v>
      </c>
      <c r="G29" s="5" t="s">
        <v>1271</v>
      </c>
      <c r="J29" s="5" t="s">
        <v>1851</v>
      </c>
    </row>
    <row r="30" spans="1:10">
      <c r="A30" s="5">
        <v>29</v>
      </c>
      <c r="B30" s="5" t="s">
        <v>1224</v>
      </c>
      <c r="C30" s="5" t="s">
        <v>126</v>
      </c>
      <c r="D30" s="5" t="s">
        <v>1332</v>
      </c>
      <c r="E30" s="5" t="s">
        <v>1333</v>
      </c>
      <c r="F30" s="5" t="s">
        <v>1334</v>
      </c>
      <c r="G30" s="5" t="s">
        <v>1335</v>
      </c>
      <c r="J30" s="5" t="s">
        <v>1851</v>
      </c>
    </row>
    <row r="31" spans="1:10">
      <c r="A31" s="5">
        <v>30</v>
      </c>
      <c r="B31" s="5" t="s">
        <v>1224</v>
      </c>
      <c r="C31" s="5" t="s">
        <v>126</v>
      </c>
      <c r="D31" s="5" t="s">
        <v>1336</v>
      </c>
      <c r="E31" s="5" t="s">
        <v>1337</v>
      </c>
      <c r="F31" s="5" t="s">
        <v>1338</v>
      </c>
      <c r="G31" s="5" t="s">
        <v>1339</v>
      </c>
      <c r="J31" s="5" t="s">
        <v>1851</v>
      </c>
    </row>
    <row r="32" spans="1:10">
      <c r="A32" s="5">
        <v>31</v>
      </c>
      <c r="B32" s="5" t="s">
        <v>1224</v>
      </c>
      <c r="C32" s="5" t="s">
        <v>126</v>
      </c>
      <c r="D32" s="5" t="s">
        <v>1340</v>
      </c>
      <c r="E32" s="5" t="s">
        <v>1341</v>
      </c>
      <c r="F32" s="5" t="s">
        <v>1342</v>
      </c>
      <c r="G32" s="5" t="s">
        <v>1271</v>
      </c>
      <c r="H32" s="5" t="s">
        <v>1343</v>
      </c>
      <c r="J32" s="5" t="s">
        <v>1851</v>
      </c>
    </row>
    <row r="33" spans="1:10">
      <c r="A33" s="5">
        <v>32</v>
      </c>
      <c r="B33" s="5" t="s">
        <v>1224</v>
      </c>
      <c r="C33" s="5" t="s">
        <v>126</v>
      </c>
      <c r="D33" s="5" t="s">
        <v>1344</v>
      </c>
      <c r="E33" s="5" t="s">
        <v>1345</v>
      </c>
      <c r="F33" s="5" t="s">
        <v>1346</v>
      </c>
      <c r="G33" s="5" t="s">
        <v>1263</v>
      </c>
      <c r="J33" s="5" t="s">
        <v>1851</v>
      </c>
    </row>
    <row r="34" spans="1:10">
      <c r="A34" s="5">
        <v>33</v>
      </c>
      <c r="B34" s="5" t="s">
        <v>1224</v>
      </c>
      <c r="C34" s="5" t="s">
        <v>126</v>
      </c>
      <c r="D34" s="5" t="s">
        <v>1347</v>
      </c>
      <c r="E34" s="5" t="s">
        <v>1348</v>
      </c>
      <c r="F34" s="5" t="s">
        <v>1349</v>
      </c>
      <c r="G34" s="5" t="s">
        <v>1228</v>
      </c>
      <c r="J34" s="5" t="s">
        <v>1851</v>
      </c>
    </row>
    <row r="35" spans="1:10">
      <c r="A35" s="5">
        <v>34</v>
      </c>
      <c r="B35" s="5" t="s">
        <v>1224</v>
      </c>
      <c r="C35" s="5" t="s">
        <v>126</v>
      </c>
      <c r="D35" s="5" t="s">
        <v>1350</v>
      </c>
      <c r="E35" s="5" t="s">
        <v>1351</v>
      </c>
      <c r="F35" s="5" t="s">
        <v>1352</v>
      </c>
      <c r="G35" s="5" t="s">
        <v>1228</v>
      </c>
      <c r="J35" s="5" t="s">
        <v>1851</v>
      </c>
    </row>
    <row r="36" spans="1:10">
      <c r="A36" s="5">
        <v>35</v>
      </c>
      <c r="B36" s="5" t="s">
        <v>1224</v>
      </c>
      <c r="C36" s="5" t="s">
        <v>126</v>
      </c>
      <c r="D36" s="5" t="s">
        <v>1353</v>
      </c>
      <c r="E36" s="5" t="s">
        <v>1354</v>
      </c>
      <c r="F36" s="5" t="s">
        <v>1355</v>
      </c>
      <c r="G36" s="5" t="s">
        <v>1294</v>
      </c>
      <c r="H36" s="5" t="s">
        <v>1356</v>
      </c>
      <c r="J36" s="5" t="s">
        <v>1851</v>
      </c>
    </row>
    <row r="37" spans="1:10">
      <c r="A37" s="5">
        <v>36</v>
      </c>
      <c r="B37" s="5" t="s">
        <v>1224</v>
      </c>
      <c r="C37" s="5" t="s">
        <v>126</v>
      </c>
      <c r="D37" s="5" t="s">
        <v>1357</v>
      </c>
      <c r="E37" s="5" t="s">
        <v>1358</v>
      </c>
      <c r="F37" s="5" t="s">
        <v>1359</v>
      </c>
      <c r="G37" s="5" t="s">
        <v>1271</v>
      </c>
      <c r="H37" s="5" t="s">
        <v>1360</v>
      </c>
      <c r="J37" s="5" t="s">
        <v>1851</v>
      </c>
    </row>
    <row r="38" spans="1:10">
      <c r="A38" s="5">
        <v>37</v>
      </c>
      <c r="B38" s="5" t="s">
        <v>1224</v>
      </c>
      <c r="C38" s="5" t="s">
        <v>126</v>
      </c>
      <c r="D38" s="5" t="s">
        <v>1361</v>
      </c>
      <c r="E38" s="5" t="s">
        <v>1362</v>
      </c>
      <c r="F38" s="5" t="s">
        <v>1363</v>
      </c>
      <c r="G38" s="5" t="s">
        <v>1364</v>
      </c>
      <c r="J38" s="5" t="s">
        <v>1851</v>
      </c>
    </row>
    <row r="39" spans="1:10">
      <c r="A39" s="5">
        <v>38</v>
      </c>
      <c r="B39" s="5" t="s">
        <v>1224</v>
      </c>
      <c r="C39" s="5" t="s">
        <v>126</v>
      </c>
      <c r="D39" s="5" t="s">
        <v>1365</v>
      </c>
      <c r="E39" s="5" t="s">
        <v>1366</v>
      </c>
      <c r="F39" s="5" t="s">
        <v>1367</v>
      </c>
      <c r="G39" s="5" t="s">
        <v>1228</v>
      </c>
      <c r="J39" s="5" t="s">
        <v>1851</v>
      </c>
    </row>
    <row r="40" spans="1:10">
      <c r="A40" s="5">
        <v>39</v>
      </c>
      <c r="B40" s="5" t="s">
        <v>1224</v>
      </c>
      <c r="C40" s="5" t="s">
        <v>126</v>
      </c>
      <c r="D40" s="5" t="s">
        <v>1368</v>
      </c>
      <c r="E40" s="5" t="s">
        <v>1369</v>
      </c>
      <c r="F40" s="5" t="s">
        <v>1370</v>
      </c>
      <c r="G40" s="5" t="s">
        <v>1371</v>
      </c>
      <c r="J40" s="5" t="s">
        <v>1851</v>
      </c>
    </row>
    <row r="41" spans="1:10">
      <c r="A41" s="5">
        <v>40</v>
      </c>
      <c r="B41" s="5" t="s">
        <v>1224</v>
      </c>
      <c r="C41" s="5" t="s">
        <v>126</v>
      </c>
      <c r="D41" s="5" t="s">
        <v>1372</v>
      </c>
      <c r="E41" s="5" t="s">
        <v>1373</v>
      </c>
      <c r="F41" s="5" t="s">
        <v>1374</v>
      </c>
      <c r="G41" s="5" t="s">
        <v>1375</v>
      </c>
      <c r="H41" s="5" t="s">
        <v>1229</v>
      </c>
      <c r="J41" s="5" t="s">
        <v>1851</v>
      </c>
    </row>
    <row r="42" spans="1:10">
      <c r="A42" s="5">
        <v>41</v>
      </c>
      <c r="B42" s="5" t="s">
        <v>1224</v>
      </c>
      <c r="C42" s="5" t="s">
        <v>126</v>
      </c>
      <c r="D42" s="5" t="s">
        <v>1376</v>
      </c>
      <c r="E42" s="5" t="s">
        <v>1377</v>
      </c>
      <c r="F42" s="5" t="s">
        <v>1378</v>
      </c>
      <c r="G42" s="5" t="s">
        <v>1379</v>
      </c>
      <c r="J42" s="5" t="s">
        <v>1851</v>
      </c>
    </row>
    <row r="43" spans="1:10">
      <c r="A43" s="5">
        <v>42</v>
      </c>
      <c r="B43" s="5" t="s">
        <v>1224</v>
      </c>
      <c r="C43" s="5" t="s">
        <v>126</v>
      </c>
      <c r="D43" s="5" t="s">
        <v>1380</v>
      </c>
      <c r="E43" s="5" t="s">
        <v>1381</v>
      </c>
      <c r="F43" s="5" t="s">
        <v>1382</v>
      </c>
      <c r="G43" s="5" t="s">
        <v>1263</v>
      </c>
      <c r="J43" s="5" t="s">
        <v>1851</v>
      </c>
    </row>
    <row r="44" spans="1:10">
      <c r="A44" s="5">
        <v>43</v>
      </c>
      <c r="B44" s="5" t="s">
        <v>1224</v>
      </c>
      <c r="C44" s="5" t="s">
        <v>126</v>
      </c>
      <c r="D44" s="5" t="s">
        <v>1383</v>
      </c>
      <c r="E44" s="5" t="s">
        <v>1384</v>
      </c>
      <c r="F44" s="5" t="s">
        <v>1385</v>
      </c>
      <c r="G44" s="5" t="s">
        <v>1386</v>
      </c>
      <c r="J44" s="5" t="s">
        <v>1851</v>
      </c>
    </row>
    <row r="45" spans="1:10">
      <c r="A45" s="5">
        <v>44</v>
      </c>
      <c r="B45" s="5" t="s">
        <v>1224</v>
      </c>
      <c r="C45" s="5" t="s">
        <v>126</v>
      </c>
      <c r="D45" s="5" t="s">
        <v>1387</v>
      </c>
      <c r="E45" s="5" t="s">
        <v>1388</v>
      </c>
      <c r="F45" s="5" t="s">
        <v>1389</v>
      </c>
      <c r="G45" s="5" t="s">
        <v>1263</v>
      </c>
      <c r="J45" s="5" t="s">
        <v>1851</v>
      </c>
    </row>
    <row r="46" spans="1:10">
      <c r="A46" s="5">
        <v>45</v>
      </c>
      <c r="B46" s="5" t="s">
        <v>1224</v>
      </c>
      <c r="C46" s="5" t="s">
        <v>126</v>
      </c>
      <c r="D46" s="5" t="s">
        <v>1390</v>
      </c>
      <c r="E46" s="5" t="s">
        <v>1391</v>
      </c>
      <c r="F46" s="5" t="s">
        <v>1392</v>
      </c>
      <c r="G46" s="5" t="s">
        <v>1263</v>
      </c>
      <c r="H46" s="5" t="s">
        <v>1393</v>
      </c>
      <c r="J46" s="5" t="s">
        <v>1851</v>
      </c>
    </row>
    <row r="47" spans="1:10">
      <c r="A47" s="5">
        <v>46</v>
      </c>
      <c r="B47" s="5" t="s">
        <v>1224</v>
      </c>
      <c r="C47" s="5" t="s">
        <v>126</v>
      </c>
      <c r="D47" s="5" t="s">
        <v>1394</v>
      </c>
      <c r="E47" s="5" t="s">
        <v>1395</v>
      </c>
      <c r="F47" s="5" t="s">
        <v>1396</v>
      </c>
      <c r="G47" s="5" t="s">
        <v>1364</v>
      </c>
      <c r="H47" s="5" t="s">
        <v>1397</v>
      </c>
      <c r="J47" s="5" t="s">
        <v>1851</v>
      </c>
    </row>
    <row r="48" spans="1:10">
      <c r="A48" s="5">
        <v>47</v>
      </c>
      <c r="B48" s="5" t="s">
        <v>1224</v>
      </c>
      <c r="C48" s="5" t="s">
        <v>126</v>
      </c>
      <c r="D48" s="5" t="s">
        <v>1398</v>
      </c>
      <c r="E48" s="5" t="s">
        <v>1399</v>
      </c>
      <c r="F48" s="5" t="s">
        <v>1400</v>
      </c>
      <c r="G48" s="5" t="s">
        <v>1233</v>
      </c>
      <c r="H48" s="5" t="s">
        <v>1401</v>
      </c>
      <c r="J48" s="5" t="s">
        <v>1851</v>
      </c>
    </row>
    <row r="49" spans="1:10">
      <c r="A49" s="5">
        <v>48</v>
      </c>
      <c r="B49" s="5" t="s">
        <v>1224</v>
      </c>
      <c r="C49" s="5" t="s">
        <v>126</v>
      </c>
      <c r="D49" s="5" t="s">
        <v>1402</v>
      </c>
      <c r="E49" s="5" t="s">
        <v>1403</v>
      </c>
      <c r="F49" s="5" t="s">
        <v>1404</v>
      </c>
      <c r="G49" s="5" t="s">
        <v>1405</v>
      </c>
      <c r="J49" s="5" t="s">
        <v>1851</v>
      </c>
    </row>
    <row r="50" spans="1:10">
      <c r="A50" s="5">
        <v>49</v>
      </c>
      <c r="B50" s="5" t="s">
        <v>1224</v>
      </c>
      <c r="C50" s="5" t="s">
        <v>126</v>
      </c>
      <c r="D50" s="5" t="s">
        <v>1406</v>
      </c>
      <c r="E50" s="5" t="s">
        <v>1407</v>
      </c>
      <c r="F50" s="5" t="s">
        <v>1408</v>
      </c>
      <c r="G50" s="5" t="s">
        <v>1263</v>
      </c>
      <c r="J50" s="5" t="s">
        <v>1851</v>
      </c>
    </row>
    <row r="51" spans="1:10">
      <c r="A51" s="5">
        <v>50</v>
      </c>
      <c r="B51" s="5" t="s">
        <v>1224</v>
      </c>
      <c r="C51" s="5" t="s">
        <v>126</v>
      </c>
      <c r="D51" s="5" t="s">
        <v>1409</v>
      </c>
      <c r="E51" s="5" t="s">
        <v>1410</v>
      </c>
      <c r="F51" s="5" t="s">
        <v>1411</v>
      </c>
      <c r="G51" s="5" t="s">
        <v>1364</v>
      </c>
      <c r="J51" s="5" t="s">
        <v>1851</v>
      </c>
    </row>
    <row r="52" spans="1:10">
      <c r="A52" s="5">
        <v>51</v>
      </c>
      <c r="B52" s="5" t="s">
        <v>1224</v>
      </c>
      <c r="C52" s="5" t="s">
        <v>126</v>
      </c>
      <c r="D52" s="5" t="s">
        <v>1412</v>
      </c>
      <c r="E52" s="5" t="s">
        <v>1413</v>
      </c>
      <c r="F52" s="5" t="s">
        <v>1414</v>
      </c>
      <c r="G52" s="5" t="s">
        <v>1263</v>
      </c>
      <c r="J52" s="5" t="s">
        <v>1851</v>
      </c>
    </row>
    <row r="53" spans="1:10">
      <c r="A53" s="5">
        <v>52</v>
      </c>
      <c r="B53" s="5" t="s">
        <v>1224</v>
      </c>
      <c r="C53" s="5" t="s">
        <v>126</v>
      </c>
      <c r="D53" s="5" t="s">
        <v>1415</v>
      </c>
      <c r="E53" s="5" t="s">
        <v>1416</v>
      </c>
      <c r="F53" s="5" t="s">
        <v>1417</v>
      </c>
      <c r="G53" s="5" t="s">
        <v>1271</v>
      </c>
      <c r="J53" s="5" t="s">
        <v>1851</v>
      </c>
    </row>
    <row r="54" spans="1:10">
      <c r="A54" s="5">
        <v>53</v>
      </c>
      <c r="B54" s="5" t="s">
        <v>1224</v>
      </c>
      <c r="C54" s="5" t="s">
        <v>126</v>
      </c>
      <c r="D54" s="5" t="s">
        <v>1418</v>
      </c>
      <c r="E54" s="5" t="s">
        <v>1419</v>
      </c>
      <c r="F54" s="5" t="s">
        <v>1420</v>
      </c>
      <c r="G54" s="5" t="s">
        <v>1307</v>
      </c>
      <c r="J54" s="5" t="s">
        <v>1851</v>
      </c>
    </row>
    <row r="55" spans="1:10">
      <c r="A55" s="5">
        <v>54</v>
      </c>
      <c r="B55" s="5" t="s">
        <v>1224</v>
      </c>
      <c r="C55" s="5" t="s">
        <v>126</v>
      </c>
      <c r="D55" s="5" t="s">
        <v>1421</v>
      </c>
      <c r="E55" s="5" t="s">
        <v>1422</v>
      </c>
      <c r="F55" s="5" t="s">
        <v>1423</v>
      </c>
      <c r="G55" s="5" t="s">
        <v>1424</v>
      </c>
      <c r="J55" s="5" t="s">
        <v>1851</v>
      </c>
    </row>
    <row r="56" spans="1:10">
      <c r="A56" s="5">
        <v>55</v>
      </c>
      <c r="B56" s="5" t="s">
        <v>1224</v>
      </c>
      <c r="C56" s="5" t="s">
        <v>126</v>
      </c>
      <c r="D56" s="5" t="s">
        <v>1425</v>
      </c>
      <c r="E56" s="5" t="s">
        <v>1426</v>
      </c>
      <c r="F56" s="5" t="s">
        <v>1427</v>
      </c>
      <c r="G56" s="5" t="s">
        <v>1424</v>
      </c>
      <c r="J56" s="5" t="s">
        <v>1851</v>
      </c>
    </row>
    <row r="57" spans="1:10">
      <c r="A57" s="5">
        <v>56</v>
      </c>
      <c r="B57" s="5" t="s">
        <v>1224</v>
      </c>
      <c r="C57" s="5" t="s">
        <v>126</v>
      </c>
      <c r="D57" s="5" t="s">
        <v>1428</v>
      </c>
      <c r="E57" s="5" t="s">
        <v>1429</v>
      </c>
      <c r="F57" s="5" t="s">
        <v>1430</v>
      </c>
      <c r="G57" s="5" t="s">
        <v>1263</v>
      </c>
      <c r="J57" s="5" t="s">
        <v>1851</v>
      </c>
    </row>
    <row r="58" spans="1:10">
      <c r="A58" s="5">
        <v>57</v>
      </c>
      <c r="B58" s="5" t="s">
        <v>1224</v>
      </c>
      <c r="C58" s="5" t="s">
        <v>126</v>
      </c>
      <c r="D58" s="5" t="s">
        <v>1431</v>
      </c>
      <c r="E58" s="5" t="s">
        <v>1432</v>
      </c>
      <c r="F58" s="5" t="s">
        <v>1433</v>
      </c>
      <c r="G58" s="5" t="s">
        <v>1424</v>
      </c>
      <c r="J58" s="5" t="s">
        <v>1851</v>
      </c>
    </row>
    <row r="59" spans="1:10">
      <c r="A59" s="5">
        <v>58</v>
      </c>
      <c r="B59" s="5" t="s">
        <v>1224</v>
      </c>
      <c r="C59" s="5" t="s">
        <v>126</v>
      </c>
      <c r="D59" s="5" t="s">
        <v>1434</v>
      </c>
      <c r="E59" s="5" t="s">
        <v>1435</v>
      </c>
      <c r="F59" s="5" t="s">
        <v>1436</v>
      </c>
      <c r="G59" s="5" t="s">
        <v>1437</v>
      </c>
      <c r="J59" s="5" t="s">
        <v>1851</v>
      </c>
    </row>
    <row r="60" spans="1:10">
      <c r="A60" s="5">
        <v>59</v>
      </c>
      <c r="B60" s="5" t="s">
        <v>1224</v>
      </c>
      <c r="C60" s="5" t="s">
        <v>126</v>
      </c>
      <c r="D60" s="5" t="s">
        <v>1438</v>
      </c>
      <c r="E60" s="5" t="s">
        <v>1439</v>
      </c>
      <c r="F60" s="5" t="s">
        <v>1440</v>
      </c>
      <c r="G60" s="5" t="s">
        <v>1364</v>
      </c>
      <c r="J60" s="5" t="s">
        <v>1851</v>
      </c>
    </row>
    <row r="61" spans="1:10">
      <c r="A61" s="5">
        <v>60</v>
      </c>
      <c r="B61" s="5" t="s">
        <v>1224</v>
      </c>
      <c r="C61" s="5" t="s">
        <v>126</v>
      </c>
      <c r="D61" s="5" t="s">
        <v>1441</v>
      </c>
      <c r="E61" s="5" t="s">
        <v>1442</v>
      </c>
      <c r="F61" s="5" t="s">
        <v>1443</v>
      </c>
      <c r="G61" s="5" t="s">
        <v>1424</v>
      </c>
      <c r="H61" s="5" t="s">
        <v>1444</v>
      </c>
      <c r="J61" s="5" t="s">
        <v>1851</v>
      </c>
    </row>
    <row r="62" spans="1:10">
      <c r="A62" s="5">
        <v>61</v>
      </c>
      <c r="B62" s="5" t="s">
        <v>1224</v>
      </c>
      <c r="C62" s="5" t="s">
        <v>126</v>
      </c>
      <c r="D62" s="5" t="s">
        <v>1445</v>
      </c>
      <c r="E62" s="5" t="s">
        <v>1446</v>
      </c>
      <c r="F62" s="5" t="s">
        <v>1447</v>
      </c>
      <c r="G62" s="5" t="s">
        <v>1245</v>
      </c>
      <c r="H62" s="5" t="s">
        <v>1448</v>
      </c>
      <c r="J62" s="5" t="s">
        <v>1851</v>
      </c>
    </row>
    <row r="63" spans="1:10">
      <c r="A63" s="5">
        <v>62</v>
      </c>
      <c r="B63" s="5" t="s">
        <v>1224</v>
      </c>
      <c r="C63" s="5" t="s">
        <v>126</v>
      </c>
      <c r="D63" s="5" t="s">
        <v>1449</v>
      </c>
      <c r="E63" s="5" t="s">
        <v>1450</v>
      </c>
      <c r="F63" s="5" t="s">
        <v>1451</v>
      </c>
      <c r="G63" s="5" t="s">
        <v>1364</v>
      </c>
      <c r="J63" s="5" t="s">
        <v>1851</v>
      </c>
    </row>
    <row r="64" spans="1:10">
      <c r="A64" s="5">
        <v>63</v>
      </c>
      <c r="B64" s="5" t="s">
        <v>1224</v>
      </c>
      <c r="C64" s="5" t="s">
        <v>126</v>
      </c>
      <c r="D64" s="5" t="s">
        <v>1452</v>
      </c>
      <c r="E64" s="5" t="s">
        <v>1453</v>
      </c>
      <c r="F64" s="5" t="s">
        <v>1454</v>
      </c>
      <c r="G64" s="5" t="s">
        <v>1233</v>
      </c>
      <c r="H64" s="5" t="s">
        <v>1229</v>
      </c>
      <c r="J64" s="5" t="s">
        <v>1851</v>
      </c>
    </row>
    <row r="65" spans="1:10">
      <c r="A65" s="5">
        <v>64</v>
      </c>
      <c r="B65" s="5" t="s">
        <v>1224</v>
      </c>
      <c r="C65" s="5" t="s">
        <v>126</v>
      </c>
      <c r="D65" s="5" t="s">
        <v>1455</v>
      </c>
      <c r="E65" s="5" t="s">
        <v>1456</v>
      </c>
      <c r="F65" s="5" t="s">
        <v>1457</v>
      </c>
      <c r="G65" s="5" t="s">
        <v>1321</v>
      </c>
      <c r="J65" s="5" t="s">
        <v>1851</v>
      </c>
    </row>
    <row r="66" spans="1:10">
      <c r="A66" s="5">
        <v>65</v>
      </c>
      <c r="B66" s="5" t="s">
        <v>1224</v>
      </c>
      <c r="C66" s="5" t="s">
        <v>126</v>
      </c>
      <c r="D66" s="5" t="s">
        <v>1458</v>
      </c>
      <c r="E66" s="5" t="s">
        <v>1459</v>
      </c>
      <c r="F66" s="5" t="s">
        <v>1460</v>
      </c>
      <c r="G66" s="5" t="s">
        <v>1245</v>
      </c>
      <c r="J66" s="5" t="s">
        <v>1851</v>
      </c>
    </row>
    <row r="67" spans="1:10">
      <c r="A67" s="5">
        <v>66</v>
      </c>
      <c r="B67" s="5" t="s">
        <v>1224</v>
      </c>
      <c r="C67" s="5" t="s">
        <v>126</v>
      </c>
      <c r="D67" s="5" t="s">
        <v>1461</v>
      </c>
      <c r="E67" s="5" t="s">
        <v>1462</v>
      </c>
      <c r="F67" s="5" t="s">
        <v>1463</v>
      </c>
      <c r="G67" s="5" t="s">
        <v>1233</v>
      </c>
      <c r="J67" s="5" t="s">
        <v>1851</v>
      </c>
    </row>
    <row r="68" spans="1:10">
      <c r="A68" s="5">
        <v>67</v>
      </c>
      <c r="B68" s="5" t="s">
        <v>1224</v>
      </c>
      <c r="C68" s="5" t="s">
        <v>126</v>
      </c>
      <c r="D68" s="5" t="s">
        <v>1464</v>
      </c>
      <c r="E68" s="5" t="s">
        <v>1465</v>
      </c>
      <c r="F68" s="5" t="s">
        <v>1466</v>
      </c>
      <c r="G68" s="5" t="s">
        <v>1467</v>
      </c>
      <c r="H68" s="5" t="s">
        <v>1468</v>
      </c>
      <c r="J68" s="5" t="s">
        <v>1851</v>
      </c>
    </row>
    <row r="69" spans="1:10">
      <c r="A69" s="5">
        <v>68</v>
      </c>
      <c r="B69" s="5" t="s">
        <v>1224</v>
      </c>
      <c r="C69" s="5" t="s">
        <v>126</v>
      </c>
      <c r="D69" s="5" t="s">
        <v>1469</v>
      </c>
      <c r="E69" s="5" t="s">
        <v>1470</v>
      </c>
      <c r="F69" s="5" t="s">
        <v>1471</v>
      </c>
      <c r="G69" s="5" t="s">
        <v>1263</v>
      </c>
      <c r="J69" s="5" t="s">
        <v>1851</v>
      </c>
    </row>
    <row r="70" spans="1:10">
      <c r="A70" s="5">
        <v>69</v>
      </c>
      <c r="B70" s="5" t="s">
        <v>1224</v>
      </c>
      <c r="C70" s="5" t="s">
        <v>126</v>
      </c>
      <c r="D70" s="5" t="s">
        <v>1472</v>
      </c>
      <c r="E70" s="5" t="s">
        <v>1473</v>
      </c>
      <c r="F70" s="5" t="s">
        <v>1474</v>
      </c>
      <c r="G70" s="5" t="s">
        <v>1475</v>
      </c>
      <c r="J70" s="5" t="s">
        <v>1851</v>
      </c>
    </row>
    <row r="71" spans="1:10">
      <c r="A71" s="5">
        <v>70</v>
      </c>
      <c r="B71" s="5" t="s">
        <v>1224</v>
      </c>
      <c r="C71" s="5" t="s">
        <v>126</v>
      </c>
      <c r="D71" s="5" t="s">
        <v>1476</v>
      </c>
      <c r="E71" s="5" t="s">
        <v>1477</v>
      </c>
      <c r="F71" s="5" t="s">
        <v>1478</v>
      </c>
      <c r="G71" s="5" t="s">
        <v>1228</v>
      </c>
      <c r="J71" s="5" t="s">
        <v>1851</v>
      </c>
    </row>
    <row r="72" spans="1:10">
      <c r="A72" s="5">
        <v>71</v>
      </c>
      <c r="B72" s="5" t="s">
        <v>1224</v>
      </c>
      <c r="C72" s="5" t="s">
        <v>126</v>
      </c>
      <c r="D72" s="5" t="s">
        <v>1479</v>
      </c>
      <c r="E72" s="5" t="s">
        <v>1480</v>
      </c>
      <c r="F72" s="5" t="s">
        <v>1481</v>
      </c>
      <c r="G72" s="5" t="s">
        <v>1482</v>
      </c>
      <c r="H72" s="5" t="s">
        <v>1483</v>
      </c>
      <c r="J72" s="5" t="s">
        <v>1851</v>
      </c>
    </row>
    <row r="73" spans="1:10">
      <c r="A73" s="5">
        <v>72</v>
      </c>
      <c r="B73" s="5" t="s">
        <v>1224</v>
      </c>
      <c r="C73" s="5" t="s">
        <v>126</v>
      </c>
      <c r="D73" s="5" t="s">
        <v>1484</v>
      </c>
      <c r="E73" s="5" t="s">
        <v>1485</v>
      </c>
      <c r="F73" s="5" t="s">
        <v>1486</v>
      </c>
      <c r="G73" s="5" t="s">
        <v>1487</v>
      </c>
      <c r="J73" s="5" t="s">
        <v>1851</v>
      </c>
    </row>
    <row r="74" spans="1:10">
      <c r="A74" s="5">
        <v>73</v>
      </c>
      <c r="B74" s="5" t="s">
        <v>1224</v>
      </c>
      <c r="C74" s="5" t="s">
        <v>126</v>
      </c>
      <c r="D74" s="5" t="s">
        <v>1488</v>
      </c>
      <c r="E74" s="5" t="s">
        <v>1489</v>
      </c>
      <c r="F74" s="5" t="s">
        <v>1490</v>
      </c>
      <c r="G74" s="5" t="s">
        <v>1491</v>
      </c>
      <c r="J74" s="5" t="s">
        <v>1851</v>
      </c>
    </row>
    <row r="75" spans="1:10">
      <c r="A75" s="5">
        <v>74</v>
      </c>
      <c r="B75" s="5" t="s">
        <v>1224</v>
      </c>
      <c r="C75" s="5" t="s">
        <v>126</v>
      </c>
      <c r="D75" s="5" t="s">
        <v>1492</v>
      </c>
      <c r="E75" s="5" t="s">
        <v>1493</v>
      </c>
      <c r="F75" s="5" t="s">
        <v>1490</v>
      </c>
      <c r="G75" s="5" t="s">
        <v>1307</v>
      </c>
      <c r="H75" s="5" t="s">
        <v>1229</v>
      </c>
      <c r="J75" s="5" t="s">
        <v>1851</v>
      </c>
    </row>
    <row r="76" spans="1:10">
      <c r="A76" s="5">
        <v>75</v>
      </c>
      <c r="B76" s="5" t="s">
        <v>1224</v>
      </c>
      <c r="C76" s="5" t="s">
        <v>126</v>
      </c>
      <c r="D76" s="5" t="s">
        <v>1494</v>
      </c>
      <c r="E76" s="5" t="s">
        <v>1495</v>
      </c>
      <c r="F76" s="5" t="s">
        <v>1496</v>
      </c>
      <c r="G76" s="5" t="s">
        <v>1233</v>
      </c>
      <c r="J76" s="5" t="s">
        <v>1851</v>
      </c>
    </row>
    <row r="77" spans="1:10">
      <c r="A77" s="5">
        <v>76</v>
      </c>
      <c r="B77" s="5" t="s">
        <v>1224</v>
      </c>
      <c r="C77" s="5" t="s">
        <v>126</v>
      </c>
      <c r="D77" s="5" t="s">
        <v>1497</v>
      </c>
      <c r="E77" s="5" t="s">
        <v>1498</v>
      </c>
      <c r="F77" s="5" t="s">
        <v>1499</v>
      </c>
      <c r="G77" s="5" t="s">
        <v>1271</v>
      </c>
      <c r="J77" s="5" t="s">
        <v>1851</v>
      </c>
    </row>
    <row r="78" spans="1:10">
      <c r="A78" s="5">
        <v>77</v>
      </c>
      <c r="B78" s="5" t="s">
        <v>1224</v>
      </c>
      <c r="C78" s="5" t="s">
        <v>126</v>
      </c>
      <c r="D78" s="5" t="s">
        <v>1500</v>
      </c>
      <c r="E78" s="5" t="s">
        <v>1501</v>
      </c>
      <c r="F78" s="5" t="s">
        <v>1502</v>
      </c>
      <c r="G78" s="5" t="s">
        <v>1233</v>
      </c>
      <c r="J78" s="5" t="s">
        <v>1851</v>
      </c>
    </row>
    <row r="79" spans="1:10">
      <c r="A79" s="5">
        <v>78</v>
      </c>
      <c r="B79" s="5" t="s">
        <v>1224</v>
      </c>
      <c r="C79" s="5" t="s">
        <v>126</v>
      </c>
      <c r="D79" s="5" t="s">
        <v>1503</v>
      </c>
      <c r="E79" s="5" t="s">
        <v>1504</v>
      </c>
      <c r="F79" s="5" t="s">
        <v>1505</v>
      </c>
      <c r="G79" s="5" t="s">
        <v>1228</v>
      </c>
      <c r="J79" s="5" t="s">
        <v>1851</v>
      </c>
    </row>
    <row r="80" spans="1:10">
      <c r="A80" s="5">
        <v>79</v>
      </c>
      <c r="B80" s="5" t="s">
        <v>1224</v>
      </c>
      <c r="C80" s="5" t="s">
        <v>126</v>
      </c>
      <c r="D80" s="5" t="s">
        <v>1506</v>
      </c>
      <c r="E80" s="5" t="s">
        <v>1507</v>
      </c>
      <c r="F80" s="5" t="s">
        <v>1508</v>
      </c>
      <c r="G80" s="5" t="s">
        <v>1509</v>
      </c>
      <c r="H80" s="5" t="s">
        <v>1510</v>
      </c>
      <c r="J80" s="5" t="s">
        <v>1851</v>
      </c>
    </row>
    <row r="81" spans="1:10">
      <c r="A81" s="5">
        <v>80</v>
      </c>
      <c r="B81" s="5" t="s">
        <v>1224</v>
      </c>
      <c r="C81" s="5" t="s">
        <v>126</v>
      </c>
      <c r="D81" s="5" t="s">
        <v>1511</v>
      </c>
      <c r="E81" s="5" t="s">
        <v>1512</v>
      </c>
      <c r="F81" s="5" t="s">
        <v>1513</v>
      </c>
      <c r="G81" s="5" t="s">
        <v>1514</v>
      </c>
      <c r="J81" s="5" t="s">
        <v>1851</v>
      </c>
    </row>
    <row r="82" spans="1:10">
      <c r="A82" s="5">
        <v>81</v>
      </c>
      <c r="B82" s="5" t="s">
        <v>1224</v>
      </c>
      <c r="C82" s="5" t="s">
        <v>126</v>
      </c>
      <c r="D82" s="5" t="s">
        <v>1515</v>
      </c>
      <c r="E82" s="5" t="s">
        <v>1516</v>
      </c>
      <c r="F82" s="5" t="s">
        <v>1517</v>
      </c>
      <c r="G82" s="5" t="s">
        <v>1259</v>
      </c>
      <c r="J82" s="5" t="s">
        <v>1851</v>
      </c>
    </row>
    <row r="83" spans="1:10">
      <c r="A83" s="5">
        <v>82</v>
      </c>
      <c r="B83" s="5" t="s">
        <v>1224</v>
      </c>
      <c r="C83" s="5" t="s">
        <v>126</v>
      </c>
      <c r="D83" s="5" t="s">
        <v>1518</v>
      </c>
      <c r="E83" s="5" t="s">
        <v>1519</v>
      </c>
      <c r="F83" s="5" t="s">
        <v>1520</v>
      </c>
      <c r="G83" s="5" t="s">
        <v>1259</v>
      </c>
      <c r="J83" s="5" t="s">
        <v>1851</v>
      </c>
    </row>
    <row r="84" spans="1:10">
      <c r="A84" s="5">
        <v>83</v>
      </c>
      <c r="B84" s="5" t="s">
        <v>1224</v>
      </c>
      <c r="C84" s="5" t="s">
        <v>126</v>
      </c>
      <c r="D84" s="5" t="s">
        <v>1521</v>
      </c>
      <c r="E84" s="5" t="s">
        <v>1522</v>
      </c>
      <c r="F84" s="5" t="s">
        <v>1523</v>
      </c>
      <c r="G84" s="5" t="s">
        <v>1375</v>
      </c>
      <c r="J84" s="5" t="s">
        <v>1851</v>
      </c>
    </row>
    <row r="85" spans="1:10">
      <c r="A85" s="5">
        <v>84</v>
      </c>
      <c r="B85" s="5" t="s">
        <v>1224</v>
      </c>
      <c r="C85" s="5" t="s">
        <v>126</v>
      </c>
      <c r="D85" s="5" t="s">
        <v>1524</v>
      </c>
      <c r="E85" s="5" t="s">
        <v>1525</v>
      </c>
      <c r="F85" s="5" t="s">
        <v>1526</v>
      </c>
      <c r="G85" s="5" t="s">
        <v>1527</v>
      </c>
      <c r="J85" s="5" t="s">
        <v>1851</v>
      </c>
    </row>
    <row r="86" spans="1:10">
      <c r="A86" s="5">
        <v>85</v>
      </c>
      <c r="B86" s="5" t="s">
        <v>1224</v>
      </c>
      <c r="C86" s="5" t="s">
        <v>126</v>
      </c>
      <c r="D86" s="5" t="s">
        <v>1528</v>
      </c>
      <c r="E86" s="5" t="s">
        <v>1529</v>
      </c>
      <c r="F86" s="5" t="s">
        <v>1530</v>
      </c>
      <c r="G86" s="5" t="s">
        <v>1375</v>
      </c>
      <c r="H86" s="5" t="s">
        <v>1531</v>
      </c>
      <c r="J86" s="5" t="s">
        <v>1851</v>
      </c>
    </row>
    <row r="87" spans="1:10">
      <c r="A87" s="5">
        <v>86</v>
      </c>
      <c r="B87" s="5" t="s">
        <v>1224</v>
      </c>
      <c r="C87" s="5" t="s">
        <v>126</v>
      </c>
      <c r="D87" s="5" t="s">
        <v>1532</v>
      </c>
      <c r="E87" s="5" t="s">
        <v>1533</v>
      </c>
      <c r="F87" s="5" t="s">
        <v>1534</v>
      </c>
      <c r="G87" s="5" t="s">
        <v>1321</v>
      </c>
      <c r="H87" s="5" t="s">
        <v>1535</v>
      </c>
      <c r="J87" s="5" t="s">
        <v>1851</v>
      </c>
    </row>
    <row r="88" spans="1:10">
      <c r="A88" s="5">
        <v>87</v>
      </c>
      <c r="B88" s="5" t="s">
        <v>1224</v>
      </c>
      <c r="C88" s="5" t="s">
        <v>126</v>
      </c>
      <c r="D88" s="5" t="s">
        <v>1536</v>
      </c>
      <c r="E88" s="5" t="s">
        <v>1537</v>
      </c>
      <c r="F88" s="5" t="s">
        <v>1538</v>
      </c>
      <c r="G88" s="5" t="s">
        <v>1290</v>
      </c>
      <c r="H88" s="5" t="s">
        <v>1539</v>
      </c>
      <c r="J88" s="5" t="s">
        <v>1851</v>
      </c>
    </row>
    <row r="89" spans="1:10">
      <c r="A89" s="5">
        <v>88</v>
      </c>
      <c r="B89" s="5" t="s">
        <v>1224</v>
      </c>
      <c r="C89" s="5" t="s">
        <v>126</v>
      </c>
      <c r="D89" s="5" t="s">
        <v>1540</v>
      </c>
      <c r="E89" s="5" t="s">
        <v>1541</v>
      </c>
      <c r="F89" s="5" t="s">
        <v>1542</v>
      </c>
      <c r="G89" s="5" t="s">
        <v>1364</v>
      </c>
      <c r="H89" s="5" t="s">
        <v>1229</v>
      </c>
      <c r="J89" s="5" t="s">
        <v>1851</v>
      </c>
    </row>
    <row r="90" spans="1:10">
      <c r="A90" s="5">
        <v>89</v>
      </c>
      <c r="B90" s="5" t="s">
        <v>1224</v>
      </c>
      <c r="C90" s="5" t="s">
        <v>126</v>
      </c>
      <c r="D90" s="5" t="s">
        <v>1543</v>
      </c>
      <c r="E90" s="5" t="s">
        <v>1544</v>
      </c>
      <c r="F90" s="5" t="s">
        <v>1545</v>
      </c>
      <c r="G90" s="5" t="s">
        <v>1263</v>
      </c>
      <c r="H90" s="5" t="s">
        <v>1546</v>
      </c>
      <c r="J90" s="5" t="s">
        <v>1851</v>
      </c>
    </row>
    <row r="91" spans="1:10">
      <c r="A91" s="5">
        <v>90</v>
      </c>
      <c r="B91" s="5" t="s">
        <v>1224</v>
      </c>
      <c r="C91" s="5" t="s">
        <v>126</v>
      </c>
      <c r="D91" s="5" t="s">
        <v>1547</v>
      </c>
      <c r="E91" s="5" t="s">
        <v>1548</v>
      </c>
      <c r="F91" s="5" t="s">
        <v>1549</v>
      </c>
      <c r="G91" s="5" t="s">
        <v>1271</v>
      </c>
      <c r="H91" s="5" t="s">
        <v>1393</v>
      </c>
      <c r="J91" s="5" t="s">
        <v>1851</v>
      </c>
    </row>
    <row r="92" spans="1:10">
      <c r="A92" s="5">
        <v>91</v>
      </c>
      <c r="B92" s="5" t="s">
        <v>1224</v>
      </c>
      <c r="C92" s="5" t="s">
        <v>126</v>
      </c>
      <c r="D92" s="5" t="s">
        <v>1550</v>
      </c>
      <c r="E92" s="5" t="s">
        <v>1551</v>
      </c>
      <c r="F92" s="5" t="s">
        <v>1552</v>
      </c>
      <c r="G92" s="5" t="s">
        <v>1263</v>
      </c>
      <c r="H92" s="5" t="s">
        <v>1553</v>
      </c>
      <c r="J92" s="5" t="s">
        <v>1851</v>
      </c>
    </row>
    <row r="93" spans="1:10">
      <c r="A93" s="5">
        <v>92</v>
      </c>
      <c r="B93" s="5" t="s">
        <v>1224</v>
      </c>
      <c r="C93" s="5" t="s">
        <v>126</v>
      </c>
      <c r="D93" s="5" t="s">
        <v>1554</v>
      </c>
      <c r="E93" s="5" t="s">
        <v>1555</v>
      </c>
      <c r="F93" s="5" t="s">
        <v>1556</v>
      </c>
      <c r="G93" s="5" t="s">
        <v>1321</v>
      </c>
      <c r="J93" s="5" t="s">
        <v>1851</v>
      </c>
    </row>
    <row r="94" spans="1:10">
      <c r="A94" s="5">
        <v>93</v>
      </c>
      <c r="B94" s="5" t="s">
        <v>1224</v>
      </c>
      <c r="C94" s="5" t="s">
        <v>126</v>
      </c>
      <c r="D94" s="5" t="s">
        <v>1557</v>
      </c>
      <c r="E94" s="5" t="s">
        <v>1558</v>
      </c>
      <c r="F94" s="5" t="s">
        <v>1559</v>
      </c>
      <c r="G94" s="5" t="s">
        <v>1228</v>
      </c>
      <c r="H94" s="5" t="s">
        <v>1560</v>
      </c>
      <c r="J94" s="5" t="s">
        <v>1851</v>
      </c>
    </row>
    <row r="95" spans="1:10">
      <c r="A95" s="5">
        <v>94</v>
      </c>
      <c r="B95" s="5" t="s">
        <v>1224</v>
      </c>
      <c r="C95" s="5" t="s">
        <v>126</v>
      </c>
      <c r="D95" s="5" t="s">
        <v>1561</v>
      </c>
      <c r="E95" s="5" t="s">
        <v>1562</v>
      </c>
      <c r="F95" s="5" t="s">
        <v>1563</v>
      </c>
      <c r="G95" s="5" t="s">
        <v>1233</v>
      </c>
      <c r="J95" s="5" t="s">
        <v>1851</v>
      </c>
    </row>
    <row r="96" spans="1:10">
      <c r="A96" s="5">
        <v>95</v>
      </c>
      <c r="B96" s="5" t="s">
        <v>1224</v>
      </c>
      <c r="C96" s="5" t="s">
        <v>126</v>
      </c>
      <c r="D96" s="5" t="s">
        <v>1564</v>
      </c>
      <c r="E96" s="5" t="s">
        <v>1565</v>
      </c>
      <c r="F96" s="5" t="s">
        <v>1566</v>
      </c>
      <c r="G96" s="5" t="s">
        <v>1567</v>
      </c>
      <c r="J96" s="5" t="s">
        <v>1851</v>
      </c>
    </row>
    <row r="97" spans="1:10">
      <c r="A97" s="5">
        <v>96</v>
      </c>
      <c r="B97" s="5" t="s">
        <v>1224</v>
      </c>
      <c r="C97" s="5" t="s">
        <v>126</v>
      </c>
      <c r="D97" s="5" t="s">
        <v>1568</v>
      </c>
      <c r="E97" s="5" t="s">
        <v>1569</v>
      </c>
      <c r="F97" s="5" t="s">
        <v>1570</v>
      </c>
      <c r="G97" s="5" t="s">
        <v>1571</v>
      </c>
      <c r="J97" s="5" t="s">
        <v>1851</v>
      </c>
    </row>
    <row r="98" spans="1:10">
      <c r="A98" s="5">
        <v>97</v>
      </c>
      <c r="B98" s="5" t="s">
        <v>1224</v>
      </c>
      <c r="C98" s="5" t="s">
        <v>126</v>
      </c>
      <c r="D98" s="5" t="s">
        <v>1572</v>
      </c>
      <c r="E98" s="5" t="s">
        <v>1573</v>
      </c>
      <c r="F98" s="5" t="s">
        <v>1574</v>
      </c>
      <c r="G98" s="5" t="s">
        <v>1424</v>
      </c>
      <c r="J98" s="5" t="s">
        <v>1851</v>
      </c>
    </row>
    <row r="99" spans="1:10">
      <c r="A99" s="5">
        <v>98</v>
      </c>
      <c r="B99" s="5" t="s">
        <v>1224</v>
      </c>
      <c r="C99" s="5" t="s">
        <v>126</v>
      </c>
      <c r="D99" s="5" t="s">
        <v>1575</v>
      </c>
      <c r="E99" s="5" t="s">
        <v>1576</v>
      </c>
      <c r="F99" s="5" t="s">
        <v>1577</v>
      </c>
      <c r="G99" s="5" t="s">
        <v>1364</v>
      </c>
      <c r="J99" s="5" t="s">
        <v>1851</v>
      </c>
    </row>
    <row r="100" spans="1:10">
      <c r="A100" s="5">
        <v>99</v>
      </c>
      <c r="B100" s="5" t="s">
        <v>1224</v>
      </c>
      <c r="C100" s="5" t="s">
        <v>126</v>
      </c>
      <c r="D100" s="5" t="s">
        <v>1578</v>
      </c>
      <c r="E100" s="5" t="s">
        <v>1579</v>
      </c>
      <c r="F100" s="5" t="s">
        <v>1580</v>
      </c>
      <c r="G100" s="5" t="s">
        <v>1263</v>
      </c>
      <c r="H100" s="5" t="s">
        <v>1581</v>
      </c>
      <c r="J100" s="5" t="s">
        <v>1851</v>
      </c>
    </row>
    <row r="101" spans="1:10">
      <c r="A101" s="5">
        <v>100</v>
      </c>
      <c r="B101" s="5" t="s">
        <v>1224</v>
      </c>
      <c r="C101" s="5" t="s">
        <v>126</v>
      </c>
      <c r="D101" s="5" t="s">
        <v>1582</v>
      </c>
      <c r="E101" s="5" t="s">
        <v>1583</v>
      </c>
      <c r="F101" s="5" t="s">
        <v>1584</v>
      </c>
      <c r="G101" s="5" t="s">
        <v>1245</v>
      </c>
      <c r="J101" s="5" t="s">
        <v>1851</v>
      </c>
    </row>
    <row r="102" spans="1:10">
      <c r="A102" s="5">
        <v>101</v>
      </c>
      <c r="B102" s="5" t="s">
        <v>1224</v>
      </c>
      <c r="C102" s="5" t="s">
        <v>126</v>
      </c>
      <c r="D102" s="5" t="s">
        <v>1585</v>
      </c>
      <c r="E102" s="5" t="s">
        <v>1586</v>
      </c>
      <c r="F102" s="5" t="s">
        <v>1587</v>
      </c>
      <c r="G102" s="5" t="s">
        <v>1263</v>
      </c>
      <c r="J102" s="5" t="s">
        <v>1851</v>
      </c>
    </row>
    <row r="103" spans="1:10">
      <c r="A103" s="5">
        <v>102</v>
      </c>
      <c r="B103" s="5" t="s">
        <v>1224</v>
      </c>
      <c r="C103" s="5" t="s">
        <v>126</v>
      </c>
      <c r="D103" s="5" t="s">
        <v>1588</v>
      </c>
      <c r="E103" s="5" t="s">
        <v>1589</v>
      </c>
      <c r="F103" s="5" t="s">
        <v>1590</v>
      </c>
      <c r="G103" s="5" t="s">
        <v>1259</v>
      </c>
      <c r="H103" s="5" t="s">
        <v>1229</v>
      </c>
      <c r="J103" s="5" t="s">
        <v>1851</v>
      </c>
    </row>
    <row r="104" spans="1:10">
      <c r="A104" s="5">
        <v>103</v>
      </c>
      <c r="B104" s="5" t="s">
        <v>1224</v>
      </c>
      <c r="C104" s="5" t="s">
        <v>126</v>
      </c>
      <c r="D104" s="5" t="s">
        <v>1591</v>
      </c>
      <c r="E104" s="5" t="s">
        <v>1592</v>
      </c>
      <c r="F104" s="5" t="s">
        <v>1593</v>
      </c>
      <c r="G104" s="5" t="s">
        <v>1527</v>
      </c>
      <c r="H104" s="5" t="s">
        <v>1594</v>
      </c>
      <c r="J104" s="5" t="s">
        <v>1851</v>
      </c>
    </row>
    <row r="105" spans="1:10">
      <c r="A105" s="5">
        <v>104</v>
      </c>
      <c r="B105" s="5" t="s">
        <v>1224</v>
      </c>
      <c r="C105" s="5" t="s">
        <v>126</v>
      </c>
      <c r="D105" s="5" t="s">
        <v>1595</v>
      </c>
      <c r="E105" s="5" t="s">
        <v>1596</v>
      </c>
      <c r="F105" s="5" t="s">
        <v>1597</v>
      </c>
      <c r="G105" s="5" t="s">
        <v>1364</v>
      </c>
      <c r="J105" s="5" t="s">
        <v>1851</v>
      </c>
    </row>
    <row r="106" spans="1:10">
      <c r="A106" s="5">
        <v>105</v>
      </c>
      <c r="B106" s="5" t="s">
        <v>1224</v>
      </c>
      <c r="C106" s="5" t="s">
        <v>126</v>
      </c>
      <c r="D106" s="5" t="s">
        <v>1598</v>
      </c>
      <c r="E106" s="5" t="s">
        <v>1599</v>
      </c>
      <c r="F106" s="5" t="s">
        <v>1600</v>
      </c>
      <c r="G106" s="5" t="s">
        <v>1245</v>
      </c>
      <c r="H106" s="5" t="s">
        <v>1601</v>
      </c>
      <c r="J106" s="5" t="s">
        <v>1851</v>
      </c>
    </row>
    <row r="107" spans="1:10">
      <c r="A107" s="5">
        <v>106</v>
      </c>
      <c r="B107" s="5" t="s">
        <v>1224</v>
      </c>
      <c r="C107" s="5" t="s">
        <v>126</v>
      </c>
      <c r="D107" s="5" t="s">
        <v>1602</v>
      </c>
      <c r="E107" s="5" t="s">
        <v>1603</v>
      </c>
      <c r="F107" s="5" t="s">
        <v>1604</v>
      </c>
      <c r="G107" s="5" t="s">
        <v>1605</v>
      </c>
      <c r="J107" s="5" t="s">
        <v>1851</v>
      </c>
    </row>
    <row r="108" spans="1:10">
      <c r="A108" s="5">
        <v>107</v>
      </c>
      <c r="B108" s="5" t="s">
        <v>1224</v>
      </c>
      <c r="C108" s="5" t="s">
        <v>126</v>
      </c>
      <c r="D108" s="5" t="s">
        <v>1606</v>
      </c>
      <c r="E108" s="5" t="s">
        <v>1607</v>
      </c>
      <c r="F108" s="5" t="s">
        <v>1608</v>
      </c>
      <c r="G108" s="5" t="s">
        <v>1609</v>
      </c>
      <c r="J108" s="5" t="s">
        <v>1851</v>
      </c>
    </row>
    <row r="109" spans="1:10">
      <c r="A109" s="5">
        <v>108</v>
      </c>
      <c r="B109" s="5" t="s">
        <v>1224</v>
      </c>
      <c r="C109" s="5" t="s">
        <v>126</v>
      </c>
      <c r="D109" s="5" t="s">
        <v>1610</v>
      </c>
      <c r="E109" s="5" t="s">
        <v>1611</v>
      </c>
      <c r="F109" s="5" t="s">
        <v>1612</v>
      </c>
      <c r="G109" s="5" t="s">
        <v>1325</v>
      </c>
      <c r="H109" s="5" t="s">
        <v>1613</v>
      </c>
      <c r="J109" s="5" t="s">
        <v>1851</v>
      </c>
    </row>
    <row r="110" spans="1:10">
      <c r="A110" s="5">
        <v>109</v>
      </c>
      <c r="B110" s="5" t="s">
        <v>1224</v>
      </c>
      <c r="C110" s="5" t="s">
        <v>126</v>
      </c>
      <c r="D110" s="5" t="s">
        <v>1614</v>
      </c>
      <c r="E110" s="5" t="s">
        <v>1615</v>
      </c>
      <c r="F110" s="5" t="s">
        <v>1616</v>
      </c>
      <c r="G110" s="5" t="s">
        <v>1617</v>
      </c>
      <c r="H110" s="5" t="s">
        <v>1618</v>
      </c>
      <c r="J110" s="5" t="s">
        <v>1851</v>
      </c>
    </row>
    <row r="111" spans="1:10">
      <c r="A111" s="5">
        <v>110</v>
      </c>
      <c r="B111" s="5" t="s">
        <v>1224</v>
      </c>
      <c r="C111" s="5" t="s">
        <v>126</v>
      </c>
      <c r="D111" s="5" t="s">
        <v>1619</v>
      </c>
      <c r="E111" s="5" t="s">
        <v>1620</v>
      </c>
      <c r="F111" s="5" t="s">
        <v>1621</v>
      </c>
      <c r="G111" s="5" t="s">
        <v>1622</v>
      </c>
      <c r="J111" s="5" t="s">
        <v>1851</v>
      </c>
    </row>
    <row r="112" spans="1:10">
      <c r="A112" s="5">
        <v>111</v>
      </c>
      <c r="B112" s="5" t="s">
        <v>1224</v>
      </c>
      <c r="C112" s="5" t="s">
        <v>126</v>
      </c>
      <c r="D112" s="5" t="s">
        <v>1623</v>
      </c>
      <c r="E112" s="5" t="s">
        <v>1624</v>
      </c>
      <c r="F112" s="5" t="s">
        <v>1625</v>
      </c>
      <c r="G112" s="5" t="s">
        <v>1233</v>
      </c>
      <c r="H112" s="5" t="s">
        <v>1626</v>
      </c>
      <c r="J112" s="5" t="s">
        <v>1851</v>
      </c>
    </row>
    <row r="113" spans="1:10">
      <c r="A113" s="5">
        <v>112</v>
      </c>
      <c r="B113" s="5" t="s">
        <v>1224</v>
      </c>
      <c r="C113" s="5" t="s">
        <v>126</v>
      </c>
      <c r="D113" s="5" t="s">
        <v>1627</v>
      </c>
      <c r="E113" s="5" t="s">
        <v>1628</v>
      </c>
      <c r="F113" s="5" t="s">
        <v>1629</v>
      </c>
      <c r="G113" s="5" t="s">
        <v>1375</v>
      </c>
      <c r="H113" s="5" t="s">
        <v>1630</v>
      </c>
      <c r="J113" s="5" t="s">
        <v>1851</v>
      </c>
    </row>
    <row r="114" spans="1:10">
      <c r="A114" s="5">
        <v>113</v>
      </c>
      <c r="B114" s="5" t="s">
        <v>1224</v>
      </c>
      <c r="C114" s="5" t="s">
        <v>126</v>
      </c>
      <c r="D114" s="5" t="s">
        <v>1631</v>
      </c>
      <c r="E114" s="5" t="s">
        <v>1632</v>
      </c>
      <c r="F114" s="5" t="s">
        <v>1633</v>
      </c>
      <c r="G114" s="5" t="s">
        <v>1364</v>
      </c>
      <c r="J114" s="5" t="s">
        <v>1851</v>
      </c>
    </row>
    <row r="115" spans="1:10">
      <c r="A115" s="5">
        <v>114</v>
      </c>
      <c r="B115" s="5" t="s">
        <v>1224</v>
      </c>
      <c r="C115" s="5" t="s">
        <v>126</v>
      </c>
      <c r="D115" s="5" t="s">
        <v>1634</v>
      </c>
      <c r="E115" s="5" t="s">
        <v>1635</v>
      </c>
      <c r="F115" s="5" t="s">
        <v>1636</v>
      </c>
      <c r="G115" s="5" t="s">
        <v>1228</v>
      </c>
      <c r="J115" s="5" t="s">
        <v>1851</v>
      </c>
    </row>
    <row r="116" spans="1:10">
      <c r="A116" s="5">
        <v>115</v>
      </c>
      <c r="B116" s="5" t="s">
        <v>1224</v>
      </c>
      <c r="C116" s="5" t="s">
        <v>126</v>
      </c>
      <c r="D116" s="5" t="s">
        <v>1637</v>
      </c>
      <c r="E116" s="5" t="s">
        <v>1638</v>
      </c>
      <c r="F116" s="5" t="s">
        <v>1639</v>
      </c>
      <c r="G116" s="5" t="s">
        <v>1364</v>
      </c>
      <c r="J116" s="5" t="s">
        <v>1851</v>
      </c>
    </row>
    <row r="117" spans="1:10">
      <c r="A117" s="5">
        <v>116</v>
      </c>
      <c r="B117" s="5" t="s">
        <v>1224</v>
      </c>
      <c r="C117" s="5" t="s">
        <v>126</v>
      </c>
      <c r="D117" s="5" t="s">
        <v>1640</v>
      </c>
      <c r="E117" s="5" t="s">
        <v>1641</v>
      </c>
      <c r="F117" s="5" t="s">
        <v>1642</v>
      </c>
      <c r="G117" s="5" t="s">
        <v>1271</v>
      </c>
      <c r="H117" s="5" t="s">
        <v>1229</v>
      </c>
      <c r="J117" s="5" t="s">
        <v>1851</v>
      </c>
    </row>
    <row r="118" spans="1:10">
      <c r="A118" s="5">
        <v>117</v>
      </c>
      <c r="B118" s="5" t="s">
        <v>1224</v>
      </c>
      <c r="C118" s="5" t="s">
        <v>126</v>
      </c>
      <c r="D118" s="5" t="s">
        <v>1643</v>
      </c>
      <c r="E118" s="5" t="s">
        <v>1644</v>
      </c>
      <c r="F118" s="5" t="s">
        <v>1645</v>
      </c>
      <c r="G118" s="5" t="s">
        <v>1294</v>
      </c>
      <c r="H118" s="5" t="s">
        <v>1646</v>
      </c>
      <c r="J118" s="5" t="s">
        <v>1851</v>
      </c>
    </row>
    <row r="119" spans="1:10">
      <c r="A119" s="5">
        <v>118</v>
      </c>
      <c r="B119" s="5" t="s">
        <v>1224</v>
      </c>
      <c r="C119" s="5" t="s">
        <v>126</v>
      </c>
      <c r="D119" s="5" t="s">
        <v>1647</v>
      </c>
      <c r="E119" s="5" t="s">
        <v>1648</v>
      </c>
      <c r="F119" s="5" t="s">
        <v>1649</v>
      </c>
      <c r="G119" s="5" t="s">
        <v>1424</v>
      </c>
      <c r="J119" s="5" t="s">
        <v>1851</v>
      </c>
    </row>
    <row r="120" spans="1:10">
      <c r="A120" s="5">
        <v>119</v>
      </c>
      <c r="B120" s="5" t="s">
        <v>1224</v>
      </c>
      <c r="C120" s="5" t="s">
        <v>126</v>
      </c>
      <c r="D120" s="5" t="s">
        <v>1650</v>
      </c>
      <c r="E120" s="5" t="s">
        <v>1651</v>
      </c>
      <c r="F120" s="5" t="s">
        <v>1652</v>
      </c>
      <c r="G120" s="5" t="s">
        <v>1364</v>
      </c>
      <c r="H120" s="5" t="s">
        <v>1653</v>
      </c>
      <c r="J120" s="5" t="s">
        <v>1851</v>
      </c>
    </row>
    <row r="121" spans="1:10">
      <c r="A121" s="5">
        <v>120</v>
      </c>
      <c r="B121" s="5" t="s">
        <v>1224</v>
      </c>
      <c r="C121" s="5" t="s">
        <v>126</v>
      </c>
      <c r="D121" s="5" t="s">
        <v>1654</v>
      </c>
      <c r="E121" s="5" t="s">
        <v>1655</v>
      </c>
      <c r="F121" s="5" t="s">
        <v>1656</v>
      </c>
      <c r="G121" s="5" t="s">
        <v>1514</v>
      </c>
      <c r="J121" s="5" t="s">
        <v>1851</v>
      </c>
    </row>
    <row r="122" spans="1:10">
      <c r="A122" s="5">
        <v>121</v>
      </c>
      <c r="B122" s="5" t="s">
        <v>1224</v>
      </c>
      <c r="C122" s="5" t="s">
        <v>126</v>
      </c>
      <c r="D122" s="5" t="s">
        <v>1657</v>
      </c>
      <c r="E122" s="5" t="s">
        <v>1658</v>
      </c>
      <c r="F122" s="5" t="s">
        <v>1659</v>
      </c>
      <c r="G122" s="5" t="s">
        <v>1660</v>
      </c>
      <c r="J122" s="5" t="s">
        <v>1851</v>
      </c>
    </row>
    <row r="123" spans="1:10">
      <c r="A123" s="5">
        <v>122</v>
      </c>
      <c r="B123" s="5" t="s">
        <v>1224</v>
      </c>
      <c r="C123" s="5" t="s">
        <v>126</v>
      </c>
      <c r="D123" s="5" t="s">
        <v>1661</v>
      </c>
      <c r="E123" s="5" t="s">
        <v>1662</v>
      </c>
      <c r="F123" s="5" t="s">
        <v>1663</v>
      </c>
      <c r="G123" s="5" t="s">
        <v>1263</v>
      </c>
      <c r="H123" s="5" t="s">
        <v>1664</v>
      </c>
      <c r="J123" s="5" t="s">
        <v>1851</v>
      </c>
    </row>
    <row r="124" spans="1:10">
      <c r="A124" s="5">
        <v>123</v>
      </c>
      <c r="B124" s="5" t="s">
        <v>1224</v>
      </c>
      <c r="C124" s="5" t="s">
        <v>126</v>
      </c>
      <c r="D124" s="5" t="s">
        <v>1665</v>
      </c>
      <c r="E124" s="5" t="s">
        <v>1666</v>
      </c>
      <c r="F124" s="5" t="s">
        <v>1667</v>
      </c>
      <c r="G124" s="5" t="s">
        <v>1424</v>
      </c>
      <c r="H124" s="5" t="s">
        <v>1668</v>
      </c>
      <c r="J124" s="5" t="s">
        <v>1851</v>
      </c>
    </row>
    <row r="125" spans="1:10">
      <c r="A125" s="5">
        <v>124</v>
      </c>
      <c r="B125" s="5" t="s">
        <v>1224</v>
      </c>
      <c r="C125" s="5" t="s">
        <v>126</v>
      </c>
      <c r="D125" s="5" t="s">
        <v>1669</v>
      </c>
      <c r="E125" s="5" t="s">
        <v>1670</v>
      </c>
      <c r="F125" s="5" t="s">
        <v>1671</v>
      </c>
      <c r="G125" s="5" t="s">
        <v>1424</v>
      </c>
      <c r="H125" s="5" t="s">
        <v>1229</v>
      </c>
      <c r="J125" s="5" t="s">
        <v>1851</v>
      </c>
    </row>
    <row r="126" spans="1:10">
      <c r="A126" s="5">
        <v>125</v>
      </c>
      <c r="B126" s="5" t="s">
        <v>1224</v>
      </c>
      <c r="C126" s="5" t="s">
        <v>126</v>
      </c>
      <c r="D126" s="5" t="s">
        <v>1672</v>
      </c>
      <c r="E126" s="5" t="s">
        <v>1673</v>
      </c>
      <c r="F126" s="5" t="s">
        <v>1674</v>
      </c>
      <c r="G126" s="5" t="s">
        <v>1321</v>
      </c>
      <c r="H126" s="5" t="s">
        <v>1535</v>
      </c>
      <c r="J126" s="5" t="s">
        <v>1851</v>
      </c>
    </row>
    <row r="127" spans="1:10">
      <c r="A127" s="5">
        <v>126</v>
      </c>
      <c r="B127" s="5" t="s">
        <v>1224</v>
      </c>
      <c r="C127" s="5" t="s">
        <v>126</v>
      </c>
      <c r="D127" s="5" t="s">
        <v>1675</v>
      </c>
      <c r="E127" s="5" t="s">
        <v>1676</v>
      </c>
      <c r="F127" s="5" t="s">
        <v>1677</v>
      </c>
      <c r="G127" s="5" t="s">
        <v>1263</v>
      </c>
      <c r="J127" s="5" t="s">
        <v>1851</v>
      </c>
    </row>
    <row r="128" spans="1:10">
      <c r="A128" s="5">
        <v>127</v>
      </c>
      <c r="B128" s="5" t="s">
        <v>1224</v>
      </c>
      <c r="C128" s="5" t="s">
        <v>126</v>
      </c>
      <c r="D128" s="5" t="s">
        <v>1678</v>
      </c>
      <c r="E128" s="5" t="s">
        <v>1679</v>
      </c>
      <c r="F128" s="5" t="s">
        <v>1680</v>
      </c>
      <c r="G128" s="5" t="s">
        <v>1263</v>
      </c>
      <c r="J128" s="5" t="s">
        <v>1851</v>
      </c>
    </row>
    <row r="129" spans="1:10">
      <c r="A129" s="5">
        <v>128</v>
      </c>
      <c r="B129" s="5" t="s">
        <v>1224</v>
      </c>
      <c r="C129" s="5" t="s">
        <v>126</v>
      </c>
      <c r="D129" s="5" t="s">
        <v>1681</v>
      </c>
      <c r="E129" s="5" t="s">
        <v>1682</v>
      </c>
      <c r="F129" s="5" t="s">
        <v>1683</v>
      </c>
      <c r="G129" s="5" t="s">
        <v>1263</v>
      </c>
      <c r="H129" s="5" t="s">
        <v>1684</v>
      </c>
      <c r="J129" s="5" t="s">
        <v>1851</v>
      </c>
    </row>
    <row r="130" spans="1:10">
      <c r="A130" s="5">
        <v>129</v>
      </c>
      <c r="B130" s="5" t="s">
        <v>1224</v>
      </c>
      <c r="C130" s="5" t="s">
        <v>126</v>
      </c>
      <c r="D130" s="5" t="s">
        <v>1685</v>
      </c>
      <c r="E130" s="5" t="s">
        <v>1686</v>
      </c>
      <c r="F130" s="5" t="s">
        <v>1687</v>
      </c>
      <c r="G130" s="5" t="s">
        <v>1228</v>
      </c>
      <c r="J130" s="5" t="s">
        <v>1851</v>
      </c>
    </row>
    <row r="131" spans="1:10">
      <c r="A131" s="5">
        <v>130</v>
      </c>
      <c r="B131" s="5" t="s">
        <v>1224</v>
      </c>
      <c r="C131" s="5" t="s">
        <v>126</v>
      </c>
      <c r="D131" s="5" t="s">
        <v>1688</v>
      </c>
      <c r="E131" s="5" t="s">
        <v>1689</v>
      </c>
      <c r="F131" s="5" t="s">
        <v>1690</v>
      </c>
      <c r="G131" s="5" t="s">
        <v>1259</v>
      </c>
      <c r="H131" s="5" t="s">
        <v>1691</v>
      </c>
      <c r="J131" s="5" t="s">
        <v>1851</v>
      </c>
    </row>
    <row r="132" spans="1:10">
      <c r="A132" s="5">
        <v>131</v>
      </c>
      <c r="B132" s="5" t="s">
        <v>1224</v>
      </c>
      <c r="C132" s="5" t="s">
        <v>126</v>
      </c>
      <c r="D132" s="5" t="s">
        <v>1692</v>
      </c>
      <c r="E132" s="5" t="s">
        <v>1693</v>
      </c>
      <c r="F132" s="5" t="s">
        <v>1694</v>
      </c>
      <c r="G132" s="5" t="s">
        <v>1364</v>
      </c>
      <c r="J132" s="5" t="s">
        <v>1851</v>
      </c>
    </row>
    <row r="133" spans="1:10">
      <c r="A133" s="5">
        <v>132</v>
      </c>
      <c r="B133" s="5" t="s">
        <v>1224</v>
      </c>
      <c r="C133" s="5" t="s">
        <v>126</v>
      </c>
      <c r="D133" s="5" t="s">
        <v>1695</v>
      </c>
      <c r="E133" s="5" t="s">
        <v>1696</v>
      </c>
      <c r="F133" s="5" t="s">
        <v>1697</v>
      </c>
      <c r="G133" s="5" t="s">
        <v>1375</v>
      </c>
      <c r="J133" s="5" t="s">
        <v>1851</v>
      </c>
    </row>
    <row r="134" spans="1:10">
      <c r="A134" s="5">
        <v>133</v>
      </c>
      <c r="B134" s="5" t="s">
        <v>1224</v>
      </c>
      <c r="C134" s="5" t="s">
        <v>126</v>
      </c>
      <c r="D134" s="5" t="s">
        <v>1698</v>
      </c>
      <c r="E134" s="5" t="s">
        <v>1699</v>
      </c>
      <c r="F134" s="5" t="s">
        <v>1700</v>
      </c>
      <c r="G134" s="5" t="s">
        <v>1228</v>
      </c>
      <c r="J134" s="5" t="s">
        <v>1851</v>
      </c>
    </row>
    <row r="135" spans="1:10">
      <c r="A135" s="5">
        <v>134</v>
      </c>
      <c r="B135" s="5" t="s">
        <v>1224</v>
      </c>
      <c r="C135" s="5" t="s">
        <v>126</v>
      </c>
      <c r="D135" s="5" t="s">
        <v>1701</v>
      </c>
      <c r="E135" s="5" t="s">
        <v>1702</v>
      </c>
      <c r="F135" s="5" t="s">
        <v>1703</v>
      </c>
      <c r="G135" s="5" t="s">
        <v>1335</v>
      </c>
      <c r="J135" s="5" t="s">
        <v>1851</v>
      </c>
    </row>
    <row r="136" spans="1:10">
      <c r="A136" s="5">
        <v>135</v>
      </c>
      <c r="B136" s="5" t="s">
        <v>1224</v>
      </c>
      <c r="C136" s="5" t="s">
        <v>126</v>
      </c>
      <c r="D136" s="5" t="s">
        <v>1704</v>
      </c>
      <c r="E136" s="5" t="s">
        <v>1705</v>
      </c>
      <c r="F136" s="5" t="s">
        <v>1706</v>
      </c>
      <c r="G136" s="5" t="s">
        <v>1622</v>
      </c>
      <c r="H136" s="5" t="s">
        <v>1468</v>
      </c>
      <c r="J136" s="5" t="s">
        <v>1851</v>
      </c>
    </row>
    <row r="137" spans="1:10">
      <c r="A137" s="5">
        <v>136</v>
      </c>
      <c r="B137" s="5" t="s">
        <v>1224</v>
      </c>
      <c r="C137" s="5" t="s">
        <v>126</v>
      </c>
      <c r="D137" s="5" t="s">
        <v>1707</v>
      </c>
      <c r="E137" s="5" t="s">
        <v>1708</v>
      </c>
      <c r="F137" s="5" t="s">
        <v>1709</v>
      </c>
      <c r="G137" s="5" t="s">
        <v>1263</v>
      </c>
      <c r="H137" s="5" t="s">
        <v>1710</v>
      </c>
      <c r="J137" s="5" t="s">
        <v>1851</v>
      </c>
    </row>
    <row r="138" spans="1:10">
      <c r="A138" s="5">
        <v>137</v>
      </c>
      <c r="B138" s="5" t="s">
        <v>1224</v>
      </c>
      <c r="C138" s="5" t="s">
        <v>126</v>
      </c>
      <c r="D138" s="5" t="s">
        <v>1711</v>
      </c>
      <c r="E138" s="5" t="s">
        <v>1712</v>
      </c>
      <c r="F138" s="5" t="s">
        <v>1713</v>
      </c>
      <c r="G138" s="5" t="s">
        <v>1364</v>
      </c>
      <c r="J138" s="5" t="s">
        <v>1851</v>
      </c>
    </row>
    <row r="139" spans="1:10">
      <c r="A139" s="5">
        <v>138</v>
      </c>
      <c r="B139" s="5" t="s">
        <v>1224</v>
      </c>
      <c r="C139" s="5" t="s">
        <v>126</v>
      </c>
      <c r="D139" s="5" t="s">
        <v>1714</v>
      </c>
      <c r="E139" s="5" t="s">
        <v>1715</v>
      </c>
      <c r="F139" s="5" t="s">
        <v>1716</v>
      </c>
      <c r="G139" s="5" t="s">
        <v>1294</v>
      </c>
      <c r="H139" s="5" t="s">
        <v>1717</v>
      </c>
      <c r="J139" s="5" t="s">
        <v>1851</v>
      </c>
    </row>
    <row r="140" spans="1:10">
      <c r="A140" s="5">
        <v>139</v>
      </c>
      <c r="B140" s="5" t="s">
        <v>1224</v>
      </c>
      <c r="C140" s="5" t="s">
        <v>126</v>
      </c>
      <c r="D140" s="5" t="s">
        <v>1718</v>
      </c>
      <c r="E140" s="5" t="s">
        <v>1719</v>
      </c>
      <c r="F140" s="5" t="s">
        <v>1720</v>
      </c>
      <c r="G140" s="5" t="s">
        <v>1622</v>
      </c>
      <c r="J140" s="5" t="s">
        <v>1851</v>
      </c>
    </row>
    <row r="141" spans="1:10">
      <c r="A141" s="5">
        <v>140</v>
      </c>
      <c r="B141" s="5" t="s">
        <v>1224</v>
      </c>
      <c r="C141" s="5" t="s">
        <v>126</v>
      </c>
      <c r="D141" s="5" t="s">
        <v>1721</v>
      </c>
      <c r="E141" s="5" t="s">
        <v>1722</v>
      </c>
      <c r="F141" s="5" t="s">
        <v>1723</v>
      </c>
      <c r="G141" s="5" t="s">
        <v>1335</v>
      </c>
      <c r="J141" s="5" t="s">
        <v>1851</v>
      </c>
    </row>
    <row r="142" spans="1:10">
      <c r="A142" s="5">
        <v>141</v>
      </c>
      <c r="B142" s="5" t="s">
        <v>1224</v>
      </c>
      <c r="C142" s="5" t="s">
        <v>126</v>
      </c>
      <c r="D142" s="5" t="s">
        <v>1724</v>
      </c>
      <c r="E142" s="5" t="s">
        <v>1725</v>
      </c>
      <c r="F142" s="5" t="s">
        <v>1726</v>
      </c>
      <c r="G142" s="5" t="s">
        <v>1271</v>
      </c>
      <c r="H142" s="5" t="s">
        <v>1727</v>
      </c>
      <c r="J142" s="5" t="s">
        <v>1851</v>
      </c>
    </row>
    <row r="143" spans="1:10">
      <c r="A143" s="5">
        <v>142</v>
      </c>
      <c r="B143" s="5" t="s">
        <v>1224</v>
      </c>
      <c r="C143" s="5" t="s">
        <v>126</v>
      </c>
      <c r="D143" s="5" t="s">
        <v>1728</v>
      </c>
      <c r="E143" s="5" t="s">
        <v>1729</v>
      </c>
      <c r="F143" s="5" t="s">
        <v>1730</v>
      </c>
      <c r="G143" s="5" t="s">
        <v>1325</v>
      </c>
      <c r="J143" s="5" t="s">
        <v>1851</v>
      </c>
    </row>
    <row r="144" spans="1:10">
      <c r="A144" s="5">
        <v>143</v>
      </c>
      <c r="B144" s="5" t="s">
        <v>1224</v>
      </c>
      <c r="C144" s="5" t="s">
        <v>126</v>
      </c>
      <c r="D144" s="5" t="s">
        <v>1731</v>
      </c>
      <c r="E144" s="5" t="s">
        <v>1732</v>
      </c>
      <c r="F144" s="5" t="s">
        <v>1733</v>
      </c>
      <c r="G144" s="5" t="s">
        <v>1259</v>
      </c>
      <c r="J144" s="5" t="s">
        <v>1851</v>
      </c>
    </row>
    <row r="145" spans="1:10">
      <c r="A145" s="5">
        <v>144</v>
      </c>
      <c r="B145" s="5" t="s">
        <v>1224</v>
      </c>
      <c r="C145" s="5" t="s">
        <v>126</v>
      </c>
      <c r="D145" s="5" t="s">
        <v>1734</v>
      </c>
      <c r="E145" s="5" t="s">
        <v>1735</v>
      </c>
      <c r="F145" s="5" t="s">
        <v>1736</v>
      </c>
      <c r="G145" s="5" t="s">
        <v>1259</v>
      </c>
      <c r="H145" s="5" t="s">
        <v>1737</v>
      </c>
      <c r="J145" s="5" t="s">
        <v>1851</v>
      </c>
    </row>
    <row r="146" spans="1:10">
      <c r="A146" s="5">
        <v>145</v>
      </c>
      <c r="B146" s="5" t="s">
        <v>1224</v>
      </c>
      <c r="C146" s="5" t="s">
        <v>126</v>
      </c>
      <c r="D146" s="5" t="s">
        <v>1738</v>
      </c>
      <c r="E146" s="5" t="s">
        <v>1739</v>
      </c>
      <c r="F146" s="5" t="s">
        <v>1740</v>
      </c>
      <c r="G146" s="5" t="s">
        <v>1263</v>
      </c>
      <c r="H146" s="5" t="s">
        <v>1229</v>
      </c>
      <c r="J146" s="5" t="s">
        <v>1851</v>
      </c>
    </row>
    <row r="147" spans="1:10">
      <c r="A147" s="5">
        <v>146</v>
      </c>
      <c r="B147" s="5" t="s">
        <v>1224</v>
      </c>
      <c r="C147" s="5" t="s">
        <v>126</v>
      </c>
      <c r="D147" s="5" t="s">
        <v>1741</v>
      </c>
      <c r="E147" s="5" t="s">
        <v>1742</v>
      </c>
      <c r="F147" s="5" t="s">
        <v>1743</v>
      </c>
      <c r="G147" s="5" t="s">
        <v>1364</v>
      </c>
      <c r="J147" s="5" t="s">
        <v>1851</v>
      </c>
    </row>
    <row r="148" spans="1:10">
      <c r="A148" s="5">
        <v>147</v>
      </c>
      <c r="B148" s="5" t="s">
        <v>1224</v>
      </c>
      <c r="C148" s="5" t="s">
        <v>126</v>
      </c>
      <c r="D148" s="5" t="s">
        <v>1744</v>
      </c>
      <c r="E148" s="5" t="s">
        <v>1745</v>
      </c>
      <c r="F148" s="5" t="s">
        <v>1746</v>
      </c>
      <c r="G148" s="5" t="s">
        <v>1622</v>
      </c>
      <c r="H148" s="5" t="s">
        <v>1747</v>
      </c>
      <c r="J148" s="5" t="s">
        <v>1851</v>
      </c>
    </row>
    <row r="149" spans="1:10">
      <c r="A149" s="5">
        <v>148</v>
      </c>
      <c r="B149" s="5" t="s">
        <v>1224</v>
      </c>
      <c r="C149" s="5" t="s">
        <v>126</v>
      </c>
      <c r="D149" s="5" t="s">
        <v>1748</v>
      </c>
      <c r="E149" s="5" t="s">
        <v>1749</v>
      </c>
      <c r="F149" s="5" t="s">
        <v>1750</v>
      </c>
      <c r="G149" s="5" t="s">
        <v>1263</v>
      </c>
      <c r="J149" s="5" t="s">
        <v>1851</v>
      </c>
    </row>
    <row r="150" spans="1:10">
      <c r="A150" s="5">
        <v>149</v>
      </c>
      <c r="B150" s="5" t="s">
        <v>1224</v>
      </c>
      <c r="C150" s="5" t="s">
        <v>126</v>
      </c>
      <c r="D150" s="5" t="s">
        <v>1751</v>
      </c>
      <c r="E150" s="5" t="s">
        <v>1752</v>
      </c>
      <c r="F150" s="5" t="s">
        <v>1753</v>
      </c>
      <c r="G150" s="5" t="s">
        <v>1527</v>
      </c>
      <c r="J150" s="5" t="s">
        <v>1851</v>
      </c>
    </row>
    <row r="151" spans="1:10">
      <c r="A151" s="5">
        <v>150</v>
      </c>
      <c r="B151" s="5" t="s">
        <v>1224</v>
      </c>
      <c r="C151" s="5" t="s">
        <v>126</v>
      </c>
      <c r="D151" s="5" t="s">
        <v>1754</v>
      </c>
      <c r="E151" s="5" t="s">
        <v>1755</v>
      </c>
      <c r="F151" s="5" t="s">
        <v>1756</v>
      </c>
      <c r="G151" s="5" t="s">
        <v>1622</v>
      </c>
      <c r="J151" s="5" t="s">
        <v>1851</v>
      </c>
    </row>
    <row r="152" spans="1:10">
      <c r="A152" s="5">
        <v>151</v>
      </c>
      <c r="B152" s="5" t="s">
        <v>1224</v>
      </c>
      <c r="C152" s="5" t="s">
        <v>126</v>
      </c>
      <c r="D152" s="5" t="s">
        <v>1757</v>
      </c>
      <c r="E152" s="5" t="s">
        <v>1758</v>
      </c>
      <c r="F152" s="5" t="s">
        <v>1759</v>
      </c>
      <c r="G152" s="5" t="s">
        <v>1605</v>
      </c>
      <c r="J152" s="5" t="s">
        <v>1851</v>
      </c>
    </row>
    <row r="153" spans="1:10">
      <c r="A153" s="5">
        <v>152</v>
      </c>
      <c r="B153" s="5" t="s">
        <v>1224</v>
      </c>
      <c r="C153" s="5" t="s">
        <v>126</v>
      </c>
      <c r="D153" s="5" t="s">
        <v>1760</v>
      </c>
      <c r="E153" s="5" t="s">
        <v>1761</v>
      </c>
      <c r="F153" s="5" t="s">
        <v>1762</v>
      </c>
      <c r="G153" s="5" t="s">
        <v>1294</v>
      </c>
      <c r="H153" s="5" t="s">
        <v>1763</v>
      </c>
      <c r="J153" s="5" t="s">
        <v>1851</v>
      </c>
    </row>
    <row r="154" spans="1:10">
      <c r="A154" s="5">
        <v>153</v>
      </c>
      <c r="B154" s="5" t="s">
        <v>1224</v>
      </c>
      <c r="C154" s="5" t="s">
        <v>126</v>
      </c>
      <c r="D154" s="5" t="s">
        <v>1764</v>
      </c>
      <c r="E154" s="5" t="s">
        <v>1765</v>
      </c>
      <c r="F154" s="5" t="s">
        <v>1766</v>
      </c>
      <c r="G154" s="5" t="s">
        <v>1767</v>
      </c>
      <c r="J154" s="5" t="s">
        <v>1851</v>
      </c>
    </row>
    <row r="155" spans="1:10">
      <c r="A155" s="5">
        <v>154</v>
      </c>
      <c r="B155" s="5" t="s">
        <v>1224</v>
      </c>
      <c r="C155" s="5" t="s">
        <v>126</v>
      </c>
      <c r="D155" s="5" t="s">
        <v>1768</v>
      </c>
      <c r="E155" s="5" t="s">
        <v>1769</v>
      </c>
      <c r="F155" s="5" t="s">
        <v>1770</v>
      </c>
      <c r="G155" s="5" t="s">
        <v>1263</v>
      </c>
      <c r="J155" s="5" t="s">
        <v>1851</v>
      </c>
    </row>
    <row r="156" spans="1:10">
      <c r="A156" s="5">
        <v>155</v>
      </c>
      <c r="B156" s="5" t="s">
        <v>1224</v>
      </c>
      <c r="C156" s="5" t="s">
        <v>126</v>
      </c>
      <c r="D156" s="5" t="s">
        <v>1771</v>
      </c>
      <c r="E156" s="5" t="s">
        <v>1772</v>
      </c>
      <c r="F156" s="5" t="s">
        <v>1773</v>
      </c>
      <c r="G156" s="5" t="s">
        <v>1263</v>
      </c>
      <c r="J156" s="5" t="s">
        <v>1851</v>
      </c>
    </row>
    <row r="157" spans="1:10">
      <c r="A157" s="5">
        <v>156</v>
      </c>
      <c r="B157" s="5" t="s">
        <v>1224</v>
      </c>
      <c r="C157" s="5" t="s">
        <v>126</v>
      </c>
      <c r="D157" s="5" t="s">
        <v>1774</v>
      </c>
      <c r="E157" s="5" t="s">
        <v>1775</v>
      </c>
      <c r="F157" s="5" t="s">
        <v>1776</v>
      </c>
      <c r="G157" s="5" t="s">
        <v>1263</v>
      </c>
      <c r="J157" s="5" t="s">
        <v>1851</v>
      </c>
    </row>
    <row r="158" spans="1:10">
      <c r="A158" s="5">
        <v>157</v>
      </c>
      <c r="B158" s="5" t="s">
        <v>1224</v>
      </c>
      <c r="C158" s="5" t="s">
        <v>126</v>
      </c>
      <c r="D158" s="5" t="s">
        <v>1777</v>
      </c>
      <c r="E158" s="5" t="s">
        <v>1778</v>
      </c>
      <c r="F158" s="5" t="s">
        <v>1779</v>
      </c>
      <c r="G158" s="5" t="s">
        <v>1622</v>
      </c>
      <c r="H158" s="5" t="s">
        <v>1780</v>
      </c>
      <c r="J158" s="5" t="s">
        <v>1851</v>
      </c>
    </row>
    <row r="159" spans="1:10">
      <c r="A159" s="5">
        <v>158</v>
      </c>
      <c r="B159" s="5" t="s">
        <v>1224</v>
      </c>
      <c r="C159" s="5" t="s">
        <v>126</v>
      </c>
      <c r="D159" s="5" t="s">
        <v>1781</v>
      </c>
      <c r="E159" s="5" t="s">
        <v>1782</v>
      </c>
      <c r="F159" s="5" t="s">
        <v>1783</v>
      </c>
      <c r="G159" s="5" t="s">
        <v>1335</v>
      </c>
      <c r="J159" s="5" t="s">
        <v>1851</v>
      </c>
    </row>
    <row r="160" spans="1:10">
      <c r="A160" s="5">
        <v>159</v>
      </c>
      <c r="B160" s="5" t="s">
        <v>1224</v>
      </c>
      <c r="C160" s="5" t="s">
        <v>126</v>
      </c>
      <c r="D160" s="5" t="s">
        <v>1784</v>
      </c>
      <c r="E160" s="5" t="s">
        <v>1785</v>
      </c>
      <c r="F160" s="5" t="s">
        <v>1786</v>
      </c>
      <c r="G160" s="5" t="s">
        <v>1233</v>
      </c>
      <c r="J160" s="5" t="s">
        <v>1851</v>
      </c>
    </row>
    <row r="161" spans="1:10">
      <c r="A161" s="5">
        <v>160</v>
      </c>
      <c r="B161" s="5" t="s">
        <v>1224</v>
      </c>
      <c r="C161" s="5" t="s">
        <v>126</v>
      </c>
      <c r="D161" s="5" t="s">
        <v>1787</v>
      </c>
      <c r="E161" s="5" t="s">
        <v>1788</v>
      </c>
      <c r="F161" s="5" t="s">
        <v>1789</v>
      </c>
      <c r="G161" s="5" t="s">
        <v>1364</v>
      </c>
      <c r="H161" s="5" t="s">
        <v>1229</v>
      </c>
      <c r="J161" s="5" t="s">
        <v>1851</v>
      </c>
    </row>
    <row r="162" spans="1:10">
      <c r="A162" s="5">
        <v>161</v>
      </c>
      <c r="B162" s="5" t="s">
        <v>1224</v>
      </c>
      <c r="C162" s="5" t="s">
        <v>126</v>
      </c>
      <c r="D162" s="5" t="s">
        <v>1790</v>
      </c>
      <c r="E162" s="5" t="s">
        <v>1791</v>
      </c>
      <c r="F162" s="5" t="s">
        <v>1792</v>
      </c>
      <c r="G162" s="5" t="s">
        <v>1793</v>
      </c>
      <c r="J162" s="5" t="s">
        <v>1851</v>
      </c>
    </row>
    <row r="163" spans="1:10">
      <c r="A163" s="5">
        <v>162</v>
      </c>
      <c r="B163" s="5" t="s">
        <v>1224</v>
      </c>
      <c r="C163" s="5" t="s">
        <v>126</v>
      </c>
      <c r="D163" s="5" t="s">
        <v>1794</v>
      </c>
      <c r="E163" s="5" t="s">
        <v>1795</v>
      </c>
      <c r="F163" s="5" t="s">
        <v>1796</v>
      </c>
      <c r="G163" s="5" t="s">
        <v>1294</v>
      </c>
      <c r="J163" s="5" t="s">
        <v>1851</v>
      </c>
    </row>
    <row r="164" spans="1:10">
      <c r="A164" s="5">
        <v>163</v>
      </c>
      <c r="B164" s="5" t="s">
        <v>1224</v>
      </c>
      <c r="C164" s="5" t="s">
        <v>126</v>
      </c>
      <c r="D164" s="5" t="s">
        <v>1797</v>
      </c>
      <c r="E164" s="5" t="s">
        <v>1798</v>
      </c>
      <c r="F164" s="5" t="s">
        <v>1799</v>
      </c>
      <c r="G164" s="5" t="s">
        <v>1800</v>
      </c>
      <c r="J164" s="5" t="s">
        <v>1851</v>
      </c>
    </row>
    <row r="165" spans="1:10">
      <c r="A165" s="5">
        <v>164</v>
      </c>
      <c r="B165" s="5" t="s">
        <v>1224</v>
      </c>
      <c r="C165" s="5" t="s">
        <v>126</v>
      </c>
      <c r="D165" s="5" t="s">
        <v>1801</v>
      </c>
      <c r="E165" s="5" t="s">
        <v>1802</v>
      </c>
      <c r="F165" s="5" t="s">
        <v>1803</v>
      </c>
      <c r="G165" s="5" t="s">
        <v>1424</v>
      </c>
      <c r="H165" s="5" t="s">
        <v>1229</v>
      </c>
      <c r="J165" s="5" t="s">
        <v>1851</v>
      </c>
    </row>
    <row r="166" spans="1:10">
      <c r="A166" s="5">
        <v>165</v>
      </c>
      <c r="B166" s="5" t="s">
        <v>1224</v>
      </c>
      <c r="C166" s="5" t="s">
        <v>126</v>
      </c>
      <c r="D166" s="5" t="s">
        <v>1804</v>
      </c>
      <c r="E166" s="5" t="s">
        <v>1805</v>
      </c>
      <c r="F166" s="5" t="s">
        <v>1806</v>
      </c>
      <c r="G166" s="5" t="s">
        <v>1807</v>
      </c>
      <c r="J166" s="5" t="s">
        <v>1851</v>
      </c>
    </row>
    <row r="167" spans="1:10">
      <c r="A167" s="5">
        <v>166</v>
      </c>
      <c r="B167" s="5" t="s">
        <v>1224</v>
      </c>
      <c r="C167" s="5" t="s">
        <v>126</v>
      </c>
      <c r="D167" s="5" t="s">
        <v>1808</v>
      </c>
      <c r="E167" s="5" t="s">
        <v>1809</v>
      </c>
      <c r="F167" s="5" t="s">
        <v>1810</v>
      </c>
      <c r="G167" s="5" t="s">
        <v>1364</v>
      </c>
      <c r="H167" s="5" t="s">
        <v>1229</v>
      </c>
      <c r="J167" s="5" t="s">
        <v>1851</v>
      </c>
    </row>
    <row r="168" spans="1:10">
      <c r="A168" s="5">
        <v>167</v>
      </c>
      <c r="B168" s="5" t="s">
        <v>1224</v>
      </c>
      <c r="C168" s="5" t="s">
        <v>126</v>
      </c>
      <c r="D168" s="5" t="s">
        <v>1811</v>
      </c>
      <c r="E168" s="5" t="s">
        <v>1812</v>
      </c>
      <c r="F168" s="5" t="s">
        <v>1813</v>
      </c>
      <c r="G168" s="5" t="s">
        <v>1325</v>
      </c>
      <c r="J168" s="5" t="s">
        <v>1851</v>
      </c>
    </row>
    <row r="169" spans="1:10">
      <c r="A169" s="5">
        <v>168</v>
      </c>
      <c r="B169" s="5" t="s">
        <v>1224</v>
      </c>
      <c r="C169" s="5" t="s">
        <v>126</v>
      </c>
      <c r="D169" s="5" t="s">
        <v>1814</v>
      </c>
      <c r="E169" s="5" t="s">
        <v>1815</v>
      </c>
      <c r="F169" s="5" t="s">
        <v>1816</v>
      </c>
      <c r="G169" s="5" t="s">
        <v>1335</v>
      </c>
      <c r="J169" s="5" t="s">
        <v>1851</v>
      </c>
    </row>
    <row r="170" spans="1:10">
      <c r="A170" s="5">
        <v>169</v>
      </c>
      <c r="B170" s="5" t="s">
        <v>1224</v>
      </c>
      <c r="C170" s="5" t="s">
        <v>126</v>
      </c>
      <c r="D170" s="5" t="s">
        <v>1817</v>
      </c>
      <c r="E170" s="5" t="s">
        <v>1818</v>
      </c>
      <c r="F170" s="5" t="s">
        <v>1819</v>
      </c>
      <c r="G170" s="5" t="s">
        <v>1820</v>
      </c>
      <c r="J170" s="5" t="s">
        <v>1851</v>
      </c>
    </row>
    <row r="171" spans="1:10">
      <c r="A171" s="5">
        <v>170</v>
      </c>
      <c r="B171" s="5" t="s">
        <v>1224</v>
      </c>
      <c r="C171" s="5" t="s">
        <v>126</v>
      </c>
      <c r="D171" s="5" t="s">
        <v>1821</v>
      </c>
      <c r="E171" s="5" t="s">
        <v>1822</v>
      </c>
      <c r="F171" s="5" t="s">
        <v>1823</v>
      </c>
      <c r="G171" s="5" t="s">
        <v>1567</v>
      </c>
      <c r="J171" s="5" t="s">
        <v>1851</v>
      </c>
    </row>
    <row r="172" spans="1:10">
      <c r="A172" s="5">
        <v>171</v>
      </c>
      <c r="B172" s="5" t="s">
        <v>1224</v>
      </c>
      <c r="C172" s="5" t="s">
        <v>126</v>
      </c>
      <c r="D172" s="5" t="s">
        <v>1824</v>
      </c>
      <c r="E172" s="5" t="s">
        <v>1825</v>
      </c>
      <c r="F172" s="5" t="s">
        <v>1826</v>
      </c>
      <c r="G172" s="5" t="s">
        <v>1827</v>
      </c>
      <c r="H172" s="5" t="s">
        <v>1828</v>
      </c>
      <c r="J172" s="5" t="s">
        <v>1851</v>
      </c>
    </row>
    <row r="173" spans="1:10">
      <c r="A173" s="5">
        <v>172</v>
      </c>
      <c r="B173" s="5" t="s">
        <v>1224</v>
      </c>
      <c r="C173" s="5" t="s">
        <v>126</v>
      </c>
      <c r="D173" s="5" t="s">
        <v>1829</v>
      </c>
      <c r="E173" s="5" t="s">
        <v>1830</v>
      </c>
      <c r="F173" s="5" t="s">
        <v>1831</v>
      </c>
      <c r="G173" s="5" t="s">
        <v>1832</v>
      </c>
      <c r="H173" s="5" t="s">
        <v>1833</v>
      </c>
      <c r="J173" s="5" t="s">
        <v>1851</v>
      </c>
    </row>
    <row r="174" spans="1:10">
      <c r="A174" s="5">
        <v>173</v>
      </c>
      <c r="B174" s="5" t="s">
        <v>1224</v>
      </c>
      <c r="C174" s="5" t="s">
        <v>126</v>
      </c>
      <c r="D174" s="5" t="s">
        <v>1834</v>
      </c>
      <c r="E174" s="5" t="s">
        <v>1835</v>
      </c>
      <c r="F174" s="5" t="s">
        <v>1836</v>
      </c>
      <c r="G174" s="5" t="s">
        <v>1233</v>
      </c>
      <c r="J174" s="5" t="s">
        <v>1851</v>
      </c>
    </row>
    <row r="175" spans="1:10">
      <c r="A175" s="5">
        <v>174</v>
      </c>
      <c r="B175" s="5" t="s">
        <v>1224</v>
      </c>
      <c r="C175" s="5" t="s">
        <v>126</v>
      </c>
      <c r="D175" s="5" t="s">
        <v>1837</v>
      </c>
      <c r="E175" s="5" t="s">
        <v>1838</v>
      </c>
      <c r="F175" s="5" t="s">
        <v>1839</v>
      </c>
      <c r="G175" s="5" t="s">
        <v>1307</v>
      </c>
      <c r="J175" s="5" t="s">
        <v>1851</v>
      </c>
    </row>
    <row r="176" spans="1:10">
      <c r="A176" s="5">
        <v>175</v>
      </c>
      <c r="B176" s="5" t="s">
        <v>1224</v>
      </c>
      <c r="C176" s="5" t="s">
        <v>126</v>
      </c>
      <c r="D176" s="5" t="s">
        <v>1840</v>
      </c>
      <c r="E176" s="5" t="s">
        <v>1841</v>
      </c>
      <c r="F176" s="5" t="s">
        <v>1842</v>
      </c>
      <c r="G176" s="5" t="s">
        <v>1307</v>
      </c>
      <c r="J176" s="5" t="s">
        <v>1851</v>
      </c>
    </row>
    <row r="177" spans="1:10">
      <c r="A177" s="5">
        <v>176</v>
      </c>
      <c r="B177" s="5" t="s">
        <v>1224</v>
      </c>
      <c r="C177" s="5" t="s">
        <v>126</v>
      </c>
      <c r="D177" s="5" t="s">
        <v>1843</v>
      </c>
      <c r="E177" s="5" t="s">
        <v>1844</v>
      </c>
      <c r="F177" s="5" t="s">
        <v>1845</v>
      </c>
      <c r="G177" s="5" t="s">
        <v>1846</v>
      </c>
      <c r="H177" s="5" t="s">
        <v>1847</v>
      </c>
      <c r="J177" s="5" t="s">
        <v>1851</v>
      </c>
    </row>
    <row r="178" spans="1:10">
      <c r="A178" s="5">
        <v>177</v>
      </c>
      <c r="B178" s="5" t="s">
        <v>1224</v>
      </c>
      <c r="C178" s="5" t="s">
        <v>126</v>
      </c>
      <c r="D178" s="5" t="s">
        <v>1848</v>
      </c>
      <c r="E178" s="5" t="s">
        <v>1849</v>
      </c>
      <c r="F178" s="5" t="s">
        <v>1850</v>
      </c>
      <c r="G178" s="5" t="s">
        <v>1405</v>
      </c>
      <c r="J178" s="5" t="s">
        <v>1851</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17"/>
  <sheetViews>
    <sheetView showGridLines="0" workbookViewId="0"/>
  </sheetViews>
  <sheetFormatPr defaultRowHeight="11.25"/>
  <sheetData>
    <row r="1" spans="1:4">
      <c r="A1" t="s">
        <v>1199</v>
      </c>
      <c r="B1" t="s">
        <v>491</v>
      </c>
      <c r="C1" t="s">
        <v>492</v>
      </c>
      <c r="D1" t="s">
        <v>1198</v>
      </c>
    </row>
    <row r="2" spans="1:4">
      <c r="A2">
        <v>78</v>
      </c>
      <c r="B2" t="s">
        <v>918</v>
      </c>
      <c r="C2" t="s">
        <v>922</v>
      </c>
      <c r="D2" t="s">
        <v>923</v>
      </c>
    </row>
    <row r="3" spans="1:4">
      <c r="A3">
        <v>79</v>
      </c>
      <c r="B3" t="s">
        <v>918</v>
      </c>
      <c r="C3" t="s">
        <v>924</v>
      </c>
      <c r="D3" t="s">
        <v>925</v>
      </c>
    </row>
    <row r="4" spans="1:4">
      <c r="A4">
        <v>81</v>
      </c>
      <c r="B4" t="s">
        <v>918</v>
      </c>
      <c r="C4" t="s">
        <v>918</v>
      </c>
      <c r="D4" t="s">
        <v>919</v>
      </c>
    </row>
    <row r="5" spans="1:4">
      <c r="A5">
        <v>82</v>
      </c>
      <c r="B5" t="s">
        <v>918</v>
      </c>
      <c r="C5" t="s">
        <v>928</v>
      </c>
      <c r="D5" t="s">
        <v>929</v>
      </c>
    </row>
    <row r="6" spans="1:4">
      <c r="A6">
        <v>83</v>
      </c>
      <c r="B6" t="s">
        <v>918</v>
      </c>
      <c r="C6" t="s">
        <v>930</v>
      </c>
      <c r="D6" t="s">
        <v>931</v>
      </c>
    </row>
    <row r="7" spans="1:4">
      <c r="A7">
        <v>84</v>
      </c>
      <c r="B7" t="s">
        <v>918</v>
      </c>
      <c r="C7" t="s">
        <v>932</v>
      </c>
      <c r="D7" t="s">
        <v>933</v>
      </c>
    </row>
    <row r="8" spans="1:4">
      <c r="A8">
        <v>85</v>
      </c>
      <c r="B8" t="s">
        <v>918</v>
      </c>
      <c r="C8" t="s">
        <v>934</v>
      </c>
      <c r="D8" t="s">
        <v>935</v>
      </c>
    </row>
    <row r="9" spans="1:4">
      <c r="A9">
        <v>86</v>
      </c>
      <c r="B9" t="s">
        <v>918</v>
      </c>
      <c r="C9" t="s">
        <v>936</v>
      </c>
      <c r="D9" t="s">
        <v>937</v>
      </c>
    </row>
    <row r="10" spans="1:4">
      <c r="A10">
        <v>87</v>
      </c>
      <c r="B10" t="s">
        <v>918</v>
      </c>
      <c r="C10" t="s">
        <v>938</v>
      </c>
      <c r="D10" t="s">
        <v>939</v>
      </c>
    </row>
    <row r="11" spans="1:4">
      <c r="A11">
        <v>88</v>
      </c>
      <c r="B11" t="s">
        <v>918</v>
      </c>
      <c r="C11" t="s">
        <v>940</v>
      </c>
      <c r="D11" t="s">
        <v>941</v>
      </c>
    </row>
    <row r="12" spans="1:4">
      <c r="A12">
        <v>89</v>
      </c>
      <c r="B12" t="s">
        <v>918</v>
      </c>
      <c r="C12" t="s">
        <v>942</v>
      </c>
      <c r="D12" t="s">
        <v>943</v>
      </c>
    </row>
    <row r="13" spans="1:4">
      <c r="A13">
        <v>90</v>
      </c>
      <c r="B13" t="s">
        <v>918</v>
      </c>
      <c r="C13" t="s">
        <v>944</v>
      </c>
      <c r="D13" t="s">
        <v>945</v>
      </c>
    </row>
    <row r="14" spans="1:4">
      <c r="A14">
        <v>91</v>
      </c>
      <c r="B14" t="s">
        <v>918</v>
      </c>
      <c r="C14" t="s">
        <v>946</v>
      </c>
      <c r="D14" t="s">
        <v>947</v>
      </c>
    </row>
    <row r="15" spans="1:4">
      <c r="A15">
        <v>92</v>
      </c>
      <c r="B15" t="s">
        <v>918</v>
      </c>
      <c r="C15" t="s">
        <v>948</v>
      </c>
      <c r="D15" t="s">
        <v>949</v>
      </c>
    </row>
    <row r="16" spans="1:4">
      <c r="A16">
        <v>93</v>
      </c>
      <c r="B16" t="s">
        <v>918</v>
      </c>
      <c r="C16" t="s">
        <v>950</v>
      </c>
      <c r="D16" t="s">
        <v>951</v>
      </c>
    </row>
    <row r="17" spans="1:4">
      <c r="A17">
        <v>94</v>
      </c>
      <c r="B17" t="s">
        <v>918</v>
      </c>
      <c r="C17" t="s">
        <v>952</v>
      </c>
      <c r="D17" t="s">
        <v>953</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65"/>
  </cols>
  <sheetData>
    <row r="1" spans="1:4">
      <c r="A1" s="1065" t="s">
        <v>1199</v>
      </c>
      <c r="B1" t="s">
        <v>491</v>
      </c>
      <c r="C1" t="s">
        <v>492</v>
      </c>
      <c r="D1" t="s">
        <v>1198</v>
      </c>
    </row>
    <row r="2" spans="1:4">
      <c r="A2" s="1065">
        <v>1</v>
      </c>
      <c r="B2" t="s">
        <v>766</v>
      </c>
      <c r="C2" t="s">
        <v>766</v>
      </c>
      <c r="D2" t="s">
        <v>767</v>
      </c>
    </row>
    <row r="3" spans="1:4">
      <c r="A3" s="1065">
        <v>2</v>
      </c>
      <c r="B3" t="s">
        <v>766</v>
      </c>
      <c r="C3" t="s">
        <v>768</v>
      </c>
      <c r="D3" t="s">
        <v>769</v>
      </c>
    </row>
    <row r="4" spans="1:4">
      <c r="A4" s="1065">
        <v>3</v>
      </c>
      <c r="B4" t="s">
        <v>766</v>
      </c>
      <c r="C4" t="s">
        <v>770</v>
      </c>
      <c r="D4" t="s">
        <v>771</v>
      </c>
    </row>
    <row r="5" spans="1:4">
      <c r="A5" s="1065">
        <v>4</v>
      </c>
      <c r="B5" t="s">
        <v>766</v>
      </c>
      <c r="C5" t="s">
        <v>772</v>
      </c>
      <c r="D5" t="s">
        <v>773</v>
      </c>
    </row>
    <row r="6" spans="1:4">
      <c r="A6" s="1065">
        <v>5</v>
      </c>
      <c r="B6" t="s">
        <v>766</v>
      </c>
      <c r="C6" t="s">
        <v>774</v>
      </c>
      <c r="D6" t="s">
        <v>775</v>
      </c>
    </row>
    <row r="7" spans="1:4">
      <c r="A7" s="1065">
        <v>6</v>
      </c>
      <c r="B7" t="s">
        <v>766</v>
      </c>
      <c r="C7" t="s">
        <v>776</v>
      </c>
      <c r="D7" t="s">
        <v>777</v>
      </c>
    </row>
    <row r="8" spans="1:4">
      <c r="A8" s="1065">
        <v>7</v>
      </c>
      <c r="B8" t="s">
        <v>766</v>
      </c>
      <c r="C8" t="s">
        <v>778</v>
      </c>
      <c r="D8" t="s">
        <v>779</v>
      </c>
    </row>
    <row r="9" spans="1:4">
      <c r="A9" s="1065">
        <v>8</v>
      </c>
      <c r="B9" t="s">
        <v>766</v>
      </c>
      <c r="C9" t="s">
        <v>780</v>
      </c>
      <c r="D9" t="s">
        <v>781</v>
      </c>
    </row>
    <row r="10" spans="1:4">
      <c r="A10" s="1065">
        <v>9</v>
      </c>
      <c r="B10" t="s">
        <v>766</v>
      </c>
      <c r="C10" t="s">
        <v>782</v>
      </c>
      <c r="D10" t="s">
        <v>783</v>
      </c>
    </row>
    <row r="11" spans="1:4">
      <c r="A11" s="1065">
        <v>10</v>
      </c>
      <c r="B11" t="s">
        <v>766</v>
      </c>
      <c r="C11" t="s">
        <v>784</v>
      </c>
      <c r="D11" t="s">
        <v>785</v>
      </c>
    </row>
    <row r="12" spans="1:4">
      <c r="A12" s="1065">
        <v>11</v>
      </c>
      <c r="B12" t="s">
        <v>786</v>
      </c>
      <c r="C12" t="s">
        <v>788</v>
      </c>
      <c r="D12" t="s">
        <v>789</v>
      </c>
    </row>
    <row r="13" spans="1:4">
      <c r="A13" s="1065">
        <v>12</v>
      </c>
      <c r="B13" t="s">
        <v>786</v>
      </c>
      <c r="C13" t="s">
        <v>790</v>
      </c>
      <c r="D13" t="s">
        <v>791</v>
      </c>
    </row>
    <row r="14" spans="1:4">
      <c r="A14" s="1065">
        <v>13</v>
      </c>
      <c r="B14" t="s">
        <v>786</v>
      </c>
      <c r="C14" t="s">
        <v>792</v>
      </c>
      <c r="D14" t="s">
        <v>793</v>
      </c>
    </row>
    <row r="15" spans="1:4">
      <c r="A15" s="1065">
        <v>14</v>
      </c>
      <c r="B15" t="s">
        <v>786</v>
      </c>
      <c r="C15" t="s">
        <v>786</v>
      </c>
      <c r="D15" t="s">
        <v>787</v>
      </c>
    </row>
    <row r="16" spans="1:4">
      <c r="A16" s="1065">
        <v>15</v>
      </c>
      <c r="B16" t="s">
        <v>786</v>
      </c>
      <c r="C16" t="s">
        <v>794</v>
      </c>
      <c r="D16" t="s">
        <v>795</v>
      </c>
    </row>
    <row r="17" spans="1:4">
      <c r="A17" s="1065">
        <v>16</v>
      </c>
      <c r="B17" t="s">
        <v>786</v>
      </c>
      <c r="C17" t="s">
        <v>796</v>
      </c>
      <c r="D17" t="s">
        <v>797</v>
      </c>
    </row>
    <row r="18" spans="1:4">
      <c r="A18" s="1065">
        <v>17</v>
      </c>
      <c r="B18" t="s">
        <v>786</v>
      </c>
      <c r="C18" t="s">
        <v>798</v>
      </c>
      <c r="D18" t="s">
        <v>799</v>
      </c>
    </row>
    <row r="19" spans="1:4">
      <c r="A19" s="1065">
        <v>18</v>
      </c>
      <c r="B19" t="s">
        <v>786</v>
      </c>
      <c r="C19" t="s">
        <v>800</v>
      </c>
      <c r="D19" t="s">
        <v>801</v>
      </c>
    </row>
    <row r="20" spans="1:4">
      <c r="A20" s="1065">
        <v>19</v>
      </c>
      <c r="B20" t="s">
        <v>786</v>
      </c>
      <c r="C20" t="s">
        <v>802</v>
      </c>
      <c r="D20" t="s">
        <v>803</v>
      </c>
    </row>
    <row r="21" spans="1:4">
      <c r="A21" s="1065">
        <v>20</v>
      </c>
      <c r="B21" t="s">
        <v>786</v>
      </c>
      <c r="C21" t="s">
        <v>804</v>
      </c>
      <c r="D21" t="s">
        <v>805</v>
      </c>
    </row>
    <row r="22" spans="1:4">
      <c r="A22" s="1065">
        <v>21</v>
      </c>
      <c r="B22" t="s">
        <v>786</v>
      </c>
      <c r="C22" t="s">
        <v>806</v>
      </c>
      <c r="D22" t="s">
        <v>807</v>
      </c>
    </row>
    <row r="23" spans="1:4">
      <c r="A23" s="1065">
        <v>22</v>
      </c>
      <c r="B23" t="s">
        <v>786</v>
      </c>
      <c r="C23" t="s">
        <v>808</v>
      </c>
      <c r="D23" t="s">
        <v>809</v>
      </c>
    </row>
    <row r="24" spans="1:4">
      <c r="A24" s="1065">
        <v>23</v>
      </c>
      <c r="B24" t="s">
        <v>786</v>
      </c>
      <c r="C24" t="s">
        <v>810</v>
      </c>
      <c r="D24" t="s">
        <v>811</v>
      </c>
    </row>
    <row r="25" spans="1:4">
      <c r="A25" s="1065">
        <v>24</v>
      </c>
      <c r="B25" t="s">
        <v>786</v>
      </c>
      <c r="C25" t="s">
        <v>812</v>
      </c>
      <c r="D25" t="s">
        <v>813</v>
      </c>
    </row>
    <row r="26" spans="1:4">
      <c r="A26" s="1065">
        <v>25</v>
      </c>
      <c r="B26" t="s">
        <v>786</v>
      </c>
      <c r="C26" t="s">
        <v>814</v>
      </c>
      <c r="D26" t="s">
        <v>815</v>
      </c>
    </row>
    <row r="27" spans="1:4">
      <c r="A27" s="1065">
        <v>26</v>
      </c>
      <c r="B27" t="s">
        <v>786</v>
      </c>
      <c r="C27" t="s">
        <v>816</v>
      </c>
      <c r="D27" t="s">
        <v>817</v>
      </c>
    </row>
    <row r="28" spans="1:4">
      <c r="A28" s="1065">
        <v>27</v>
      </c>
      <c r="B28" t="s">
        <v>786</v>
      </c>
      <c r="C28" t="s">
        <v>818</v>
      </c>
      <c r="D28" t="s">
        <v>819</v>
      </c>
    </row>
    <row r="29" spans="1:4">
      <c r="A29" s="1065">
        <v>28</v>
      </c>
      <c r="B29" t="s">
        <v>820</v>
      </c>
      <c r="C29" t="s">
        <v>822</v>
      </c>
      <c r="D29" t="s">
        <v>823</v>
      </c>
    </row>
    <row r="30" spans="1:4">
      <c r="A30" s="1065">
        <v>29</v>
      </c>
      <c r="B30" t="s">
        <v>820</v>
      </c>
      <c r="C30" t="s">
        <v>820</v>
      </c>
      <c r="D30" t="s">
        <v>821</v>
      </c>
    </row>
    <row r="31" spans="1:4">
      <c r="A31" s="1065">
        <v>30</v>
      </c>
      <c r="B31" t="s">
        <v>820</v>
      </c>
      <c r="C31" t="s">
        <v>824</v>
      </c>
      <c r="D31" t="s">
        <v>825</v>
      </c>
    </row>
    <row r="32" spans="1:4">
      <c r="A32" s="1065">
        <v>31</v>
      </c>
      <c r="B32" t="s">
        <v>820</v>
      </c>
      <c r="C32" t="s">
        <v>826</v>
      </c>
      <c r="D32" t="s">
        <v>827</v>
      </c>
    </row>
    <row r="33" spans="1:4">
      <c r="A33" s="1065">
        <v>32</v>
      </c>
      <c r="B33" t="s">
        <v>820</v>
      </c>
      <c r="C33" t="s">
        <v>828</v>
      </c>
      <c r="D33" t="s">
        <v>829</v>
      </c>
    </row>
    <row r="34" spans="1:4">
      <c r="A34" s="1065">
        <v>33</v>
      </c>
      <c r="B34" t="s">
        <v>820</v>
      </c>
      <c r="C34" t="s">
        <v>830</v>
      </c>
      <c r="D34" t="s">
        <v>831</v>
      </c>
    </row>
    <row r="35" spans="1:4">
      <c r="A35" s="1065">
        <v>34</v>
      </c>
      <c r="B35" t="s">
        <v>820</v>
      </c>
      <c r="C35" t="s">
        <v>832</v>
      </c>
      <c r="D35" t="s">
        <v>833</v>
      </c>
    </row>
    <row r="36" spans="1:4">
      <c r="A36" s="1065">
        <v>35</v>
      </c>
      <c r="B36" t="s">
        <v>820</v>
      </c>
      <c r="C36" t="s">
        <v>834</v>
      </c>
      <c r="D36" t="s">
        <v>835</v>
      </c>
    </row>
    <row r="37" spans="1:4">
      <c r="A37" s="1065">
        <v>36</v>
      </c>
      <c r="B37" t="s">
        <v>820</v>
      </c>
      <c r="C37" t="s">
        <v>836</v>
      </c>
      <c r="D37" t="s">
        <v>837</v>
      </c>
    </row>
    <row r="38" spans="1:4">
      <c r="A38" s="1065">
        <v>37</v>
      </c>
      <c r="B38" t="s">
        <v>820</v>
      </c>
      <c r="C38" t="s">
        <v>838</v>
      </c>
      <c r="D38" t="s">
        <v>839</v>
      </c>
    </row>
    <row r="39" spans="1:4">
      <c r="A39" s="1065">
        <v>38</v>
      </c>
      <c r="B39" t="s">
        <v>820</v>
      </c>
      <c r="C39" t="s">
        <v>840</v>
      </c>
      <c r="D39" t="s">
        <v>841</v>
      </c>
    </row>
    <row r="40" spans="1:4">
      <c r="A40" s="1065">
        <v>39</v>
      </c>
      <c r="B40" t="s">
        <v>820</v>
      </c>
      <c r="C40" t="s">
        <v>842</v>
      </c>
      <c r="D40" t="s">
        <v>843</v>
      </c>
    </row>
    <row r="41" spans="1:4">
      <c r="A41" s="1065">
        <v>40</v>
      </c>
      <c r="B41" t="s">
        <v>820</v>
      </c>
      <c r="C41" t="s">
        <v>844</v>
      </c>
      <c r="D41" t="s">
        <v>845</v>
      </c>
    </row>
    <row r="42" spans="1:4">
      <c r="A42" s="1065">
        <v>41</v>
      </c>
      <c r="B42" t="s">
        <v>820</v>
      </c>
      <c r="C42" t="s">
        <v>846</v>
      </c>
      <c r="D42" t="s">
        <v>847</v>
      </c>
    </row>
    <row r="43" spans="1:4">
      <c r="A43" s="1065">
        <v>42</v>
      </c>
      <c r="B43" t="s">
        <v>820</v>
      </c>
      <c r="C43" t="s">
        <v>848</v>
      </c>
      <c r="D43" t="s">
        <v>849</v>
      </c>
    </row>
    <row r="44" spans="1:4">
      <c r="A44" s="1065">
        <v>43</v>
      </c>
      <c r="B44" t="s">
        <v>820</v>
      </c>
      <c r="C44" t="s">
        <v>850</v>
      </c>
      <c r="D44" t="s">
        <v>851</v>
      </c>
    </row>
    <row r="45" spans="1:4">
      <c r="A45" s="1065">
        <v>44</v>
      </c>
      <c r="B45" t="s">
        <v>852</v>
      </c>
      <c r="C45" t="s">
        <v>854</v>
      </c>
      <c r="D45" t="s">
        <v>855</v>
      </c>
    </row>
    <row r="46" spans="1:4">
      <c r="A46" s="1065">
        <v>45</v>
      </c>
      <c r="B46" t="s">
        <v>852</v>
      </c>
      <c r="C46" t="s">
        <v>856</v>
      </c>
      <c r="D46" t="s">
        <v>857</v>
      </c>
    </row>
    <row r="47" spans="1:4">
      <c r="A47" s="1065">
        <v>46</v>
      </c>
      <c r="B47" t="s">
        <v>852</v>
      </c>
      <c r="C47" t="s">
        <v>852</v>
      </c>
      <c r="D47" t="s">
        <v>853</v>
      </c>
    </row>
    <row r="48" spans="1:4">
      <c r="A48" s="1065">
        <v>47</v>
      </c>
      <c r="B48" t="s">
        <v>852</v>
      </c>
      <c r="C48" t="s">
        <v>858</v>
      </c>
      <c r="D48" t="s">
        <v>859</v>
      </c>
    </row>
    <row r="49" spans="1:4">
      <c r="A49" s="1065">
        <v>48</v>
      </c>
      <c r="B49" t="s">
        <v>852</v>
      </c>
      <c r="C49" t="s">
        <v>860</v>
      </c>
      <c r="D49" t="s">
        <v>861</v>
      </c>
    </row>
    <row r="50" spans="1:4">
      <c r="A50" s="1065">
        <v>49</v>
      </c>
      <c r="B50" t="s">
        <v>852</v>
      </c>
      <c r="C50" t="s">
        <v>862</v>
      </c>
      <c r="D50" t="s">
        <v>863</v>
      </c>
    </row>
    <row r="51" spans="1:4">
      <c r="A51" s="1065">
        <v>50</v>
      </c>
      <c r="B51" t="s">
        <v>852</v>
      </c>
      <c r="C51" t="s">
        <v>864</v>
      </c>
      <c r="D51" t="s">
        <v>865</v>
      </c>
    </row>
    <row r="52" spans="1:4">
      <c r="A52" s="1065">
        <v>51</v>
      </c>
      <c r="B52" t="s">
        <v>852</v>
      </c>
      <c r="C52" t="s">
        <v>866</v>
      </c>
      <c r="D52" t="s">
        <v>867</v>
      </c>
    </row>
    <row r="53" spans="1:4">
      <c r="A53" s="1065">
        <v>52</v>
      </c>
      <c r="B53" t="s">
        <v>852</v>
      </c>
      <c r="C53" t="s">
        <v>868</v>
      </c>
      <c r="D53" t="s">
        <v>869</v>
      </c>
    </row>
    <row r="54" spans="1:4">
      <c r="A54" s="1065">
        <v>53</v>
      </c>
      <c r="B54" t="s">
        <v>852</v>
      </c>
      <c r="C54" t="s">
        <v>870</v>
      </c>
      <c r="D54" t="s">
        <v>871</v>
      </c>
    </row>
    <row r="55" spans="1:4">
      <c r="A55" s="1065">
        <v>54</v>
      </c>
      <c r="B55" t="s">
        <v>852</v>
      </c>
      <c r="C55" t="s">
        <v>872</v>
      </c>
      <c r="D55" t="s">
        <v>873</v>
      </c>
    </row>
    <row r="56" spans="1:4">
      <c r="A56" s="1065">
        <v>55</v>
      </c>
      <c r="B56" t="s">
        <v>852</v>
      </c>
      <c r="C56" t="s">
        <v>874</v>
      </c>
      <c r="D56" t="s">
        <v>875</v>
      </c>
    </row>
    <row r="57" spans="1:4">
      <c r="A57" s="1065">
        <v>56</v>
      </c>
      <c r="B57" t="s">
        <v>852</v>
      </c>
      <c r="C57" t="s">
        <v>876</v>
      </c>
      <c r="D57" t="s">
        <v>877</v>
      </c>
    </row>
    <row r="58" spans="1:4">
      <c r="A58" s="1065">
        <v>57</v>
      </c>
      <c r="B58" t="s">
        <v>852</v>
      </c>
      <c r="C58" t="s">
        <v>878</v>
      </c>
      <c r="D58" t="s">
        <v>879</v>
      </c>
    </row>
    <row r="59" spans="1:4">
      <c r="A59" s="1065">
        <v>58</v>
      </c>
      <c r="B59" t="s">
        <v>852</v>
      </c>
      <c r="C59" t="s">
        <v>880</v>
      </c>
      <c r="D59" t="s">
        <v>881</v>
      </c>
    </row>
    <row r="60" spans="1:4">
      <c r="A60" s="1065">
        <v>59</v>
      </c>
      <c r="B60" t="s">
        <v>852</v>
      </c>
      <c r="C60" t="s">
        <v>882</v>
      </c>
      <c r="D60" t="s">
        <v>883</v>
      </c>
    </row>
    <row r="61" spans="1:4">
      <c r="A61" s="1065">
        <v>60</v>
      </c>
      <c r="B61" t="s">
        <v>852</v>
      </c>
      <c r="C61" t="s">
        <v>884</v>
      </c>
      <c r="D61" t="s">
        <v>885</v>
      </c>
    </row>
    <row r="62" spans="1:4">
      <c r="A62" s="1065">
        <v>61</v>
      </c>
      <c r="B62" t="s">
        <v>852</v>
      </c>
      <c r="C62" t="s">
        <v>886</v>
      </c>
      <c r="D62" t="s">
        <v>887</v>
      </c>
    </row>
    <row r="63" spans="1:4">
      <c r="A63" s="1065">
        <v>62</v>
      </c>
      <c r="B63" t="s">
        <v>852</v>
      </c>
      <c r="C63" t="s">
        <v>888</v>
      </c>
      <c r="D63" t="s">
        <v>889</v>
      </c>
    </row>
    <row r="64" spans="1:4">
      <c r="A64" s="1065">
        <v>63</v>
      </c>
      <c r="B64" t="s">
        <v>852</v>
      </c>
      <c r="C64" t="s">
        <v>890</v>
      </c>
      <c r="D64" t="s">
        <v>891</v>
      </c>
    </row>
    <row r="65" spans="1:4">
      <c r="A65" s="1065">
        <v>64</v>
      </c>
      <c r="B65" t="s">
        <v>892</v>
      </c>
      <c r="C65" t="s">
        <v>892</v>
      </c>
      <c r="D65" t="s">
        <v>893</v>
      </c>
    </row>
    <row r="66" spans="1:4">
      <c r="A66" s="1065">
        <v>65</v>
      </c>
      <c r="B66" t="s">
        <v>892</v>
      </c>
      <c r="C66" t="s">
        <v>894</v>
      </c>
      <c r="D66" t="s">
        <v>895</v>
      </c>
    </row>
    <row r="67" spans="1:4">
      <c r="A67" s="1065">
        <v>66</v>
      </c>
      <c r="B67" t="s">
        <v>892</v>
      </c>
      <c r="C67" t="s">
        <v>896</v>
      </c>
      <c r="D67" t="s">
        <v>897</v>
      </c>
    </row>
    <row r="68" spans="1:4">
      <c r="A68" s="1065">
        <v>67</v>
      </c>
      <c r="B68" t="s">
        <v>892</v>
      </c>
      <c r="C68" t="s">
        <v>898</v>
      </c>
      <c r="D68" t="s">
        <v>899</v>
      </c>
    </row>
    <row r="69" spans="1:4">
      <c r="A69" s="1065">
        <v>68</v>
      </c>
      <c r="B69" t="s">
        <v>892</v>
      </c>
      <c r="C69" t="s">
        <v>900</v>
      </c>
      <c r="D69" t="s">
        <v>901</v>
      </c>
    </row>
    <row r="70" spans="1:4">
      <c r="A70" s="1065">
        <v>69</v>
      </c>
      <c r="B70" t="s">
        <v>892</v>
      </c>
      <c r="C70" t="s">
        <v>902</v>
      </c>
      <c r="D70" t="s">
        <v>903</v>
      </c>
    </row>
    <row r="71" spans="1:4">
      <c r="A71" s="1065">
        <v>70</v>
      </c>
      <c r="B71" t="s">
        <v>892</v>
      </c>
      <c r="C71" t="s">
        <v>904</v>
      </c>
      <c r="D71" t="s">
        <v>905</v>
      </c>
    </row>
    <row r="72" spans="1:4">
      <c r="A72" s="1065">
        <v>71</v>
      </c>
      <c r="B72" t="s">
        <v>892</v>
      </c>
      <c r="C72" t="s">
        <v>906</v>
      </c>
      <c r="D72" t="s">
        <v>907</v>
      </c>
    </row>
    <row r="73" spans="1:4">
      <c r="A73" s="1065">
        <v>72</v>
      </c>
      <c r="B73" t="s">
        <v>892</v>
      </c>
      <c r="C73" t="s">
        <v>908</v>
      </c>
      <c r="D73" t="s">
        <v>909</v>
      </c>
    </row>
    <row r="74" spans="1:4">
      <c r="A74" s="1065">
        <v>73</v>
      </c>
      <c r="B74" t="s">
        <v>892</v>
      </c>
      <c r="C74" t="s">
        <v>910</v>
      </c>
      <c r="D74" t="s">
        <v>911</v>
      </c>
    </row>
    <row r="75" spans="1:4">
      <c r="A75" s="1065">
        <v>74</v>
      </c>
      <c r="B75" t="s">
        <v>892</v>
      </c>
      <c r="C75" t="s">
        <v>912</v>
      </c>
      <c r="D75" t="s">
        <v>913</v>
      </c>
    </row>
    <row r="76" spans="1:4">
      <c r="A76" s="1065">
        <v>75</v>
      </c>
      <c r="B76" t="s">
        <v>892</v>
      </c>
      <c r="C76" t="s">
        <v>914</v>
      </c>
      <c r="D76" t="s">
        <v>915</v>
      </c>
    </row>
    <row r="77" spans="1:4">
      <c r="A77" s="1065">
        <v>76</v>
      </c>
      <c r="B77" t="s">
        <v>892</v>
      </c>
      <c r="C77" t="s">
        <v>916</v>
      </c>
      <c r="D77" t="s">
        <v>917</v>
      </c>
    </row>
    <row r="78" spans="1:4">
      <c r="A78" s="1065">
        <v>77</v>
      </c>
      <c r="B78" t="s">
        <v>918</v>
      </c>
      <c r="C78" t="s">
        <v>920</v>
      </c>
      <c r="D78" t="s">
        <v>921</v>
      </c>
    </row>
    <row r="79" spans="1:4">
      <c r="A79" s="1065">
        <v>78</v>
      </c>
      <c r="B79" t="s">
        <v>918</v>
      </c>
      <c r="C79" t="s">
        <v>922</v>
      </c>
      <c r="D79" t="s">
        <v>923</v>
      </c>
    </row>
    <row r="80" spans="1:4">
      <c r="A80" s="1065">
        <v>79</v>
      </c>
      <c r="B80" t="s">
        <v>918</v>
      </c>
      <c r="C80" t="s">
        <v>924</v>
      </c>
      <c r="D80" t="s">
        <v>925</v>
      </c>
    </row>
    <row r="81" spans="1:4">
      <c r="A81" s="1065">
        <v>80</v>
      </c>
      <c r="B81" t="s">
        <v>918</v>
      </c>
      <c r="C81" t="s">
        <v>926</v>
      </c>
      <c r="D81" t="s">
        <v>927</v>
      </c>
    </row>
    <row r="82" spans="1:4">
      <c r="A82" s="1065">
        <v>81</v>
      </c>
      <c r="B82" t="s">
        <v>918</v>
      </c>
      <c r="C82" t="s">
        <v>918</v>
      </c>
      <c r="D82" t="s">
        <v>919</v>
      </c>
    </row>
    <row r="83" spans="1:4">
      <c r="A83" s="1065">
        <v>82</v>
      </c>
      <c r="B83" t="s">
        <v>918</v>
      </c>
      <c r="C83" t="s">
        <v>928</v>
      </c>
      <c r="D83" t="s">
        <v>929</v>
      </c>
    </row>
    <row r="84" spans="1:4">
      <c r="A84" s="1065">
        <v>83</v>
      </c>
      <c r="B84" t="s">
        <v>918</v>
      </c>
      <c r="C84" t="s">
        <v>930</v>
      </c>
      <c r="D84" t="s">
        <v>931</v>
      </c>
    </row>
    <row r="85" spans="1:4">
      <c r="A85" s="1065">
        <v>84</v>
      </c>
      <c r="B85" t="s">
        <v>918</v>
      </c>
      <c r="C85" t="s">
        <v>932</v>
      </c>
      <c r="D85" t="s">
        <v>933</v>
      </c>
    </row>
    <row r="86" spans="1:4">
      <c r="A86" s="1065">
        <v>85</v>
      </c>
      <c r="B86" t="s">
        <v>918</v>
      </c>
      <c r="C86" t="s">
        <v>934</v>
      </c>
      <c r="D86" t="s">
        <v>935</v>
      </c>
    </row>
    <row r="87" spans="1:4">
      <c r="A87" s="1065">
        <v>86</v>
      </c>
      <c r="B87" t="s">
        <v>918</v>
      </c>
      <c r="C87" t="s">
        <v>936</v>
      </c>
      <c r="D87" t="s">
        <v>937</v>
      </c>
    </row>
    <row r="88" spans="1:4">
      <c r="A88" s="1065">
        <v>87</v>
      </c>
      <c r="B88" t="s">
        <v>918</v>
      </c>
      <c r="C88" t="s">
        <v>938</v>
      </c>
      <c r="D88" t="s">
        <v>939</v>
      </c>
    </row>
    <row r="89" spans="1:4">
      <c r="A89" s="1065">
        <v>88</v>
      </c>
      <c r="B89" t="s">
        <v>918</v>
      </c>
      <c r="C89" t="s">
        <v>940</v>
      </c>
      <c r="D89" t="s">
        <v>941</v>
      </c>
    </row>
    <row r="90" spans="1:4">
      <c r="A90" s="1065">
        <v>89</v>
      </c>
      <c r="B90" t="s">
        <v>918</v>
      </c>
      <c r="C90" t="s">
        <v>942</v>
      </c>
      <c r="D90" t="s">
        <v>943</v>
      </c>
    </row>
    <row r="91" spans="1:4">
      <c r="A91" s="1065">
        <v>90</v>
      </c>
      <c r="B91" t="s">
        <v>918</v>
      </c>
      <c r="C91" t="s">
        <v>944</v>
      </c>
      <c r="D91" t="s">
        <v>945</v>
      </c>
    </row>
    <row r="92" spans="1:4">
      <c r="A92" s="1065">
        <v>91</v>
      </c>
      <c r="B92" t="s">
        <v>918</v>
      </c>
      <c r="C92" t="s">
        <v>946</v>
      </c>
      <c r="D92" t="s">
        <v>947</v>
      </c>
    </row>
    <row r="93" spans="1:4">
      <c r="A93" s="1065">
        <v>92</v>
      </c>
      <c r="B93" t="s">
        <v>918</v>
      </c>
      <c r="C93" t="s">
        <v>948</v>
      </c>
      <c r="D93" t="s">
        <v>949</v>
      </c>
    </row>
    <row r="94" spans="1:4">
      <c r="A94" s="1065">
        <v>93</v>
      </c>
      <c r="B94" t="s">
        <v>918</v>
      </c>
      <c r="C94" t="s">
        <v>950</v>
      </c>
      <c r="D94" t="s">
        <v>951</v>
      </c>
    </row>
    <row r="95" spans="1:4">
      <c r="A95" s="1065">
        <v>94</v>
      </c>
      <c r="B95" t="s">
        <v>918</v>
      </c>
      <c r="C95" t="s">
        <v>952</v>
      </c>
      <c r="D95" t="s">
        <v>953</v>
      </c>
    </row>
    <row r="96" spans="1:4">
      <c r="A96" s="1065">
        <v>95</v>
      </c>
      <c r="B96" t="s">
        <v>954</v>
      </c>
      <c r="C96" t="s">
        <v>956</v>
      </c>
      <c r="D96" t="s">
        <v>957</v>
      </c>
    </row>
    <row r="97" spans="1:4">
      <c r="A97" s="1065">
        <v>96</v>
      </c>
      <c r="B97" t="s">
        <v>954</v>
      </c>
      <c r="C97" t="s">
        <v>958</v>
      </c>
      <c r="D97" t="s">
        <v>959</v>
      </c>
    </row>
    <row r="98" spans="1:4">
      <c r="A98" s="1065">
        <v>97</v>
      </c>
      <c r="B98" t="s">
        <v>954</v>
      </c>
      <c r="C98" t="s">
        <v>960</v>
      </c>
      <c r="D98" t="s">
        <v>961</v>
      </c>
    </row>
    <row r="99" spans="1:4">
      <c r="A99" s="1065">
        <v>98</v>
      </c>
      <c r="B99" t="s">
        <v>954</v>
      </c>
      <c r="C99" t="s">
        <v>954</v>
      </c>
      <c r="D99" t="s">
        <v>955</v>
      </c>
    </row>
    <row r="100" spans="1:4">
      <c r="A100" s="1065">
        <v>99</v>
      </c>
      <c r="B100" t="s">
        <v>954</v>
      </c>
      <c r="C100" t="s">
        <v>962</v>
      </c>
      <c r="D100" t="s">
        <v>963</v>
      </c>
    </row>
    <row r="101" spans="1:4">
      <c r="A101" s="1065">
        <v>100</v>
      </c>
      <c r="B101" t="s">
        <v>954</v>
      </c>
      <c r="C101" t="s">
        <v>964</v>
      </c>
      <c r="D101" t="s">
        <v>965</v>
      </c>
    </row>
    <row r="102" spans="1:4">
      <c r="A102" s="1065">
        <v>101</v>
      </c>
      <c r="B102" t="s">
        <v>954</v>
      </c>
      <c r="C102" t="s">
        <v>966</v>
      </c>
      <c r="D102" t="s">
        <v>967</v>
      </c>
    </row>
    <row r="103" spans="1:4">
      <c r="A103" s="1065">
        <v>102</v>
      </c>
      <c r="B103" t="s">
        <v>954</v>
      </c>
      <c r="C103" t="s">
        <v>968</v>
      </c>
      <c r="D103" t="s">
        <v>969</v>
      </c>
    </row>
    <row r="104" spans="1:4">
      <c r="A104" s="1065">
        <v>103</v>
      </c>
      <c r="B104" t="s">
        <v>954</v>
      </c>
      <c r="C104" t="s">
        <v>970</v>
      </c>
      <c r="D104" t="s">
        <v>971</v>
      </c>
    </row>
    <row r="105" spans="1:4">
      <c r="A105" s="1065">
        <v>104</v>
      </c>
      <c r="B105" t="s">
        <v>954</v>
      </c>
      <c r="C105" t="s">
        <v>972</v>
      </c>
      <c r="D105" t="s">
        <v>973</v>
      </c>
    </row>
    <row r="106" spans="1:4">
      <c r="A106" s="1065">
        <v>105</v>
      </c>
      <c r="B106" t="s">
        <v>954</v>
      </c>
      <c r="C106" t="s">
        <v>974</v>
      </c>
      <c r="D106" t="s">
        <v>975</v>
      </c>
    </row>
    <row r="107" spans="1:4">
      <c r="A107" s="1065">
        <v>106</v>
      </c>
      <c r="B107" t="s">
        <v>954</v>
      </c>
      <c r="C107" t="s">
        <v>976</v>
      </c>
      <c r="D107" t="s">
        <v>977</v>
      </c>
    </row>
    <row r="108" spans="1:4">
      <c r="A108" s="1065">
        <v>107</v>
      </c>
      <c r="B108" t="s">
        <v>978</v>
      </c>
      <c r="C108" t="s">
        <v>980</v>
      </c>
      <c r="D108" t="s">
        <v>981</v>
      </c>
    </row>
    <row r="109" spans="1:4">
      <c r="A109" s="1065">
        <v>108</v>
      </c>
      <c r="B109" t="s">
        <v>978</v>
      </c>
      <c r="C109" t="s">
        <v>982</v>
      </c>
      <c r="D109" t="s">
        <v>983</v>
      </c>
    </row>
    <row r="110" spans="1:4">
      <c r="A110" s="1065">
        <v>109</v>
      </c>
      <c r="B110" t="s">
        <v>978</v>
      </c>
      <c r="C110" t="s">
        <v>978</v>
      </c>
      <c r="D110" t="s">
        <v>979</v>
      </c>
    </row>
    <row r="111" spans="1:4">
      <c r="A111" s="1065">
        <v>110</v>
      </c>
      <c r="B111" t="s">
        <v>978</v>
      </c>
      <c r="C111" t="s">
        <v>984</v>
      </c>
      <c r="D111" t="s">
        <v>985</v>
      </c>
    </row>
    <row r="112" spans="1:4">
      <c r="A112" s="1065">
        <v>111</v>
      </c>
      <c r="B112" t="s">
        <v>978</v>
      </c>
      <c r="C112" t="s">
        <v>986</v>
      </c>
      <c r="D112" t="s">
        <v>987</v>
      </c>
    </row>
    <row r="113" spans="1:4">
      <c r="A113" s="1065">
        <v>112</v>
      </c>
      <c r="B113" t="s">
        <v>978</v>
      </c>
      <c r="C113" t="s">
        <v>988</v>
      </c>
      <c r="D113" t="s">
        <v>989</v>
      </c>
    </row>
    <row r="114" spans="1:4">
      <c r="A114" s="1065">
        <v>113</v>
      </c>
      <c r="B114" t="s">
        <v>978</v>
      </c>
      <c r="C114" t="s">
        <v>990</v>
      </c>
      <c r="D114" t="s">
        <v>991</v>
      </c>
    </row>
    <row r="115" spans="1:4">
      <c r="A115" s="1065">
        <v>114</v>
      </c>
      <c r="B115" t="s">
        <v>992</v>
      </c>
      <c r="C115" t="s">
        <v>992</v>
      </c>
      <c r="D115" t="s">
        <v>993</v>
      </c>
    </row>
    <row r="116" spans="1:4">
      <c r="A116" s="1065">
        <v>115</v>
      </c>
      <c r="B116" t="s">
        <v>992</v>
      </c>
      <c r="C116" t="s">
        <v>994</v>
      </c>
      <c r="D116" t="s">
        <v>995</v>
      </c>
    </row>
    <row r="117" spans="1:4">
      <c r="A117" s="1065">
        <v>116</v>
      </c>
      <c r="B117" t="s">
        <v>992</v>
      </c>
      <c r="C117" t="s">
        <v>996</v>
      </c>
      <c r="D117" t="s">
        <v>997</v>
      </c>
    </row>
    <row r="118" spans="1:4">
      <c r="A118" s="1065">
        <v>117</v>
      </c>
      <c r="B118" t="s">
        <v>992</v>
      </c>
      <c r="C118" t="s">
        <v>998</v>
      </c>
      <c r="D118" t="s">
        <v>999</v>
      </c>
    </row>
    <row r="119" spans="1:4">
      <c r="A119" s="1065">
        <v>118</v>
      </c>
      <c r="B119" t="s">
        <v>992</v>
      </c>
      <c r="C119" t="s">
        <v>1000</v>
      </c>
      <c r="D119" t="s">
        <v>1001</v>
      </c>
    </row>
    <row r="120" spans="1:4">
      <c r="A120" s="1065">
        <v>119</v>
      </c>
      <c r="B120" t="s">
        <v>992</v>
      </c>
      <c r="C120" t="s">
        <v>1002</v>
      </c>
      <c r="D120" t="s">
        <v>1003</v>
      </c>
    </row>
    <row r="121" spans="1:4">
      <c r="A121" s="1065">
        <v>120</v>
      </c>
      <c r="B121" t="s">
        <v>992</v>
      </c>
      <c r="C121" t="s">
        <v>1004</v>
      </c>
      <c r="D121" t="s">
        <v>1005</v>
      </c>
    </row>
    <row r="122" spans="1:4">
      <c r="A122" s="1065">
        <v>121</v>
      </c>
      <c r="B122" t="s">
        <v>992</v>
      </c>
      <c r="C122" t="s">
        <v>1006</v>
      </c>
      <c r="D122" t="s">
        <v>1007</v>
      </c>
    </row>
    <row r="123" spans="1:4">
      <c r="A123" s="1065">
        <v>122</v>
      </c>
      <c r="B123" t="s">
        <v>992</v>
      </c>
      <c r="C123" t="s">
        <v>1008</v>
      </c>
      <c r="D123" t="s">
        <v>1009</v>
      </c>
    </row>
    <row r="124" spans="1:4">
      <c r="A124" s="1065">
        <v>123</v>
      </c>
      <c r="B124" t="s">
        <v>992</v>
      </c>
      <c r="C124" t="s">
        <v>1010</v>
      </c>
      <c r="D124" t="s">
        <v>1011</v>
      </c>
    </row>
    <row r="125" spans="1:4">
      <c r="A125" s="1065">
        <v>124</v>
      </c>
      <c r="B125" t="s">
        <v>992</v>
      </c>
      <c r="C125" t="s">
        <v>1012</v>
      </c>
      <c r="D125" t="s">
        <v>1013</v>
      </c>
    </row>
    <row r="126" spans="1:4">
      <c r="A126" s="1065">
        <v>125</v>
      </c>
      <c r="B126" t="s">
        <v>992</v>
      </c>
      <c r="C126" t="s">
        <v>1014</v>
      </c>
      <c r="D126" t="s">
        <v>1015</v>
      </c>
    </row>
    <row r="127" spans="1:4">
      <c r="A127" s="1065">
        <v>126</v>
      </c>
      <c r="B127" t="s">
        <v>1016</v>
      </c>
      <c r="C127" t="s">
        <v>1018</v>
      </c>
      <c r="D127" t="s">
        <v>1019</v>
      </c>
    </row>
    <row r="128" spans="1:4">
      <c r="A128" s="1065">
        <v>127</v>
      </c>
      <c r="B128" t="s">
        <v>1016</v>
      </c>
      <c r="C128" t="s">
        <v>1020</v>
      </c>
      <c r="D128" t="s">
        <v>1021</v>
      </c>
    </row>
    <row r="129" spans="1:4">
      <c r="A129" s="1065">
        <v>128</v>
      </c>
      <c r="B129" t="s">
        <v>1016</v>
      </c>
      <c r="C129" t="s">
        <v>1016</v>
      </c>
      <c r="D129" t="s">
        <v>1017</v>
      </c>
    </row>
    <row r="130" spans="1:4">
      <c r="A130" s="1065">
        <v>129</v>
      </c>
      <c r="B130" t="s">
        <v>1016</v>
      </c>
      <c r="C130" t="s">
        <v>1022</v>
      </c>
      <c r="D130" t="s">
        <v>1023</v>
      </c>
    </row>
    <row r="131" spans="1:4">
      <c r="A131" s="1065">
        <v>130</v>
      </c>
      <c r="B131" t="s">
        <v>1016</v>
      </c>
      <c r="C131" t="s">
        <v>1024</v>
      </c>
      <c r="D131" t="s">
        <v>1025</v>
      </c>
    </row>
    <row r="132" spans="1:4">
      <c r="A132" s="1065">
        <v>131</v>
      </c>
      <c r="B132" t="s">
        <v>1016</v>
      </c>
      <c r="C132" t="s">
        <v>1026</v>
      </c>
      <c r="D132" t="s">
        <v>1027</v>
      </c>
    </row>
    <row r="133" spans="1:4">
      <c r="A133" s="1065">
        <v>132</v>
      </c>
      <c r="B133" t="s">
        <v>1028</v>
      </c>
      <c r="C133" t="s">
        <v>1030</v>
      </c>
      <c r="D133" t="s">
        <v>1031</v>
      </c>
    </row>
    <row r="134" spans="1:4">
      <c r="A134" s="1065">
        <v>133</v>
      </c>
      <c r="B134" t="s">
        <v>1028</v>
      </c>
      <c r="C134" t="s">
        <v>1032</v>
      </c>
      <c r="D134" t="s">
        <v>1033</v>
      </c>
    </row>
    <row r="135" spans="1:4">
      <c r="A135" s="1065">
        <v>134</v>
      </c>
      <c r="B135" t="s">
        <v>1028</v>
      </c>
      <c r="C135" t="s">
        <v>1034</v>
      </c>
      <c r="D135" t="s">
        <v>1035</v>
      </c>
    </row>
    <row r="136" spans="1:4">
      <c r="A136" s="1065">
        <v>135</v>
      </c>
      <c r="B136" t="s">
        <v>1028</v>
      </c>
      <c r="C136" t="s">
        <v>1036</v>
      </c>
      <c r="D136" t="s">
        <v>1037</v>
      </c>
    </row>
    <row r="137" spans="1:4">
      <c r="A137" s="1065">
        <v>136</v>
      </c>
      <c r="B137" t="s">
        <v>1028</v>
      </c>
      <c r="C137" t="s">
        <v>1038</v>
      </c>
      <c r="D137" t="s">
        <v>1039</v>
      </c>
    </row>
    <row r="138" spans="1:4">
      <c r="A138" s="1065">
        <v>137</v>
      </c>
      <c r="B138" t="s">
        <v>1028</v>
      </c>
      <c r="C138" t="s">
        <v>1040</v>
      </c>
      <c r="D138" t="s">
        <v>1041</v>
      </c>
    </row>
    <row r="139" spans="1:4">
      <c r="A139" s="1065">
        <v>138</v>
      </c>
      <c r="B139" t="s">
        <v>1028</v>
      </c>
      <c r="C139" t="s">
        <v>1042</v>
      </c>
      <c r="D139" t="s">
        <v>1043</v>
      </c>
    </row>
    <row r="140" spans="1:4">
      <c r="A140" s="1065">
        <v>139</v>
      </c>
      <c r="B140" t="s">
        <v>1028</v>
      </c>
      <c r="C140" t="s">
        <v>1044</v>
      </c>
      <c r="D140" t="s">
        <v>1045</v>
      </c>
    </row>
    <row r="141" spans="1:4">
      <c r="A141" s="1065">
        <v>140</v>
      </c>
      <c r="B141" t="s">
        <v>1028</v>
      </c>
      <c r="C141" t="s">
        <v>1046</v>
      </c>
      <c r="D141" t="s">
        <v>1047</v>
      </c>
    </row>
    <row r="142" spans="1:4">
      <c r="A142" s="1065">
        <v>141</v>
      </c>
      <c r="B142" t="s">
        <v>1028</v>
      </c>
      <c r="C142" t="s">
        <v>1028</v>
      </c>
      <c r="D142" t="s">
        <v>1029</v>
      </c>
    </row>
    <row r="143" spans="1:4">
      <c r="A143" s="1065">
        <v>142</v>
      </c>
      <c r="B143" t="s">
        <v>1028</v>
      </c>
      <c r="C143" t="s">
        <v>1048</v>
      </c>
      <c r="D143" t="s">
        <v>1049</v>
      </c>
    </row>
    <row r="144" spans="1:4">
      <c r="A144" s="1065">
        <v>143</v>
      </c>
      <c r="B144" t="s">
        <v>1028</v>
      </c>
      <c r="C144" t="s">
        <v>1050</v>
      </c>
      <c r="D144" t="s">
        <v>1051</v>
      </c>
    </row>
    <row r="145" spans="1:4">
      <c r="A145" s="1065">
        <v>144</v>
      </c>
      <c r="B145" t="s">
        <v>1028</v>
      </c>
      <c r="C145" t="s">
        <v>1052</v>
      </c>
      <c r="D145" t="s">
        <v>1053</v>
      </c>
    </row>
    <row r="146" spans="1:4">
      <c r="A146" s="1065">
        <v>145</v>
      </c>
      <c r="B146" t="s">
        <v>1028</v>
      </c>
      <c r="C146" t="s">
        <v>1054</v>
      </c>
      <c r="D146" t="s">
        <v>1055</v>
      </c>
    </row>
    <row r="147" spans="1:4">
      <c r="A147" s="1065">
        <v>146</v>
      </c>
      <c r="B147" t="s">
        <v>1028</v>
      </c>
      <c r="C147" t="s">
        <v>1056</v>
      </c>
      <c r="D147" t="s">
        <v>1057</v>
      </c>
    </row>
    <row r="148" spans="1:4">
      <c r="A148" s="1065">
        <v>147</v>
      </c>
      <c r="B148" t="s">
        <v>1028</v>
      </c>
      <c r="C148" t="s">
        <v>1058</v>
      </c>
      <c r="D148" t="s">
        <v>1059</v>
      </c>
    </row>
    <row r="149" spans="1:4">
      <c r="A149" s="1065">
        <v>148</v>
      </c>
      <c r="B149" t="s">
        <v>1060</v>
      </c>
      <c r="C149" t="s">
        <v>1062</v>
      </c>
      <c r="D149" t="s">
        <v>1063</v>
      </c>
    </row>
    <row r="150" spans="1:4">
      <c r="A150" s="1065">
        <v>149</v>
      </c>
      <c r="B150" t="s">
        <v>1060</v>
      </c>
      <c r="C150" t="s">
        <v>1064</v>
      </c>
      <c r="D150" t="s">
        <v>1065</v>
      </c>
    </row>
    <row r="151" spans="1:4">
      <c r="A151" s="1065">
        <v>150</v>
      </c>
      <c r="B151" t="s">
        <v>1060</v>
      </c>
      <c r="C151" t="s">
        <v>1066</v>
      </c>
      <c r="D151" t="s">
        <v>1067</v>
      </c>
    </row>
    <row r="152" spans="1:4">
      <c r="A152" s="1065">
        <v>151</v>
      </c>
      <c r="B152" t="s">
        <v>1060</v>
      </c>
      <c r="C152" t="s">
        <v>1068</v>
      </c>
      <c r="D152" t="s">
        <v>1069</v>
      </c>
    </row>
    <row r="153" spans="1:4">
      <c r="A153" s="1065">
        <v>152</v>
      </c>
      <c r="B153" t="s">
        <v>1060</v>
      </c>
      <c r="C153" t="s">
        <v>1060</v>
      </c>
      <c r="D153" t="s">
        <v>1061</v>
      </c>
    </row>
    <row r="154" spans="1:4">
      <c r="A154" s="1065">
        <v>153</v>
      </c>
      <c r="B154" t="s">
        <v>1060</v>
      </c>
      <c r="C154" t="s">
        <v>1070</v>
      </c>
      <c r="D154" t="s">
        <v>1071</v>
      </c>
    </row>
    <row r="155" spans="1:4">
      <c r="A155" s="1065">
        <v>154</v>
      </c>
      <c r="B155" t="s">
        <v>1060</v>
      </c>
      <c r="C155" t="s">
        <v>1072</v>
      </c>
      <c r="D155" t="s">
        <v>1073</v>
      </c>
    </row>
    <row r="156" spans="1:4">
      <c r="A156" s="1065">
        <v>155</v>
      </c>
      <c r="B156" t="s">
        <v>1060</v>
      </c>
      <c r="C156" t="s">
        <v>1074</v>
      </c>
      <c r="D156" t="s">
        <v>1075</v>
      </c>
    </row>
    <row r="157" spans="1:4">
      <c r="A157" s="1065">
        <v>156</v>
      </c>
      <c r="B157" t="s">
        <v>1060</v>
      </c>
      <c r="C157" t="s">
        <v>1076</v>
      </c>
      <c r="D157" t="s">
        <v>1077</v>
      </c>
    </row>
    <row r="158" spans="1:4">
      <c r="A158" s="1065">
        <v>157</v>
      </c>
      <c r="B158" t="s">
        <v>1060</v>
      </c>
      <c r="C158" t="s">
        <v>1078</v>
      </c>
      <c r="D158" t="s">
        <v>1079</v>
      </c>
    </row>
    <row r="159" spans="1:4">
      <c r="A159" s="1065">
        <v>158</v>
      </c>
      <c r="B159" t="s">
        <v>1060</v>
      </c>
      <c r="C159" t="s">
        <v>1080</v>
      </c>
      <c r="D159" t="s">
        <v>1081</v>
      </c>
    </row>
    <row r="160" spans="1:4">
      <c r="A160" s="1065">
        <v>159</v>
      </c>
      <c r="B160" t="s">
        <v>1060</v>
      </c>
      <c r="C160" t="s">
        <v>1082</v>
      </c>
      <c r="D160" t="s">
        <v>1083</v>
      </c>
    </row>
    <row r="161" spans="1:4">
      <c r="A161" s="1065">
        <v>160</v>
      </c>
      <c r="B161" t="s">
        <v>1060</v>
      </c>
      <c r="C161" t="s">
        <v>1084</v>
      </c>
      <c r="D161" t="s">
        <v>1085</v>
      </c>
    </row>
    <row r="162" spans="1:4">
      <c r="A162" s="1065">
        <v>161</v>
      </c>
      <c r="B162" t="s">
        <v>1060</v>
      </c>
      <c r="C162" t="s">
        <v>1086</v>
      </c>
      <c r="D162" t="s">
        <v>1087</v>
      </c>
    </row>
    <row r="163" spans="1:4">
      <c r="A163" s="1065">
        <v>162</v>
      </c>
      <c r="B163" t="s">
        <v>1060</v>
      </c>
      <c r="C163" t="s">
        <v>1088</v>
      </c>
      <c r="D163" t="s">
        <v>1089</v>
      </c>
    </row>
    <row r="164" spans="1:4">
      <c r="A164" s="1065">
        <v>163</v>
      </c>
      <c r="B164" t="s">
        <v>1060</v>
      </c>
      <c r="C164" t="s">
        <v>1090</v>
      </c>
      <c r="D164" t="s">
        <v>1091</v>
      </c>
    </row>
    <row r="165" spans="1:4">
      <c r="A165" s="1065">
        <v>164</v>
      </c>
      <c r="B165" t="s">
        <v>1092</v>
      </c>
      <c r="C165" t="s">
        <v>1094</v>
      </c>
      <c r="D165" t="s">
        <v>1095</v>
      </c>
    </row>
    <row r="166" spans="1:4">
      <c r="A166" s="1065">
        <v>165</v>
      </c>
      <c r="B166" t="s">
        <v>1092</v>
      </c>
      <c r="C166" t="s">
        <v>1096</v>
      </c>
      <c r="D166" t="s">
        <v>1097</v>
      </c>
    </row>
    <row r="167" spans="1:4">
      <c r="A167" s="1065">
        <v>166</v>
      </c>
      <c r="B167" t="s">
        <v>1092</v>
      </c>
      <c r="C167" t="s">
        <v>1098</v>
      </c>
      <c r="D167" t="s">
        <v>1099</v>
      </c>
    </row>
    <row r="168" spans="1:4">
      <c r="A168" s="1065">
        <v>167</v>
      </c>
      <c r="B168" t="s">
        <v>1092</v>
      </c>
      <c r="C168" t="s">
        <v>1100</v>
      </c>
      <c r="D168" t="s">
        <v>1101</v>
      </c>
    </row>
    <row r="169" spans="1:4">
      <c r="A169" s="1065">
        <v>168</v>
      </c>
      <c r="B169" t="s">
        <v>1092</v>
      </c>
      <c r="C169" t="s">
        <v>1092</v>
      </c>
      <c r="D169" t="s">
        <v>1093</v>
      </c>
    </row>
    <row r="170" spans="1:4">
      <c r="A170" s="1065">
        <v>169</v>
      </c>
      <c r="B170" t="s">
        <v>1092</v>
      </c>
      <c r="C170" t="s">
        <v>1102</v>
      </c>
      <c r="D170" t="s">
        <v>1103</v>
      </c>
    </row>
    <row r="171" spans="1:4">
      <c r="A171" s="1065">
        <v>170</v>
      </c>
      <c r="B171" t="s">
        <v>1104</v>
      </c>
      <c r="C171" t="s">
        <v>1106</v>
      </c>
      <c r="D171" t="s">
        <v>1107</v>
      </c>
    </row>
    <row r="172" spans="1:4">
      <c r="A172" s="1065">
        <v>171</v>
      </c>
      <c r="B172" t="s">
        <v>1104</v>
      </c>
      <c r="C172" t="s">
        <v>1108</v>
      </c>
      <c r="D172" t="s">
        <v>1109</v>
      </c>
    </row>
    <row r="173" spans="1:4">
      <c r="A173" s="1065">
        <v>172</v>
      </c>
      <c r="B173" t="s">
        <v>1104</v>
      </c>
      <c r="C173" t="s">
        <v>1110</v>
      </c>
      <c r="D173" t="s">
        <v>1111</v>
      </c>
    </row>
    <row r="174" spans="1:4">
      <c r="A174" s="1065">
        <v>173</v>
      </c>
      <c r="B174" t="s">
        <v>1104</v>
      </c>
      <c r="C174" t="s">
        <v>1112</v>
      </c>
      <c r="D174" t="s">
        <v>1113</v>
      </c>
    </row>
    <row r="175" spans="1:4">
      <c r="A175" s="1065">
        <v>174</v>
      </c>
      <c r="B175" t="s">
        <v>1104</v>
      </c>
      <c r="C175" t="s">
        <v>1114</v>
      </c>
      <c r="D175" t="s">
        <v>1115</v>
      </c>
    </row>
    <row r="176" spans="1:4">
      <c r="A176" s="1065">
        <v>175</v>
      </c>
      <c r="B176" t="s">
        <v>1104</v>
      </c>
      <c r="C176" t="s">
        <v>1116</v>
      </c>
      <c r="D176" t="s">
        <v>1117</v>
      </c>
    </row>
    <row r="177" spans="1:4">
      <c r="A177" s="1065">
        <v>176</v>
      </c>
      <c r="B177" t="s">
        <v>1104</v>
      </c>
      <c r="C177" t="s">
        <v>1118</v>
      </c>
      <c r="D177" t="s">
        <v>1119</v>
      </c>
    </row>
    <row r="178" spans="1:4">
      <c r="A178" s="1065">
        <v>177</v>
      </c>
      <c r="B178" t="s">
        <v>1104</v>
      </c>
      <c r="C178" t="s">
        <v>1120</v>
      </c>
      <c r="D178" t="s">
        <v>1121</v>
      </c>
    </row>
    <row r="179" spans="1:4">
      <c r="A179" s="1065">
        <v>178</v>
      </c>
      <c r="B179" t="s">
        <v>1104</v>
      </c>
      <c r="C179" t="s">
        <v>1122</v>
      </c>
      <c r="D179" t="s">
        <v>1123</v>
      </c>
    </row>
    <row r="180" spans="1:4">
      <c r="A180" s="1065">
        <v>179</v>
      </c>
      <c r="B180" t="s">
        <v>1104</v>
      </c>
      <c r="C180" t="s">
        <v>1104</v>
      </c>
      <c r="D180" t="s">
        <v>1105</v>
      </c>
    </row>
    <row r="181" spans="1:4">
      <c r="A181" s="1065">
        <v>180</v>
      </c>
      <c r="B181" t="s">
        <v>1104</v>
      </c>
      <c r="C181" t="s">
        <v>1124</v>
      </c>
      <c r="D181" t="s">
        <v>1125</v>
      </c>
    </row>
    <row r="182" spans="1:4">
      <c r="A182" s="1065">
        <v>181</v>
      </c>
      <c r="B182" t="s">
        <v>1104</v>
      </c>
      <c r="C182" t="s">
        <v>1126</v>
      </c>
      <c r="D182" t="s">
        <v>1127</v>
      </c>
    </row>
    <row r="183" spans="1:4">
      <c r="A183" s="1065">
        <v>182</v>
      </c>
      <c r="B183" t="s">
        <v>1104</v>
      </c>
      <c r="C183" t="s">
        <v>1128</v>
      </c>
      <c r="D183" t="s">
        <v>1129</v>
      </c>
    </row>
    <row r="184" spans="1:4">
      <c r="A184" s="1065">
        <v>183</v>
      </c>
      <c r="B184" t="s">
        <v>1104</v>
      </c>
      <c r="C184" t="s">
        <v>1130</v>
      </c>
      <c r="D184" t="s">
        <v>1131</v>
      </c>
    </row>
    <row r="185" spans="1:4">
      <c r="A185" s="1065">
        <v>184</v>
      </c>
      <c r="B185" t="s">
        <v>1104</v>
      </c>
      <c r="C185" t="s">
        <v>1132</v>
      </c>
      <c r="D185" t="s">
        <v>1133</v>
      </c>
    </row>
    <row r="186" spans="1:4">
      <c r="A186" s="1065">
        <v>185</v>
      </c>
      <c r="B186" t="s">
        <v>1134</v>
      </c>
      <c r="C186" t="s">
        <v>1136</v>
      </c>
      <c r="D186" t="s">
        <v>1137</v>
      </c>
    </row>
    <row r="187" spans="1:4">
      <c r="A187" s="1065">
        <v>186</v>
      </c>
      <c r="B187" t="s">
        <v>1134</v>
      </c>
      <c r="C187" t="s">
        <v>1138</v>
      </c>
      <c r="D187" t="s">
        <v>1139</v>
      </c>
    </row>
    <row r="188" spans="1:4">
      <c r="A188" s="1065">
        <v>187</v>
      </c>
      <c r="B188" t="s">
        <v>1134</v>
      </c>
      <c r="C188" t="s">
        <v>1140</v>
      </c>
      <c r="D188" t="s">
        <v>1141</v>
      </c>
    </row>
    <row r="189" spans="1:4">
      <c r="A189" s="1065">
        <v>188</v>
      </c>
      <c r="B189" t="s">
        <v>1134</v>
      </c>
      <c r="C189" t="s">
        <v>1142</v>
      </c>
      <c r="D189" t="s">
        <v>1143</v>
      </c>
    </row>
    <row r="190" spans="1:4">
      <c r="A190" s="1065">
        <v>189</v>
      </c>
      <c r="B190" t="s">
        <v>1134</v>
      </c>
      <c r="C190" t="s">
        <v>1134</v>
      </c>
      <c r="D190" t="s">
        <v>1135</v>
      </c>
    </row>
    <row r="191" spans="1:4">
      <c r="A191" s="1065">
        <v>190</v>
      </c>
      <c r="B191" t="s">
        <v>1134</v>
      </c>
      <c r="C191" t="s">
        <v>1144</v>
      </c>
      <c r="D191" t="s">
        <v>1145</v>
      </c>
    </row>
    <row r="192" spans="1:4">
      <c r="A192" s="1065">
        <v>191</v>
      </c>
      <c r="B192" t="s">
        <v>1134</v>
      </c>
      <c r="C192" t="s">
        <v>1146</v>
      </c>
      <c r="D192" t="s">
        <v>1147</v>
      </c>
    </row>
    <row r="193" spans="1:4">
      <c r="A193" s="1065">
        <v>192</v>
      </c>
      <c r="B193" t="s">
        <v>1134</v>
      </c>
      <c r="C193" t="s">
        <v>1148</v>
      </c>
      <c r="D193" t="s">
        <v>1149</v>
      </c>
    </row>
    <row r="194" spans="1:4">
      <c r="A194" s="1065">
        <v>193</v>
      </c>
      <c r="B194" t="s">
        <v>1150</v>
      </c>
      <c r="C194" t="s">
        <v>1150</v>
      </c>
      <c r="D194" t="s">
        <v>1151</v>
      </c>
    </row>
    <row r="195" spans="1:4">
      <c r="A195" s="1065">
        <v>194</v>
      </c>
      <c r="B195" t="s">
        <v>1152</v>
      </c>
      <c r="C195" t="s">
        <v>772</v>
      </c>
      <c r="D195" t="s">
        <v>1154</v>
      </c>
    </row>
    <row r="196" spans="1:4">
      <c r="A196" s="1065">
        <v>195</v>
      </c>
      <c r="B196" t="s">
        <v>1152</v>
      </c>
      <c r="C196" t="s">
        <v>1155</v>
      </c>
      <c r="D196" t="s">
        <v>1156</v>
      </c>
    </row>
    <row r="197" spans="1:4">
      <c r="A197" s="1065">
        <v>196</v>
      </c>
      <c r="B197" t="s">
        <v>1152</v>
      </c>
      <c r="C197" t="s">
        <v>1157</v>
      </c>
      <c r="D197" t="s">
        <v>1158</v>
      </c>
    </row>
    <row r="198" spans="1:4">
      <c r="A198" s="1065">
        <v>197</v>
      </c>
      <c r="B198" t="s">
        <v>1152</v>
      </c>
      <c r="C198" t="s">
        <v>1159</v>
      </c>
      <c r="D198" t="s">
        <v>1160</v>
      </c>
    </row>
    <row r="199" spans="1:4">
      <c r="A199" s="1065">
        <v>198</v>
      </c>
      <c r="B199" t="s">
        <v>1152</v>
      </c>
      <c r="C199" t="s">
        <v>1161</v>
      </c>
      <c r="D199" t="s">
        <v>1162</v>
      </c>
    </row>
    <row r="200" spans="1:4">
      <c r="A200" s="1065">
        <v>199</v>
      </c>
      <c r="B200" t="s">
        <v>1152</v>
      </c>
      <c r="C200" t="s">
        <v>1163</v>
      </c>
      <c r="D200" t="s">
        <v>1164</v>
      </c>
    </row>
    <row r="201" spans="1:4">
      <c r="A201" s="1065">
        <v>200</v>
      </c>
      <c r="B201" t="s">
        <v>1152</v>
      </c>
      <c r="C201" t="s">
        <v>1152</v>
      </c>
      <c r="D201" t="s">
        <v>1153</v>
      </c>
    </row>
    <row r="202" spans="1:4">
      <c r="A202" s="1065">
        <v>201</v>
      </c>
      <c r="B202" t="s">
        <v>1152</v>
      </c>
      <c r="C202" t="s">
        <v>1165</v>
      </c>
      <c r="D202" t="s">
        <v>1166</v>
      </c>
    </row>
    <row r="203" spans="1:4">
      <c r="A203" s="1065">
        <v>202</v>
      </c>
      <c r="B203" t="s">
        <v>1152</v>
      </c>
      <c r="C203" t="s">
        <v>1167</v>
      </c>
      <c r="D203" t="s">
        <v>1168</v>
      </c>
    </row>
    <row r="204" spans="1:4">
      <c r="A204" s="1065">
        <v>203</v>
      </c>
      <c r="B204" t="s">
        <v>1152</v>
      </c>
      <c r="C204" t="s">
        <v>1169</v>
      </c>
      <c r="D204" t="s">
        <v>1170</v>
      </c>
    </row>
    <row r="205" spans="1:4">
      <c r="A205" s="1065">
        <v>204</v>
      </c>
      <c r="B205" t="s">
        <v>1171</v>
      </c>
      <c r="C205" t="s">
        <v>1173</v>
      </c>
      <c r="D205" t="s">
        <v>1174</v>
      </c>
    </row>
    <row r="206" spans="1:4">
      <c r="A206" s="1065">
        <v>205</v>
      </c>
      <c r="B206" t="s">
        <v>1171</v>
      </c>
      <c r="C206" t="s">
        <v>1175</v>
      </c>
      <c r="D206" t="s">
        <v>1176</v>
      </c>
    </row>
    <row r="207" spans="1:4">
      <c r="A207" s="1065">
        <v>206</v>
      </c>
      <c r="B207" t="s">
        <v>1171</v>
      </c>
      <c r="C207" t="s">
        <v>1177</v>
      </c>
      <c r="D207" t="s">
        <v>1178</v>
      </c>
    </row>
    <row r="208" spans="1:4">
      <c r="A208" s="1065">
        <v>207</v>
      </c>
      <c r="B208" t="s">
        <v>1171</v>
      </c>
      <c r="C208" t="s">
        <v>1100</v>
      </c>
      <c r="D208" t="s">
        <v>1179</v>
      </c>
    </row>
    <row r="209" spans="1:4">
      <c r="A209" s="1065">
        <v>208</v>
      </c>
      <c r="B209" t="s">
        <v>1171</v>
      </c>
      <c r="C209" t="s">
        <v>1180</v>
      </c>
      <c r="D209" t="s">
        <v>1181</v>
      </c>
    </row>
    <row r="210" spans="1:4">
      <c r="A210" s="1065">
        <v>209</v>
      </c>
      <c r="B210" t="s">
        <v>1171</v>
      </c>
      <c r="C210" t="s">
        <v>1182</v>
      </c>
      <c r="D210" t="s">
        <v>1183</v>
      </c>
    </row>
    <row r="211" spans="1:4">
      <c r="A211" s="1065">
        <v>210</v>
      </c>
      <c r="B211" t="s">
        <v>1171</v>
      </c>
      <c r="C211" t="s">
        <v>1184</v>
      </c>
      <c r="D211" t="s">
        <v>1185</v>
      </c>
    </row>
    <row r="212" spans="1:4">
      <c r="A212" s="1065">
        <v>211</v>
      </c>
      <c r="B212" t="s">
        <v>1171</v>
      </c>
      <c r="C212" t="s">
        <v>1171</v>
      </c>
      <c r="D212" t="s">
        <v>1172</v>
      </c>
    </row>
    <row r="213" spans="1:4">
      <c r="A213" s="1065">
        <v>212</v>
      </c>
      <c r="B213" t="s">
        <v>1171</v>
      </c>
      <c r="C213" t="s">
        <v>1186</v>
      </c>
      <c r="D213" t="s">
        <v>1187</v>
      </c>
    </row>
    <row r="214" spans="1:4">
      <c r="A214" s="1065">
        <v>213</v>
      </c>
      <c r="B214" t="s">
        <v>1171</v>
      </c>
      <c r="C214" t="s">
        <v>1188</v>
      </c>
      <c r="D214" t="s">
        <v>1189</v>
      </c>
    </row>
    <row r="215" spans="1:4">
      <c r="A215" s="1065">
        <v>214</v>
      </c>
      <c r="B215" t="s">
        <v>1171</v>
      </c>
      <c r="C215" t="s">
        <v>1190</v>
      </c>
      <c r="D215" t="s">
        <v>1191</v>
      </c>
    </row>
    <row r="216" spans="1:4">
      <c r="A216" s="1065">
        <v>215</v>
      </c>
      <c r="B216" t="s">
        <v>1171</v>
      </c>
      <c r="C216" t="s">
        <v>1192</v>
      </c>
      <c r="D216" t="s">
        <v>1193</v>
      </c>
    </row>
    <row r="217" spans="1:4">
      <c r="A217" s="1065">
        <v>216</v>
      </c>
      <c r="B217" t="s">
        <v>1171</v>
      </c>
      <c r="C217" t="s">
        <v>1194</v>
      </c>
      <c r="D217" t="s">
        <v>1195</v>
      </c>
    </row>
    <row r="218" spans="1:4">
      <c r="A218" s="1065">
        <v>217</v>
      </c>
      <c r="B218" t="s">
        <v>1171</v>
      </c>
      <c r="C218" t="s">
        <v>1196</v>
      </c>
      <c r="D218" t="s">
        <v>1197</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330" t="s">
        <v>470</v>
      </c>
      <c r="G2" s="1331"/>
      <c r="H2" s="1332"/>
      <c r="I2" s="608"/>
    </row>
    <row r="3" spans="1:14" ht="3" customHeight="1"/>
    <row r="4" spans="1:14" s="538" customFormat="1" ht="11.25">
      <c r="A4" s="558"/>
      <c r="B4" s="558"/>
      <c r="C4" s="558"/>
      <c r="D4" s="558"/>
      <c r="F4" s="1280" t="s">
        <v>444</v>
      </c>
      <c r="G4" s="1280"/>
      <c r="H4" s="1280"/>
      <c r="I4" s="1333" t="s">
        <v>445</v>
      </c>
      <c r="J4" s="558"/>
      <c r="K4" s="558"/>
      <c r="L4" s="558"/>
      <c r="M4" s="558"/>
      <c r="N4" s="558"/>
    </row>
    <row r="5" spans="1:14" s="538" customFormat="1" ht="11.25" customHeight="1">
      <c r="A5" s="558"/>
      <c r="B5" s="558"/>
      <c r="C5" s="558"/>
      <c r="D5" s="558"/>
      <c r="F5" s="574" t="s">
        <v>90</v>
      </c>
      <c r="G5" s="586" t="s">
        <v>447</v>
      </c>
      <c r="H5" s="573" t="s">
        <v>438</v>
      </c>
      <c r="I5" s="1333"/>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06.05.2019</v>
      </c>
      <c r="I7" s="549" t="s">
        <v>472</v>
      </c>
      <c r="J7" s="583"/>
      <c r="K7" s="558"/>
      <c r="L7" s="558"/>
      <c r="M7" s="558"/>
      <c r="N7" s="558"/>
    </row>
    <row r="8" spans="1:14" s="538" customFormat="1" ht="45">
      <c r="A8" s="1334">
        <v>1</v>
      </c>
      <c r="B8" s="558"/>
      <c r="C8" s="558"/>
      <c r="D8" s="558"/>
      <c r="F8" s="584" t="str">
        <f>"2." &amp;mergeValue(A8)</f>
        <v>2.1</v>
      </c>
      <c r="G8" s="600" t="s">
        <v>473</v>
      </c>
      <c r="H8" s="572"/>
      <c r="I8" s="549" t="s">
        <v>565</v>
      </c>
      <c r="J8" s="583"/>
      <c r="K8" s="558"/>
      <c r="L8" s="558"/>
      <c r="M8" s="558"/>
      <c r="N8" s="558"/>
    </row>
    <row r="9" spans="1:14" s="538" customFormat="1" ht="22.5">
      <c r="A9" s="1334"/>
      <c r="B9" s="558"/>
      <c r="C9" s="558"/>
      <c r="D9" s="558"/>
      <c r="F9" s="584" t="str">
        <f>"3." &amp;mergeValue(A9)</f>
        <v>3.1</v>
      </c>
      <c r="G9" s="600" t="s">
        <v>474</v>
      </c>
      <c r="H9" s="572"/>
      <c r="I9" s="549" t="s">
        <v>563</v>
      </c>
      <c r="J9" s="583"/>
      <c r="K9" s="558"/>
      <c r="L9" s="558"/>
      <c r="M9" s="558"/>
      <c r="N9" s="558"/>
    </row>
    <row r="10" spans="1:14" s="538" customFormat="1" ht="22.5">
      <c r="A10" s="1334"/>
      <c r="B10" s="558"/>
      <c r="C10" s="558"/>
      <c r="D10" s="558"/>
      <c r="F10" s="584" t="str">
        <f>"4."&amp;mergeValue(A10)</f>
        <v>4.1</v>
      </c>
      <c r="G10" s="600" t="s">
        <v>475</v>
      </c>
      <c r="H10" s="573" t="s">
        <v>448</v>
      </c>
      <c r="I10" s="549"/>
      <c r="J10" s="583"/>
      <c r="K10" s="558"/>
      <c r="L10" s="558"/>
      <c r="M10" s="558"/>
      <c r="N10" s="558"/>
    </row>
    <row r="11" spans="1:14" s="538" customFormat="1" ht="18.75">
      <c r="A11" s="1334"/>
      <c r="B11" s="1334">
        <v>1</v>
      </c>
      <c r="C11" s="591"/>
      <c r="D11" s="591"/>
      <c r="F11" s="584" t="str">
        <f>"4."&amp;mergeValue(A11) &amp;"."&amp;mergeValue(B11)</f>
        <v>4.1.1</v>
      </c>
      <c r="G11" s="579" t="s">
        <v>567</v>
      </c>
      <c r="H11" s="572" t="str">
        <f>IF(region_name="","",region_name)</f>
        <v>Ленинградская область</v>
      </c>
      <c r="I11" s="549" t="s">
        <v>478</v>
      </c>
      <c r="J11" s="583"/>
      <c r="K11" s="558"/>
      <c r="L11" s="558"/>
      <c r="M11" s="558"/>
      <c r="N11" s="558"/>
    </row>
    <row r="12" spans="1:14" s="538" customFormat="1" ht="22.5">
      <c r="A12" s="1334"/>
      <c r="B12" s="1334"/>
      <c r="C12" s="1334">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334"/>
      <c r="B13" s="1334"/>
      <c r="C13" s="1334"/>
      <c r="D13" s="591">
        <v>1</v>
      </c>
      <c r="F13" s="584" t="str">
        <f>"4."&amp;mergeValue(A13) &amp;"."&amp;mergeValue(B13)&amp;"."&amp;mergeValue(C13)&amp;"."&amp;mergeValue(D13)</f>
        <v>4.1.1.1.1</v>
      </c>
      <c r="G13" s="601" t="s">
        <v>477</v>
      </c>
      <c r="H13" s="572"/>
      <c r="I13" s="1335" t="s">
        <v>566</v>
      </c>
      <c r="J13" s="583"/>
      <c r="K13" s="558"/>
      <c r="L13" s="558"/>
      <c r="M13" s="558"/>
      <c r="N13" s="558"/>
    </row>
    <row r="14" spans="1:14" s="538" customFormat="1" ht="18.75">
      <c r="A14" s="1334"/>
      <c r="B14" s="1334"/>
      <c r="C14" s="1334"/>
      <c r="D14" s="591"/>
      <c r="F14" s="587"/>
      <c r="G14" s="519" t="s">
        <v>4</v>
      </c>
      <c r="H14" s="592"/>
      <c r="I14" s="1335"/>
      <c r="J14" s="583"/>
      <c r="K14" s="558"/>
      <c r="L14" s="558"/>
      <c r="M14" s="558"/>
      <c r="N14" s="558"/>
    </row>
    <row r="15" spans="1:14" s="538" customFormat="1" ht="18.75">
      <c r="A15" s="1334"/>
      <c r="B15" s="1334"/>
      <c r="C15" s="591"/>
      <c r="D15" s="591"/>
      <c r="F15" s="602"/>
      <c r="G15" s="545" t="s">
        <v>400</v>
      </c>
      <c r="H15" s="603"/>
      <c r="I15" s="604"/>
      <c r="J15" s="583"/>
      <c r="K15" s="558"/>
      <c r="L15" s="558"/>
      <c r="M15" s="558"/>
      <c r="N15" s="558"/>
    </row>
    <row r="16" spans="1:14" s="538" customFormat="1" ht="18.75">
      <c r="A16" s="1334"/>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329" t="s">
        <v>568</v>
      </c>
      <c r="H19" s="1329"/>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480</v>
      </c>
    </row>
    <row r="3" spans="2:4" ht="67.5">
      <c r="B3" s="50" t="s">
        <v>388</v>
      </c>
    </row>
    <row r="4" spans="2:4" ht="33.75">
      <c r="B4" s="50" t="s">
        <v>574</v>
      </c>
    </row>
    <row r="5" spans="2:4">
      <c r="B5" s="50" t="s">
        <v>221</v>
      </c>
    </row>
    <row r="6" spans="2:4" ht="22.5">
      <c r="B6" s="50" t="s">
        <v>265</v>
      </c>
    </row>
    <row r="7" spans="2:4" ht="22.5">
      <c r="B7" s="50" t="s">
        <v>266</v>
      </c>
    </row>
    <row r="8" spans="2:4" ht="22.5">
      <c r="B8" s="50" t="s">
        <v>267</v>
      </c>
    </row>
    <row r="9" spans="2:4" ht="22.5">
      <c r="B9" s="50" t="s">
        <v>481</v>
      </c>
    </row>
    <row r="10" spans="2:4" ht="56.25">
      <c r="B10" s="50" t="s">
        <v>669</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458</v>
      </c>
    </row>
    <row r="28" spans="1:2" ht="56.25">
      <c r="B28" s="215" t="s">
        <v>457</v>
      </c>
    </row>
    <row r="29" spans="1:2">
      <c r="B29" s="291" t="s">
        <v>387</v>
      </c>
    </row>
    <row r="30" spans="1:2" ht="22.5">
      <c r="B30" s="215" t="s">
        <v>573</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51" t="s">
        <v>714</v>
      </c>
      <c r="M5" s="1351"/>
      <c r="N5" s="1351"/>
      <c r="O5" s="1351"/>
      <c r="P5" s="1351"/>
      <c r="Q5" s="1351"/>
      <c r="R5" s="1351"/>
      <c r="S5" s="1351"/>
      <c r="T5" s="1351"/>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6"/>
      <c r="M7" s="1040"/>
      <c r="O7" s="1357"/>
      <c r="P7" s="1357"/>
      <c r="Q7" s="1357"/>
      <c r="R7" s="1357"/>
      <c r="S7" s="1357"/>
      <c r="T7" s="1357"/>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58" t="str">
        <f>IF(datePr_ch="",IF(datePr="","",datePr),datePr_ch)</f>
        <v>29.04.2019</v>
      </c>
      <c r="P8" s="1358"/>
      <c r="Q8" s="1358"/>
      <c r="R8" s="1358"/>
      <c r="S8" s="1358"/>
      <c r="T8" s="1358"/>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58" t="str">
        <f>IF(numberPr_ch="",IF(numberPr="","",numberPr),numberPr_ch)</f>
        <v>01-13/16683</v>
      </c>
      <c r="P9" s="1358"/>
      <c r="Q9" s="1358"/>
      <c r="R9" s="1358"/>
      <c r="S9" s="1358"/>
      <c r="T9" s="1358"/>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57"/>
      <c r="P10" s="1357"/>
      <c r="Q10" s="1357"/>
      <c r="R10" s="1357"/>
      <c r="S10" s="1357"/>
      <c r="T10" s="1357"/>
      <c r="U10" s="779"/>
      <c r="V10" s="779"/>
      <c r="X10" s="1117"/>
      <c r="Y10" s="1117"/>
      <c r="Z10" s="1117"/>
      <c r="AA10" s="1117"/>
      <c r="AB10" s="1117"/>
    </row>
    <row r="11" spans="1:28" s="538" customFormat="1" ht="11.25" hidden="1">
      <c r="A11" s="558"/>
      <c r="B11" s="558"/>
      <c r="C11" s="558"/>
      <c r="D11" s="558"/>
      <c r="E11" s="558"/>
      <c r="F11" s="558"/>
      <c r="G11" s="558"/>
      <c r="H11" s="558"/>
      <c r="L11" s="1352"/>
      <c r="M11" s="1352"/>
      <c r="N11" s="535"/>
      <c r="O11" s="550"/>
      <c r="P11" s="550"/>
      <c r="Q11" s="550"/>
      <c r="R11" s="550"/>
      <c r="S11" s="550"/>
      <c r="T11" s="550"/>
      <c r="U11" s="556" t="s">
        <v>370</v>
      </c>
      <c r="X11" s="558"/>
      <c r="Y11" s="558"/>
      <c r="Z11" s="558"/>
      <c r="AA11" s="558"/>
      <c r="AB11" s="558"/>
    </row>
    <row r="12" spans="1:28">
      <c r="J12" s="498"/>
      <c r="K12" s="498"/>
      <c r="L12" s="493"/>
      <c r="M12" s="493"/>
      <c r="N12" s="471"/>
      <c r="O12" s="1359"/>
      <c r="P12" s="1359"/>
      <c r="Q12" s="1359"/>
      <c r="R12" s="1359"/>
      <c r="S12" s="1359"/>
      <c r="T12" s="1359"/>
      <c r="U12" s="1359"/>
    </row>
    <row r="13" spans="1:28">
      <c r="J13" s="498"/>
      <c r="K13" s="498"/>
      <c r="L13" s="1280" t="s">
        <v>444</v>
      </c>
      <c r="M13" s="1280"/>
      <c r="N13" s="1280"/>
      <c r="O13" s="1280"/>
      <c r="P13" s="1280"/>
      <c r="Q13" s="1280"/>
      <c r="R13" s="1280"/>
      <c r="S13" s="1280"/>
      <c r="T13" s="1280"/>
      <c r="U13" s="1280"/>
      <c r="V13" s="1280"/>
      <c r="W13" s="1280" t="s">
        <v>445</v>
      </c>
    </row>
    <row r="14" spans="1:28" ht="14.25" customHeight="1">
      <c r="J14" s="498"/>
      <c r="K14" s="498"/>
      <c r="L14" s="1365" t="s">
        <v>90</v>
      </c>
      <c r="M14" s="1365" t="s">
        <v>599</v>
      </c>
      <c r="N14" s="629"/>
      <c r="O14" s="1366" t="s">
        <v>601</v>
      </c>
      <c r="P14" s="1367"/>
      <c r="Q14" s="1367"/>
      <c r="R14" s="1367"/>
      <c r="S14" s="1367"/>
      <c r="T14" s="1368"/>
      <c r="U14" s="1348" t="s">
        <v>338</v>
      </c>
      <c r="V14" s="1362" t="s">
        <v>273</v>
      </c>
      <c r="W14" s="1280"/>
    </row>
    <row r="15" spans="1:28" ht="14.25" customHeight="1">
      <c r="J15" s="498"/>
      <c r="K15" s="498"/>
      <c r="L15" s="1365"/>
      <c r="M15" s="1365"/>
      <c r="N15" s="630"/>
      <c r="O15" s="1371" t="s">
        <v>575</v>
      </c>
      <c r="P15" s="1369" t="s">
        <v>269</v>
      </c>
      <c r="Q15" s="1370"/>
      <c r="R15" s="1345" t="s">
        <v>612</v>
      </c>
      <c r="S15" s="1346"/>
      <c r="T15" s="1347"/>
      <c r="U15" s="1349"/>
      <c r="V15" s="1363"/>
      <c r="W15" s="1280"/>
    </row>
    <row r="16" spans="1:28" ht="33.75" customHeight="1">
      <c r="J16" s="498"/>
      <c r="K16" s="498"/>
      <c r="L16" s="1365"/>
      <c r="M16" s="1365"/>
      <c r="N16" s="631"/>
      <c r="O16" s="1372"/>
      <c r="P16" s="504" t="s">
        <v>576</v>
      </c>
      <c r="Q16" s="504" t="s">
        <v>6</v>
      </c>
      <c r="R16" s="505" t="s">
        <v>272</v>
      </c>
      <c r="S16" s="1360" t="s">
        <v>271</v>
      </c>
      <c r="T16" s="1361"/>
      <c r="U16" s="1350"/>
      <c r="V16" s="1364"/>
      <c r="W16" s="1280"/>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353">
        <f ca="1">OFFSET(S17,0,-1)+1</f>
        <v>7</v>
      </c>
      <c r="T17" s="1353"/>
      <c r="U17" s="616">
        <f ca="1">OFFSET(U17,0,-2)+1</f>
        <v>8</v>
      </c>
      <c r="V17" s="617">
        <f ca="1">OFFSET(V17,0,-1)</f>
        <v>8</v>
      </c>
      <c r="W17" s="616">
        <f ca="1">OFFSET(W17,0,-1)+1</f>
        <v>9</v>
      </c>
    </row>
    <row r="18" spans="1:28" ht="22.5">
      <c r="A18" s="1336">
        <v>1</v>
      </c>
      <c r="B18" s="794"/>
      <c r="C18" s="794"/>
      <c r="D18" s="794"/>
      <c r="E18" s="795"/>
      <c r="F18" s="796"/>
      <c r="G18" s="796"/>
      <c r="H18" s="796"/>
      <c r="I18" s="797"/>
      <c r="J18" s="792"/>
      <c r="K18" s="799"/>
      <c r="L18" s="561">
        <f>mergeValue(A18)</f>
        <v>1</v>
      </c>
      <c r="M18" s="609" t="s">
        <v>19</v>
      </c>
      <c r="N18" s="614"/>
      <c r="O18" s="1337"/>
      <c r="P18" s="1337"/>
      <c r="Q18" s="1337"/>
      <c r="R18" s="1337"/>
      <c r="S18" s="1337"/>
      <c r="T18" s="1337"/>
      <c r="U18" s="1337"/>
      <c r="V18" s="1337"/>
      <c r="W18" s="598" t="s">
        <v>715</v>
      </c>
      <c r="Y18" s="557"/>
      <c r="Z18" s="557" t="str">
        <f t="shared" ref="Z18:Z31" si="0">IF(M18="","",M18 )</f>
        <v>Наименование тарифа</v>
      </c>
      <c r="AA18" s="557"/>
      <c r="AB18" s="557"/>
    </row>
    <row r="19" spans="1:28" ht="22.5">
      <c r="A19" s="1336"/>
      <c r="B19" s="1336">
        <v>1</v>
      </c>
      <c r="C19" s="794"/>
      <c r="D19" s="794"/>
      <c r="E19" s="796"/>
      <c r="F19" s="796"/>
      <c r="G19" s="796"/>
      <c r="H19" s="796"/>
      <c r="I19" s="791"/>
      <c r="J19" s="790"/>
      <c r="K19" s="793"/>
      <c r="L19" s="561" t="str">
        <f>mergeValue(A19) &amp;"."&amp; mergeValue(B19)</f>
        <v>1.1</v>
      </c>
      <c r="M19" s="515" t="s">
        <v>15</v>
      </c>
      <c r="N19" s="614"/>
      <c r="O19" s="1337"/>
      <c r="P19" s="1337"/>
      <c r="Q19" s="1337"/>
      <c r="R19" s="1337"/>
      <c r="S19" s="1337"/>
      <c r="T19" s="1337"/>
      <c r="U19" s="1337"/>
      <c r="V19" s="1337"/>
      <c r="W19" s="598" t="s">
        <v>459</v>
      </c>
      <c r="Y19" s="557"/>
      <c r="Z19" s="557" t="str">
        <f t="shared" si="0"/>
        <v>Территория действия тарифа</v>
      </c>
      <c r="AA19" s="557"/>
      <c r="AB19" s="557"/>
    </row>
    <row r="20" spans="1:28" ht="22.5">
      <c r="A20" s="1336"/>
      <c r="B20" s="1336"/>
      <c r="C20" s="1336">
        <v>1</v>
      </c>
      <c r="D20" s="794"/>
      <c r="E20" s="796"/>
      <c r="F20" s="796"/>
      <c r="G20" s="796"/>
      <c r="H20" s="796"/>
      <c r="I20" s="798"/>
      <c r="J20" s="790"/>
      <c r="K20" s="793"/>
      <c r="L20" s="561" t="str">
        <f>mergeValue(A20) &amp;"."&amp; mergeValue(B20)&amp;"."&amp; mergeValue(C20)</f>
        <v>1.1.1</v>
      </c>
      <c r="M20" s="516" t="s">
        <v>7</v>
      </c>
      <c r="N20" s="614"/>
      <c r="O20" s="1337"/>
      <c r="P20" s="1337"/>
      <c r="Q20" s="1337"/>
      <c r="R20" s="1337"/>
      <c r="S20" s="1337"/>
      <c r="T20" s="1337"/>
      <c r="U20" s="1337"/>
      <c r="V20" s="1337"/>
      <c r="W20" s="598" t="s">
        <v>597</v>
      </c>
      <c r="Y20" s="557"/>
      <c r="Z20" s="557" t="str">
        <f t="shared" si="0"/>
        <v xml:space="preserve">Наименование системы теплоснабжения </v>
      </c>
      <c r="AA20" s="557"/>
      <c r="AB20" s="557"/>
    </row>
    <row r="21" spans="1:28" ht="22.5">
      <c r="A21" s="1336"/>
      <c r="B21" s="1336"/>
      <c r="C21" s="1336"/>
      <c r="D21" s="1336">
        <v>1</v>
      </c>
      <c r="E21" s="796"/>
      <c r="F21" s="796"/>
      <c r="G21" s="796"/>
      <c r="H21" s="796"/>
      <c r="I21" s="798"/>
      <c r="J21" s="790"/>
      <c r="K21" s="793"/>
      <c r="L21" s="561" t="str">
        <f>mergeValue(A21) &amp;"."&amp; mergeValue(B21)&amp;"."&amp; mergeValue(C21)&amp;"."&amp; mergeValue(D21)</f>
        <v>1.1.1.1</v>
      </c>
      <c r="M21" s="517" t="s">
        <v>21</v>
      </c>
      <c r="N21" s="614"/>
      <c r="O21" s="1337"/>
      <c r="P21" s="1337"/>
      <c r="Q21" s="1337"/>
      <c r="R21" s="1337"/>
      <c r="S21" s="1337"/>
      <c r="T21" s="1337"/>
      <c r="U21" s="1337"/>
      <c r="V21" s="1337"/>
      <c r="W21" s="598" t="s">
        <v>598</v>
      </c>
      <c r="Y21" s="557"/>
      <c r="Z21" s="557" t="str">
        <f t="shared" si="0"/>
        <v xml:space="preserve">Источник тепловой энергии  </v>
      </c>
      <c r="AA21" s="557"/>
      <c r="AB21" s="557"/>
    </row>
    <row r="22" spans="1:28" ht="78.75">
      <c r="A22" s="1336"/>
      <c r="B22" s="1336"/>
      <c r="C22" s="1336"/>
      <c r="D22" s="1336"/>
      <c r="E22" s="1336">
        <v>1</v>
      </c>
      <c r="F22" s="796"/>
      <c r="G22" s="796"/>
      <c r="H22" s="794">
        <v>1</v>
      </c>
      <c r="I22" s="1336">
        <v>1</v>
      </c>
      <c r="J22" s="796"/>
      <c r="K22" s="801"/>
      <c r="L22" s="561" t="str">
        <f>mergeValue(A22) &amp;"."&amp; mergeValue(B22)&amp;"."&amp; mergeValue(C22)&amp;"."&amp; mergeValue(D22)&amp;"."&amp; mergeValue(E22)</f>
        <v>1.1.1.1.1</v>
      </c>
      <c r="M22" s="523" t="s">
        <v>8</v>
      </c>
      <c r="N22" s="614"/>
      <c r="O22" s="1338"/>
      <c r="P22" s="1338"/>
      <c r="Q22" s="1338"/>
      <c r="R22" s="1338"/>
      <c r="S22" s="1338"/>
      <c r="T22" s="1338"/>
      <c r="U22" s="1338"/>
      <c r="V22" s="1338"/>
      <c r="W22" s="598" t="s">
        <v>716</v>
      </c>
      <c r="Y22" s="557"/>
      <c r="Z22" s="557" t="str">
        <f t="shared" si="0"/>
        <v>Схема подключения теплопотребляющей установки к коллектору источника тепловой энергии</v>
      </c>
      <c r="AA22" s="557"/>
      <c r="AB22" s="557"/>
    </row>
    <row r="23" spans="1:28" ht="33.75">
      <c r="A23" s="1336"/>
      <c r="B23" s="1336"/>
      <c r="C23" s="1336"/>
      <c r="D23" s="1336"/>
      <c r="E23" s="1336"/>
      <c r="F23" s="1336">
        <v>1</v>
      </c>
      <c r="G23" s="794"/>
      <c r="H23" s="794"/>
      <c r="I23" s="1336"/>
      <c r="J23" s="1336">
        <v>1</v>
      </c>
      <c r="K23" s="802"/>
      <c r="L23" s="561" t="str">
        <f>mergeValue(A23) &amp;"."&amp; mergeValue(B23)&amp;"."&amp; mergeValue(C23)&amp;"."&amp; mergeValue(D23)&amp;"."&amp; mergeValue(E23)&amp;"."&amp; mergeValue(F23)</f>
        <v>1.1.1.1.1.1</v>
      </c>
      <c r="M23" s="524" t="s">
        <v>9</v>
      </c>
      <c r="N23" s="614"/>
      <c r="O23" s="1339"/>
      <c r="P23" s="1340"/>
      <c r="Q23" s="1340"/>
      <c r="R23" s="1340"/>
      <c r="S23" s="1340"/>
      <c r="T23" s="1340"/>
      <c r="U23" s="1340"/>
      <c r="V23" s="1341"/>
      <c r="W23" s="598" t="s">
        <v>717</v>
      </c>
      <c r="Y23" s="557"/>
      <c r="Z23" s="557" t="str">
        <f t="shared" si="0"/>
        <v>Группа потребителей</v>
      </c>
      <c r="AA23" s="557"/>
      <c r="AB23" s="557"/>
    </row>
    <row r="24" spans="1:28" ht="122.1" customHeight="1">
      <c r="A24" s="1336"/>
      <c r="B24" s="1336"/>
      <c r="C24" s="1336"/>
      <c r="D24" s="1336"/>
      <c r="E24" s="1336"/>
      <c r="F24" s="1336"/>
      <c r="G24" s="794">
        <v>1</v>
      </c>
      <c r="H24" s="794"/>
      <c r="I24" s="1336"/>
      <c r="J24" s="1336"/>
      <c r="K24" s="802">
        <v>1</v>
      </c>
      <c r="L24" s="561" t="str">
        <f>mergeValue(A24) &amp;"."&amp; mergeValue(B24)&amp;"."&amp; mergeValue(C24)&amp;"."&amp; mergeValue(D24)&amp;"."&amp; mergeValue(E24)&amp;"."&amp; mergeValue(F24)&amp;"."&amp; mergeValue(G24)</f>
        <v>1.1.1.1.1.1.1</v>
      </c>
      <c r="M24" s="1084"/>
      <c r="N24" s="614"/>
      <c r="O24" s="531"/>
      <c r="P24" s="531"/>
      <c r="Q24" s="1034"/>
      <c r="R24" s="1342"/>
      <c r="S24" s="1344" t="s">
        <v>82</v>
      </c>
      <c r="T24" s="1343"/>
      <c r="U24" s="1344" t="s">
        <v>83</v>
      </c>
      <c r="V24" s="531"/>
      <c r="W24" s="1354" t="s">
        <v>718</v>
      </c>
      <c r="X24" s="553" t="str">
        <f>strCheckDate(O25:V25)</f>
        <v/>
      </c>
      <c r="Y24" s="557"/>
      <c r="Z24" s="557" t="str">
        <f t="shared" si="0"/>
        <v/>
      </c>
      <c r="AA24" s="557"/>
      <c r="AB24" s="557"/>
    </row>
    <row r="25" spans="1:28" ht="11.25" hidden="1">
      <c r="A25" s="1336"/>
      <c r="B25" s="1336"/>
      <c r="C25" s="1336"/>
      <c r="D25" s="1336"/>
      <c r="E25" s="1336"/>
      <c r="F25" s="1336"/>
      <c r="G25" s="794"/>
      <c r="H25" s="794"/>
      <c r="I25" s="1336"/>
      <c r="J25" s="1336"/>
      <c r="K25" s="802"/>
      <c r="L25" s="568"/>
      <c r="M25" s="614"/>
      <c r="N25" s="614"/>
      <c r="O25" s="531"/>
      <c r="P25" s="531"/>
      <c r="Q25" s="552" t="str">
        <f>R24 &amp; "-" &amp; T24</f>
        <v>-</v>
      </c>
      <c r="R25" s="1343"/>
      <c r="S25" s="1344"/>
      <c r="T25" s="1343"/>
      <c r="U25" s="1344"/>
      <c r="V25" s="531"/>
      <c r="W25" s="1355"/>
      <c r="Y25" s="557"/>
      <c r="Z25" s="557" t="str">
        <f t="shared" si="0"/>
        <v/>
      </c>
      <c r="AA25" s="557"/>
      <c r="AB25" s="557"/>
    </row>
    <row r="26" spans="1:28" ht="15" customHeight="1">
      <c r="A26" s="1336"/>
      <c r="B26" s="1336"/>
      <c r="C26" s="1336"/>
      <c r="D26" s="1336"/>
      <c r="E26" s="1336"/>
      <c r="F26" s="1336"/>
      <c r="G26" s="796"/>
      <c r="H26" s="794"/>
      <c r="I26" s="1336"/>
      <c r="J26" s="1336"/>
      <c r="K26" s="801"/>
      <c r="L26" s="507"/>
      <c r="M26" s="526" t="s">
        <v>24</v>
      </c>
      <c r="N26" s="533"/>
      <c r="O26" s="533"/>
      <c r="P26" s="533"/>
      <c r="Q26" s="533"/>
      <c r="R26" s="533"/>
      <c r="S26" s="533"/>
      <c r="T26" s="533"/>
      <c r="U26" s="533"/>
      <c r="V26" s="529"/>
      <c r="W26" s="1356"/>
      <c r="Y26" s="557"/>
      <c r="Z26" s="557" t="str">
        <f t="shared" si="0"/>
        <v>Добавить вид теплоносителя (параметры теплоносителя)</v>
      </c>
      <c r="AA26" s="557"/>
      <c r="AB26" s="557"/>
    </row>
    <row r="27" spans="1:28" ht="15" customHeight="1">
      <c r="A27" s="1336"/>
      <c r="B27" s="1336"/>
      <c r="C27" s="1336"/>
      <c r="D27" s="1336"/>
      <c r="E27" s="1336"/>
      <c r="F27" s="796"/>
      <c r="G27" s="796"/>
      <c r="H27" s="794"/>
      <c r="I27" s="1336"/>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36"/>
      <c r="B28" s="1336"/>
      <c r="C28" s="1336"/>
      <c r="D28" s="1336"/>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36"/>
      <c r="B29" s="1336"/>
      <c r="C29" s="1336"/>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36"/>
      <c r="B30" s="1336"/>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36"/>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329" t="s">
        <v>719</v>
      </c>
      <c r="N34" s="1329"/>
      <c r="O34" s="1329"/>
      <c r="P34" s="1329"/>
      <c r="Q34" s="1329"/>
      <c r="R34" s="1329"/>
      <c r="S34" s="1329"/>
      <c r="T34" s="1329"/>
      <c r="U34" s="1329"/>
      <c r="V34" s="1329"/>
      <c r="W34" s="1329"/>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330" t="s">
        <v>470</v>
      </c>
      <c r="G2" s="1331"/>
      <c r="H2" s="1332"/>
      <c r="I2" s="407"/>
    </row>
    <row r="3" spans="1:20" ht="3" customHeight="1"/>
    <row r="4" spans="1:20" s="182" customFormat="1" ht="11.25">
      <c r="A4" s="206"/>
      <c r="B4" s="206"/>
      <c r="C4" s="206"/>
      <c r="D4" s="206"/>
      <c r="F4" s="1280" t="s">
        <v>444</v>
      </c>
      <c r="G4" s="1280"/>
      <c r="H4" s="1280"/>
      <c r="I4" s="1333"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333"/>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334">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334"/>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334"/>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334"/>
      <c r="B11" s="1334">
        <v>1</v>
      </c>
      <c r="C11" s="321"/>
      <c r="D11" s="321"/>
      <c r="F11" s="313" t="str">
        <f>"4."&amp;mergeValue(A11) &amp;"."&amp;mergeValue(B11)</f>
        <v>4.1.1</v>
      </c>
      <c r="G11" s="304" t="s">
        <v>567</v>
      </c>
      <c r="H11" s="297" t="str">
        <f>IF(region_name="","",region_name)</f>
        <v>Ленинградская область</v>
      </c>
      <c r="I11" s="188" t="s">
        <v>478</v>
      </c>
      <c r="J11" s="312"/>
      <c r="K11" s="206"/>
      <c r="L11" s="206"/>
      <c r="M11" s="206"/>
      <c r="N11" s="206"/>
      <c r="O11" s="206"/>
      <c r="P11" s="206"/>
      <c r="Q11" s="206"/>
      <c r="R11" s="206"/>
      <c r="S11" s="206"/>
      <c r="T11" s="206"/>
    </row>
    <row r="12" spans="1:20" s="182" customFormat="1" ht="22.5">
      <c r="A12" s="1334"/>
      <c r="B12" s="1334"/>
      <c r="C12" s="1334">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34"/>
      <c r="B13" s="1334"/>
      <c r="C13" s="1334"/>
      <c r="D13" s="321">
        <v>1</v>
      </c>
      <c r="F13" s="313" t="str">
        <f>"4."&amp;mergeValue(A13) &amp;"."&amp;mergeValue(B13)&amp;"."&amp;mergeValue(C13)&amp;"."&amp;mergeValue(D13)</f>
        <v>4.1.1.1.1</v>
      </c>
      <c r="G13" s="392" t="s">
        <v>477</v>
      </c>
      <c r="H13" s="297"/>
      <c r="I13" s="1335" t="s">
        <v>566</v>
      </c>
      <c r="J13" s="312"/>
      <c r="K13" s="206"/>
      <c r="L13" s="206"/>
      <c r="M13" s="206"/>
      <c r="N13" s="206"/>
      <c r="O13" s="206"/>
      <c r="P13" s="206"/>
      <c r="Q13" s="206"/>
      <c r="R13" s="206"/>
      <c r="S13" s="206"/>
      <c r="T13" s="206"/>
    </row>
    <row r="14" spans="1:20" s="182" customFormat="1" ht="18.75">
      <c r="A14" s="1334"/>
      <c r="B14" s="1334"/>
      <c r="C14" s="1334"/>
      <c r="D14" s="321"/>
      <c r="F14" s="315"/>
      <c r="G14" s="143" t="s">
        <v>4</v>
      </c>
      <c r="H14" s="320"/>
      <c r="I14" s="1335"/>
      <c r="J14" s="312"/>
      <c r="K14" s="206"/>
      <c r="L14" s="206"/>
      <c r="M14" s="206"/>
      <c r="N14" s="206"/>
      <c r="O14" s="206"/>
      <c r="P14" s="206"/>
      <c r="Q14" s="206"/>
      <c r="R14" s="206"/>
      <c r="S14" s="206"/>
      <c r="T14" s="206"/>
    </row>
    <row r="15" spans="1:20" s="182" customFormat="1" ht="18.75">
      <c r="A15" s="1334"/>
      <c r="B15" s="1334"/>
      <c r="C15" s="321"/>
      <c r="D15" s="321"/>
      <c r="F15" s="393"/>
      <c r="G15" s="187" t="s">
        <v>400</v>
      </c>
      <c r="H15" s="394"/>
      <c r="I15" s="395"/>
      <c r="J15" s="312"/>
      <c r="K15" s="206"/>
      <c r="L15" s="206"/>
      <c r="M15" s="206"/>
      <c r="N15" s="206"/>
      <c r="O15" s="206"/>
      <c r="P15" s="206"/>
      <c r="Q15" s="206"/>
      <c r="R15" s="206"/>
      <c r="S15" s="206"/>
      <c r="T15" s="206"/>
    </row>
    <row r="16" spans="1:20" s="182" customFormat="1" ht="18.75">
      <c r="A16" s="133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29" t="s">
        <v>568</v>
      </c>
      <c r="H19" s="132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800</vt:i4>
      </vt:variant>
    </vt:vector>
  </HeadingPairs>
  <TitlesOfParts>
    <vt:vector size="81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Фокин Дмитрий Олегович</cp:lastModifiedBy>
  <cp:lastPrinted>2013-08-29T08:11:20Z</cp:lastPrinted>
  <dcterms:created xsi:type="dcterms:W3CDTF">2004-05-21T07:18:45Z</dcterms:created>
  <dcterms:modified xsi:type="dcterms:W3CDTF">2019-05-07T11:55:23Z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