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00" windowWidth="13665" windowHeight="7950" tabRatio="887" firstSheet="20" activeTab="36"/>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7"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 name="Лист1" sheetId="646" r:id="rId79"/>
  </sheets>
  <definedNames>
    <definedName name="_xlnm._FilterDatabase" localSheetId="38" hidden="1">Проверка!$B$4:$D$4</definedName>
    <definedName name="activity">'Перечень тарифов'!$F$20:$F$42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Территории!$D$19:$L$19</definedName>
    <definedName name="checkCell_List02">'Перечень тарифов'!$E$20:$W$42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потр'!$M$18:$BT$38</definedName>
    <definedName name="checkCell_List06_13_double_date">'Форма 4.2.1 | Т-ТЭ | потр'!$BU$18:$BU$38</definedName>
    <definedName name="checkCell_List06_13_unique_t">'Форма 4.2.1 | Т-ТЭ | потр'!$M$18:$M$38</definedName>
    <definedName name="checkCell_List06_13_unique_t1">'Форма 4.2.1 | Т-ТЭ | потр'!$BV$18:$BV$38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Т-ТН'!$M$18:$BT$28</definedName>
    <definedName name="checkCell_List06_4_double_date">'Форма 4.2.2 | Т-ТН'!$BU$18:$BU$28</definedName>
    <definedName name="checkCell_List06_4_unique_t">'Форма 4.2.2 | Т-ТН'!$M$18:$M$28</definedName>
    <definedName name="checkCell_List06_4_unique_t1">'Форма 4.2.2 | Т-ТН'!$BV$18:$BV$28</definedName>
    <definedName name="checkCell_List06_5">'Форма 4.2.3 | Т-гор.вода'!$M$18:$DH$40</definedName>
    <definedName name="checkCell_List06_5_double_date">'Форма 4.2.3 | Т-гор.вода'!$DI$18:$DI$40</definedName>
    <definedName name="checkCell_List06_5_unique_t">'Форма 4.2.3 | Т-гор.вода'!$M$18:$M$40</definedName>
    <definedName name="checkCell_List06_5_unique_t1">'Форма 4.2.3 | Т-гор.вода'!$DJ$18:$DJ$40</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4.7'!$D$10:$G$31</definedName>
    <definedName name="checkCells_List05_1">'Форма 1.0.1 | Т-ТЭ | &gt;=25МВт'!$F$7:$I$17</definedName>
    <definedName name="checkCells_List05_10">'Форма 1.0.1 | Т-подкл'!$F$7:$I$17</definedName>
    <definedName name="checkCells_List05_11">'Форма 1.0.1 | Форма 4.7'!$F$7:$I$40</definedName>
    <definedName name="checkCells_List05_13">'Форма 1.0.1 | Т-ТЭ | потр'!$F$7:$I$20</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Т-ТН'!$F$7:$I$14</definedName>
    <definedName name="checkCells_List05_5">'Форма 1.0.1 | Т-гор.вода'!$F$7:$I$20</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4.7'!$F$12:$G$31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REESTR_DS!$B$2:$B$4</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et_union_hor!$O$237:$BS$242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et_union_hor!$O$85:$BS$90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et_union_hor!$O$103:$DG$108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et_union_hor!$BS$237:$BS$250</definedName>
    <definedName name="et_pIns_List06_2_Period">et_union_hor!$V$49:$V$62</definedName>
    <definedName name="et_pIns_List06_3_i_Period">et_union_hor!$V$219:$V$232</definedName>
    <definedName name="et_pIns_List06_3_Period">et_union_hor!$V$67:$V$80</definedName>
    <definedName name="et_pIns_List06_4_Period">et_union_hor!$BS$85:$BS$98</definedName>
    <definedName name="et_pIns_List06_5_Period">et_union_hor!$DG$103:$DG$119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тарифов'!$K$20:$K$42</definedName>
    <definedName name="flagSource">'Перечень тарифов'!$S$20:$S$42</definedName>
    <definedName name="flagST">'Перечень тарифов'!$O$20:$O$42</definedName>
    <definedName name="flagTN">'Форма 4.2.4 | Т-подкл'!$N$18:$N$31</definedName>
    <definedName name="flagTS">'Форма 4.2.4 | Т-подкл'!$R$18:$R$31</definedName>
    <definedName name="flagTwoTariff">'Перечень тарифов'!$G$20:$G$42</definedName>
    <definedName name="flagUsedTer_List01">Территории!$P$11:$P$19</definedName>
    <definedName name="group_rates">'Перечень тарифов'!$E$20:$E$42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тарифов'!$A$20:$A$42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TEHSHEET!$AQ$2:$AQ$9</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_MR_MO_OKTMO_FILTER">REESTR_MO_FILTER!$A$2:$D$18</definedName>
    <definedName name="List01_CheckC">Территории!$D$11:$L$19</definedName>
    <definedName name="List01_NameCol">Территории!$K$1:$M$1</definedName>
    <definedName name="List01_REESTR_MO">Территории!$H$11:$L$19</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потр'!$O$18:$O$38</definedName>
    <definedName name="List06_13_MC2">'Форма 4.2.1 | Т-ТЭ | потр'!$BS$18:$BS$38</definedName>
    <definedName name="List06_13_note">'Форма 4.2.1 | Т-ТЭ | потр'!$BT$18:$BT$38</definedName>
    <definedName name="List06_13_Period">'Форма 4.2.1 | Т-ТЭ | потр'!$O$18:$U$38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Т-ТН'!$BS$18:$BS$28</definedName>
    <definedName name="List06_4_note">'Форма 4.2.2 | Т-ТН'!$BT$18:$BT$28</definedName>
    <definedName name="List06_4_Period">'Форма 4.2.2 | Т-ТН'!$O$18:$U$28</definedName>
    <definedName name="List06_5_DP">'Форма 4.2.3 | Т-гор.вода'!$11:$11</definedName>
    <definedName name="List06_5_MC">'Форма 4.2.3 | Т-гор.вода'!$O$18:$O$40</definedName>
    <definedName name="List06_5_MC2">'Форма 4.2.3 | Т-гор.вода'!$DG$18:$DG$40</definedName>
    <definedName name="List06_5_note">'Форма 4.2.3 | Т-гор.вода'!$DH$18:$DH$40</definedName>
    <definedName name="List06_5_Period">'Форма 4.2.3 | Т-гор.вода'!$O$18:$Z$40</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4.7'!$F$12:$F$31</definedName>
    <definedName name="List11_note">'Форма 4.7'!$G$10:$G$31</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Территории!$K$11:$K$19</definedName>
    <definedName name="MODesc">'Перечень тарифов'!$N$20:$N$42</definedName>
    <definedName name="MONTH">TEHSHEET!$E$2:$E$13</definedName>
    <definedName name="mr_List01">Территории!$H$11:$H$19</definedName>
    <definedName name="mrCopy_List01">Территории!$M$11:$M$19</definedName>
    <definedName name="mrmoCopy_List01">Территории!$R$11:$R$19</definedName>
    <definedName name="nalog">Титульный!$F$36</definedName>
    <definedName name="name_rates">'Перечень тарифов'!$J$20:$J$42</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4.7'!$E$12:$E$25</definedName>
    <definedName name="pCng_List11_2">'Форма 4.7'!$E$27:$E$28</definedName>
    <definedName name="pCng_List11_3">'Форма 4.7'!$E$30:$E$31</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Территории!$C$11:$C$19</definedName>
    <definedName name="pDel_List01_1">Территории!$F$11:$F$19</definedName>
    <definedName name="pDel_List01_2">Территории!$I$11:$I$19</definedName>
    <definedName name="pDel_List02">'Перечень тарифов'!$C$20:$C$42</definedName>
    <definedName name="pDel_List02_1">'Перечень тарифов'!$H$20:$H$42</definedName>
    <definedName name="pDel_List02_2">'Перечень тарифов'!$L$20:$L$42</definedName>
    <definedName name="pDel_List02_3">'Перечень тарифов'!$P$20:$P$42</definedName>
    <definedName name="pDel_List02_4">'Перечень тарифов'!$T$20:$T$42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потр'!$K$18:$K$38</definedName>
    <definedName name="pDel_List06_13_2">'Форма 4.2.1 | Т-ТЭ | потр'!$J$18:$J$38</definedName>
    <definedName name="pDel_List06_13_3">'Форма 4.2.1 | Т-ТЭ | потр'!$I$18:$I$38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Т-гор.вода'!$K$18:$K$40</definedName>
    <definedName name="pDel_List06_5_2">'Форма 4.2.3 | Т-гор.вода'!$J$18:$J$40</definedName>
    <definedName name="pDel_List06_5_3">'Форма 4.2.3 | Т-гор.вода'!$I$18:$I$40</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4.7'!$C$12:$C$25</definedName>
    <definedName name="pDel_List11_2">'Форма 4.7'!$C$27:$C$28</definedName>
    <definedName name="pDel_List11_3">'Форма 4.7'!$C$30:$C$31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Территории!$E$19</definedName>
    <definedName name="pIns_List02">'Перечень тарифов'!$E$42</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потр'!$BS$13:$BS$38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Т-ТН'!$BS$18:$BS$28</definedName>
    <definedName name="pIns_List06_5_Period">'Форма 4.2.3 | Т-гор.вода'!$DG$14:$DG$40</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4.7'!$E$25</definedName>
    <definedName name="pIns_List11_2">'Форма 4.7'!$E$28</definedName>
    <definedName name="pIns_List11_3">'Форма 4.7'!$E$31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тарифов'!$R$20:$R$42</definedName>
    <definedName name="TECH_ORG_ID">Титульный!$F$1</definedName>
    <definedName name="ter_List01">Территории!$E$11:$E$19</definedName>
    <definedName name="terCopy_List01">Территории!$Q$11:$Q$19</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тарифов'!$W$20:$W$42</definedName>
    <definedName name="warmSource">'Перечень тарифов'!$V$20:$V$42</definedName>
    <definedName name="year_list">TEHSHEET!$C$2:$C$6</definedName>
    <definedName name="year_list1">TEHSHEET!$B$2:$B$27</definedName>
  </definedNames>
  <calcPr calcId="145621"/>
</workbook>
</file>

<file path=xl/calcChain.xml><?xml version="1.0" encoding="utf-8"?>
<calcChain xmlns="http://schemas.openxmlformats.org/spreadsheetml/2006/main">
  <c r="A373" i="612" l="1"/>
  <c r="E29" i="610"/>
  <c r="A371" i="612"/>
  <c r="A372" i="612"/>
  <c r="A369" i="612"/>
  <c r="A370" i="612"/>
  <c r="A367" i="612"/>
  <c r="A368" i="612"/>
  <c r="A365" i="612"/>
  <c r="A366" i="612"/>
  <c r="A363" i="612"/>
  <c r="A364" i="612"/>
  <c r="A361" i="612"/>
  <c r="A362" i="612"/>
  <c r="A359" i="612"/>
  <c r="A360" i="612"/>
  <c r="A357" i="612"/>
  <c r="A358" i="612"/>
  <c r="A355" i="612"/>
  <c r="A356" i="612"/>
  <c r="A353" i="612"/>
  <c r="A354" i="612"/>
  <c r="A351" i="612"/>
  <c r="A352" i="612"/>
  <c r="A349" i="612"/>
  <c r="A350" i="612"/>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K17" i="628" s="1"/>
  <c r="BL17" i="628" s="1"/>
  <c r="BM17" i="628" s="1"/>
  <c r="BN17" i="628" s="1"/>
  <c r="BO17" i="628" s="1"/>
  <c r="BP17" i="628" s="1"/>
  <c r="BQ17" i="628" s="1"/>
  <c r="BR17" i="628" s="1"/>
  <c r="BS17" i="628" s="1"/>
  <c r="BT17" i="628" s="1"/>
  <c r="BV17" i="628" s="1"/>
  <c r="BW17" i="628" s="1"/>
  <c r="BX17" i="628" s="1"/>
  <c r="BY17" i="628" s="1"/>
  <c r="BZ17" i="628" s="1"/>
  <c r="CA17" i="628" s="1"/>
  <c r="CB17" i="628" s="1"/>
  <c r="CC17" i="628" s="1"/>
  <c r="CD17" i="628" s="1"/>
  <c r="CE17" i="628" s="1"/>
  <c r="CF17" i="628" s="1"/>
  <c r="CH17" i="628" s="1"/>
  <c r="CI17" i="628" s="1"/>
  <c r="CJ17" i="628" s="1"/>
  <c r="CK17" i="628" s="1"/>
  <c r="CL17" i="628" s="1"/>
  <c r="CM17" i="628" s="1"/>
  <c r="CN17" i="628" s="1"/>
  <c r="CO17" i="628" s="1"/>
  <c r="CP17" i="628" s="1"/>
  <c r="CQ17" i="628" s="1"/>
  <c r="CR17" i="628" s="1"/>
  <c r="CT17" i="628" s="1"/>
  <c r="CU17" i="628" s="1"/>
  <c r="CV17" i="628" s="1"/>
  <c r="CW17" i="628" s="1"/>
  <c r="CX17" i="628" s="1"/>
  <c r="CY17" i="628" s="1"/>
  <c r="CZ17" i="628" s="1"/>
  <c r="DA17" i="628" s="1"/>
  <c r="DB17" i="628" s="1"/>
  <c r="DC17" i="628" s="1"/>
  <c r="DD17" i="628" s="1"/>
  <c r="DF17" i="628" s="1"/>
  <c r="DH17" i="628" s="1"/>
  <c r="L18" i="628"/>
  <c r="O18" i="628"/>
  <c r="L19" i="628"/>
  <c r="O19" i="628"/>
  <c r="L20" i="628"/>
  <c r="L21" i="628"/>
  <c r="L23" i="628"/>
  <c r="DK24" i="628"/>
  <c r="DJ23" i="628"/>
  <c r="L24" i="628"/>
  <c r="V24" i="628"/>
  <c r="AH24" i="628"/>
  <c r="AT24" i="628"/>
  <c r="BF24" i="628"/>
  <c r="BR24" i="628"/>
  <c r="CD24" i="628"/>
  <c r="CP24" i="628"/>
  <c r="DB24" i="628"/>
  <c r="DI24" i="628"/>
  <c r="DL25" i="628"/>
  <c r="L30" i="628"/>
  <c r="O30" i="628"/>
  <c r="L31" i="628"/>
  <c r="L32" i="628"/>
  <c r="L34" i="628"/>
  <c r="DK35" i="628"/>
  <c r="DJ34" i="628"/>
  <c r="L35" i="628"/>
  <c r="V35" i="628"/>
  <c r="AH35" i="628"/>
  <c r="AT35" i="628"/>
  <c r="BF35" i="628"/>
  <c r="BR35" i="628"/>
  <c r="CD35" i="628"/>
  <c r="CP35" i="628"/>
  <c r="DB35" i="628"/>
  <c r="DI35" i="628"/>
  <c r="DL36"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A344" i="612"/>
  <c r="A345" i="612"/>
  <c r="A346" i="612"/>
  <c r="A347" i="612"/>
  <c r="A348" i="612"/>
  <c r="DB119" i="471"/>
  <c r="DB109" i="471"/>
  <c r="CP119" i="471"/>
  <c r="CP109" i="471"/>
  <c r="CD119" i="471"/>
  <c r="CD109" i="471"/>
  <c r="BR119" i="471"/>
  <c r="BR109" i="471"/>
  <c r="BF119" i="471"/>
  <c r="BF109" i="471"/>
  <c r="AT119" i="471"/>
  <c r="AT109" i="471"/>
  <c r="AH119" i="471"/>
  <c r="AH109" i="471"/>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BG17" i="627" s="1"/>
  <c r="BH17" i="627" s="1"/>
  <c r="BI17" i="627" s="1"/>
  <c r="BK17" i="627" s="1"/>
  <c r="BL17" i="627" s="1"/>
  <c r="BM17" i="627" s="1"/>
  <c r="BN17" i="627" s="1"/>
  <c r="BO17" i="627" s="1"/>
  <c r="BP17" i="627" s="1"/>
  <c r="BR17" i="627" s="1"/>
  <c r="BS17" i="627" s="1"/>
  <c r="BT17" i="627" s="1"/>
  <c r="L18" i="627"/>
  <c r="O18" i="627"/>
  <c r="L19" i="627"/>
  <c r="O19" i="627"/>
  <c r="L20" i="627"/>
  <c r="L21" i="627"/>
  <c r="L23" i="627"/>
  <c r="BW24" i="627"/>
  <c r="BV23" i="627"/>
  <c r="L24" i="627"/>
  <c r="Q25" i="627"/>
  <c r="X25" i="627"/>
  <c r="AE25" i="627"/>
  <c r="AL25" i="627"/>
  <c r="AS25" i="627"/>
  <c r="AZ25" i="627"/>
  <c r="BG25" i="627"/>
  <c r="BN25" i="627"/>
  <c r="BU24" i="627"/>
  <c r="BN92" i="471"/>
  <c r="BG92" i="471"/>
  <c r="AZ92" i="471"/>
  <c r="AS92" i="471"/>
  <c r="AL92" i="471"/>
  <c r="AE92" i="471"/>
  <c r="X92" i="471"/>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L18" i="642"/>
  <c r="O18" i="642"/>
  <c r="BW18" i="642"/>
  <c r="L19" i="642"/>
  <c r="O19" i="642"/>
  <c r="BW19" i="642"/>
  <c r="L20" i="642"/>
  <c r="BW20" i="642"/>
  <c r="L21" i="642"/>
  <c r="BW21" i="642"/>
  <c r="L22" i="642"/>
  <c r="BW22" i="642"/>
  <c r="L23" i="642"/>
  <c r="BW23" i="642"/>
  <c r="L24" i="642"/>
  <c r="Q25" i="642"/>
  <c r="X25" i="642"/>
  <c r="AE25" i="642"/>
  <c r="AL25" i="642"/>
  <c r="AS25" i="642"/>
  <c r="AZ25" i="642"/>
  <c r="BG25" i="642"/>
  <c r="BN25" i="642"/>
  <c r="BU24" i="642"/>
  <c r="BW24" i="642"/>
  <c r="BW25" i="642"/>
  <c r="BW26" i="642"/>
  <c r="BW27" i="642"/>
  <c r="BW28" i="642"/>
  <c r="L29" i="642"/>
  <c r="O29" i="642"/>
  <c r="BW29" i="642"/>
  <c r="L30" i="642"/>
  <c r="BW30" i="642"/>
  <c r="L31" i="642"/>
  <c r="BW31" i="642"/>
  <c r="L32" i="642"/>
  <c r="BW32" i="642"/>
  <c r="L33" i="642"/>
  <c r="BW33" i="642"/>
  <c r="L34" i="642"/>
  <c r="Q35" i="642"/>
  <c r="X35" i="642"/>
  <c r="AE35" i="642"/>
  <c r="AL35" i="642"/>
  <c r="AS35" i="642"/>
  <c r="AZ35" i="642"/>
  <c r="BG35" i="642"/>
  <c r="BN35" i="642"/>
  <c r="BU34" i="642"/>
  <c r="BW34" i="642"/>
  <c r="BW35" i="642"/>
  <c r="BW36" i="642"/>
  <c r="BW37" i="642"/>
  <c r="BW38" i="642"/>
  <c r="BN244" i="471"/>
  <c r="BG244" i="471"/>
  <c r="AZ244" i="471"/>
  <c r="AS244" i="471"/>
  <c r="AL244" i="471"/>
  <c r="AE244" i="471"/>
  <c r="X244" i="471"/>
  <c r="H38" i="647"/>
  <c r="H37" i="647"/>
  <c r="H35" i="647"/>
  <c r="H34" i="647"/>
  <c r="H32" i="647"/>
  <c r="H31" i="647"/>
  <c r="H29" i="647"/>
  <c r="H28" i="647"/>
  <c r="H25" i="647"/>
  <c r="H24" i="647"/>
  <c r="H22" i="647"/>
  <c r="H21" i="647"/>
  <c r="H19" i="647"/>
  <c r="H18" i="647"/>
  <c r="H16" i="647"/>
  <c r="H15" i="647"/>
  <c r="H12" i="647"/>
  <c r="H11" i="647"/>
  <c r="H9" i="647"/>
  <c r="H8" i="647"/>
  <c r="H7" i="647"/>
  <c r="H38" i="622"/>
  <c r="H35" i="622"/>
  <c r="H34" i="622"/>
  <c r="H37" i="622"/>
  <c r="H32" i="622"/>
  <c r="H29" i="622"/>
  <c r="H28" i="622"/>
  <c r="H31" i="622"/>
  <c r="H25" i="622"/>
  <c r="H22" i="622"/>
  <c r="H21" i="622"/>
  <c r="H24" i="622"/>
  <c r="H19" i="622"/>
  <c r="H16" i="622"/>
  <c r="H15" i="622"/>
  <c r="H18" i="622"/>
  <c r="H12" i="622"/>
  <c r="H9" i="622"/>
  <c r="H8" i="622"/>
  <c r="H12" i="637"/>
  <c r="H9" i="637"/>
  <c r="H8" i="637"/>
  <c r="H19" i="616"/>
  <c r="H16" i="616"/>
  <c r="H15" i="616"/>
  <c r="H18" i="616"/>
  <c r="H12" i="616"/>
  <c r="H9" i="616"/>
  <c r="H8" i="616"/>
  <c r="H19" i="643"/>
  <c r="H16" i="643"/>
  <c r="H15" i="643"/>
  <c r="H18" i="643"/>
  <c r="H12" i="643"/>
  <c r="H9" i="643"/>
  <c r="H8" i="643"/>
  <c r="F36" i="647"/>
  <c r="F35" i="647"/>
  <c r="F34" i="647"/>
  <c r="F33" i="647"/>
  <c r="F32" i="647"/>
  <c r="F31" i="647"/>
  <c r="F23" i="647"/>
  <c r="F22" i="647"/>
  <c r="F21" i="647"/>
  <c r="F20" i="647"/>
  <c r="F19" i="647"/>
  <c r="F18" i="647"/>
  <c r="F10" i="647"/>
  <c r="F9" i="647"/>
  <c r="F8" i="647"/>
  <c r="F40" i="647"/>
  <c r="F39" i="647"/>
  <c r="F38" i="647"/>
  <c r="F37" i="647"/>
  <c r="F30" i="647"/>
  <c r="F29" i="647"/>
  <c r="F28" i="647"/>
  <c r="F27" i="647"/>
  <c r="F26" i="647"/>
  <c r="F25" i="647"/>
  <c r="F24" i="647"/>
  <c r="F17" i="647"/>
  <c r="F16" i="647"/>
  <c r="F15" i="647"/>
  <c r="F14" i="647"/>
  <c r="F13" i="647"/>
  <c r="F12" i="647"/>
  <c r="F11" i="647"/>
  <c r="F40" i="622"/>
  <c r="F34" i="622"/>
  <c r="F36" i="622"/>
  <c r="F39" i="622"/>
  <c r="F35" i="622"/>
  <c r="F37" i="622"/>
  <c r="F38" i="622"/>
  <c r="F28" i="622"/>
  <c r="F30" i="622"/>
  <c r="F33" i="622"/>
  <c r="F29" i="622"/>
  <c r="F31" i="622"/>
  <c r="F32" i="622"/>
  <c r="F27" i="622"/>
  <c r="F21" i="622"/>
  <c r="F23" i="622"/>
  <c r="F26" i="622"/>
  <c r="F22" i="622"/>
  <c r="F24" i="622"/>
  <c r="F25" i="622"/>
  <c r="F15" i="622"/>
  <c r="F17" i="622"/>
  <c r="F20" i="622"/>
  <c r="F16" i="622"/>
  <c r="F18" i="622"/>
  <c r="F19" i="622"/>
  <c r="F14" i="622"/>
  <c r="F14" i="637"/>
  <c r="F15" i="616"/>
  <c r="F17" i="616"/>
  <c r="F20" i="616"/>
  <c r="F16" i="616"/>
  <c r="F18" i="616"/>
  <c r="F19" i="616"/>
  <c r="F14" i="616"/>
  <c r="F15" i="643"/>
  <c r="F17" i="643"/>
  <c r="F20" i="643"/>
  <c r="F16" i="643"/>
  <c r="F18" i="643"/>
  <c r="F19" i="643"/>
  <c r="F14" i="643"/>
  <c r="R18" i="601" l="1"/>
  <c r="R17" i="601"/>
  <c r="R16" i="601"/>
  <c r="P16" i="601"/>
  <c r="R15" i="601"/>
  <c r="R14" i="601"/>
  <c r="R13" i="601"/>
  <c r="R12" i="601"/>
  <c r="P12" i="601"/>
  <c r="M18" i="601"/>
  <c r="M17" i="601"/>
  <c r="M16" i="601"/>
  <c r="M15" i="601"/>
  <c r="M14" i="601"/>
  <c r="M13" i="601"/>
  <c r="M12" i="601"/>
  <c r="H40" i="647" l="1"/>
  <c r="H27" i="647"/>
  <c r="H14" i="647"/>
  <c r="H40" i="622"/>
  <c r="H14" i="622"/>
  <c r="H14" i="616"/>
  <c r="H14" i="643"/>
  <c r="H27" i="622"/>
  <c r="H14" i="637"/>
  <c r="H39" i="647"/>
  <c r="H26" i="647"/>
  <c r="H13" i="647"/>
  <c r="H26" i="622"/>
  <c r="H13" i="637"/>
  <c r="H39" i="622"/>
  <c r="H13" i="622"/>
  <c r="H13" i="616"/>
  <c r="H13" i="643"/>
  <c r="H33" i="622"/>
  <c r="H33" i="647"/>
  <c r="H20" i="647"/>
  <c r="H20" i="622"/>
  <c r="H20" i="616"/>
  <c r="H20" i="643"/>
  <c r="B2" i="525"/>
  <c r="B3" i="525"/>
  <c r="E3" i="437"/>
  <c r="O7" i="632" l="1"/>
  <c r="O8" i="632"/>
  <c r="O9" i="632"/>
  <c r="O10" i="632"/>
  <c r="O18" i="632"/>
  <c r="P18" i="632" s="1"/>
  <c r="Q18" i="632" s="1"/>
  <c r="R18" i="632" s="1"/>
  <c r="S18" i="632" s="1"/>
  <c r="T18" i="632" s="1"/>
  <c r="V18" i="632" s="1"/>
  <c r="X18" i="632" s="1"/>
  <c r="R24" i="632"/>
  <c r="L20" i="632"/>
  <c r="Y23" i="632"/>
  <c r="L23" i="632"/>
  <c r="L19" i="632"/>
  <c r="L22" i="632"/>
  <c r="L21" i="632"/>
  <c r="M12" i="550" l="1"/>
  <c r="BW250" i="471" l="1"/>
  <c r="BW249" i="471"/>
  <c r="BW248" i="471"/>
  <c r="BW247" i="471"/>
  <c r="BW246" i="471"/>
  <c r="BW245" i="471"/>
  <c r="BW244" i="471"/>
  <c r="Q244" i="471"/>
  <c r="BW243" i="471"/>
  <c r="BW242" i="471"/>
  <c r="BW241" i="471"/>
  <c r="BW240" i="471"/>
  <c r="BW239" i="471"/>
  <c r="BW238" i="471"/>
  <c r="BW237" i="471"/>
  <c r="H11" i="643"/>
  <c r="H7" i="643"/>
  <c r="BU243" i="471"/>
  <c r="L243" i="471"/>
  <c r="L239" i="471"/>
  <c r="L242" i="471"/>
  <c r="L237" i="471"/>
  <c r="L238" i="471"/>
  <c r="L240" i="471"/>
  <c r="L241" i="471"/>
  <c r="F13" i="643"/>
  <c r="F10" i="643"/>
  <c r="F8" i="643"/>
  <c r="F11" i="643"/>
  <c r="F12" i="643"/>
  <c r="F9"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 i="640"/>
  <c r="F12" i="641"/>
  <c r="F8" i="641"/>
  <c r="X26" i="640"/>
  <c r="F13" i="641"/>
  <c r="F9" i="641"/>
  <c r="L25" i="640"/>
  <c r="F10" i="641"/>
  <c r="F11" i="641"/>
  <c r="L24" i="640"/>
  <c r="L23" i="640"/>
  <c r="L20" i="640"/>
  <c r="L21" i="640"/>
  <c r="L26" i="640"/>
  <c r="L221" i="471"/>
  <c r="L220" i="471"/>
  <c r="L225" i="471"/>
  <c r="L222" i="471"/>
  <c r="L224" i="471"/>
  <c r="X225" i="471"/>
  <c r="L223" i="471"/>
  <c r="L219" i="471"/>
  <c r="V19" i="640" l="1"/>
  <c r="W19" i="640" s="1"/>
  <c r="AA197" i="471" l="1"/>
  <c r="AI196" i="471"/>
  <c r="R183" i="471"/>
  <c r="V119" i="471"/>
  <c r="DL110" i="471"/>
  <c r="DK109" i="471"/>
  <c r="V109" i="471"/>
  <c r="Q149" i="471"/>
  <c r="Z148" i="471"/>
  <c r="Q131" i="471"/>
  <c r="Z130" i="471"/>
  <c r="Q92" i="471"/>
  <c r="BW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F9" i="638"/>
  <c r="F11" i="635"/>
  <c r="F9" i="635"/>
  <c r="F11" i="639"/>
  <c r="F8" i="638"/>
  <c r="F9" i="636"/>
  <c r="F13" i="636"/>
  <c r="F12" i="634"/>
  <c r="F12" i="635"/>
  <c r="F8" i="636"/>
  <c r="F10" i="635"/>
  <c r="F12" i="638"/>
  <c r="F8" i="634"/>
  <c r="F8" i="635"/>
  <c r="F11" i="634"/>
  <c r="F9" i="634"/>
  <c r="F10" i="638"/>
  <c r="F11" i="638"/>
  <c r="F10" i="634"/>
  <c r="F11" i="636"/>
  <c r="F13" i="634"/>
  <c r="F10" i="636"/>
  <c r="F10" i="639"/>
  <c r="F13" i="635"/>
  <c r="F9" i="639"/>
  <c r="F12" i="636"/>
  <c r="F8" i="639"/>
  <c r="F12" i="639"/>
  <c r="F13" i="638"/>
  <c r="F13" i="639"/>
  <c r="F12" i="637"/>
  <c r="F8" i="637"/>
  <c r="F11" i="637"/>
  <c r="F13" i="637"/>
  <c r="F9" i="637"/>
  <c r="F10" i="637"/>
  <c r="Y182" i="471"/>
  <c r="L104" i="471"/>
  <c r="L69" i="471"/>
  <c r="L182" i="471"/>
  <c r="L50" i="471"/>
  <c r="L35" i="471"/>
  <c r="DJ108" i="471"/>
  <c r="L160" i="471"/>
  <c r="L103" i="471"/>
  <c r="L37" i="471"/>
  <c r="L180" i="471"/>
  <c r="L88" i="471"/>
  <c r="L67" i="471"/>
  <c r="L143" i="471"/>
  <c r="L52" i="471"/>
  <c r="L90" i="471"/>
  <c r="BV90" i="471"/>
  <c r="L86" i="471"/>
  <c r="L53" i="471"/>
  <c r="L72" i="471"/>
  <c r="L85" i="471"/>
  <c r="L194" i="471"/>
  <c r="L32" i="471"/>
  <c r="L165" i="471"/>
  <c r="L164" i="471"/>
  <c r="L161" i="471"/>
  <c r="L108" i="471"/>
  <c r="L34" i="471"/>
  <c r="L49" i="471"/>
  <c r="L119" i="471"/>
  <c r="L124" i="471"/>
  <c r="L91" i="471"/>
  <c r="L192" i="471"/>
  <c r="L68" i="471"/>
  <c r="X55" i="471"/>
  <c r="L181" i="471"/>
  <c r="L127" i="471"/>
  <c r="L105" i="471"/>
  <c r="L142" i="471"/>
  <c r="X166" i="471"/>
  <c r="L148" i="471"/>
  <c r="L178" i="471"/>
  <c r="L36" i="471"/>
  <c r="L73" i="471"/>
  <c r="BU91" i="471"/>
  <c r="L147" i="471"/>
  <c r="L193" i="471"/>
  <c r="L33" i="471"/>
  <c r="L51" i="471"/>
  <c r="X148" i="471"/>
  <c r="Y129" i="471"/>
  <c r="Y165" i="471"/>
  <c r="L195" i="471"/>
  <c r="X73" i="471"/>
  <c r="L70" i="471"/>
  <c r="X130" i="471"/>
  <c r="L126" i="471"/>
  <c r="L162" i="471"/>
  <c r="AH196" i="471"/>
  <c r="L87" i="471"/>
  <c r="L54" i="471"/>
  <c r="L163" i="471"/>
  <c r="L196" i="471"/>
  <c r="L55" i="471"/>
  <c r="L144" i="471"/>
  <c r="L166" i="471"/>
  <c r="L145" i="471"/>
  <c r="X37" i="471"/>
  <c r="L106" i="471"/>
  <c r="Y147" i="471"/>
  <c r="L129" i="471"/>
  <c r="L71" i="471"/>
  <c r="L109" i="471"/>
  <c r="L130" i="471"/>
  <c r="L179" i="471"/>
  <c r="L31" i="471"/>
  <c r="L125" i="471"/>
  <c r="DI119" i="471"/>
  <c r="DI10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2" i="625"/>
  <c r="L20" i="625"/>
  <c r="X26" i="626"/>
  <c r="L24" i="626"/>
  <c r="X24" i="624"/>
  <c r="L25" i="626"/>
  <c r="L21" i="626"/>
  <c r="L20" i="624"/>
  <c r="X24" i="625"/>
  <c r="L19" i="624"/>
  <c r="L21" i="625"/>
  <c r="L24" i="624"/>
  <c r="L23" i="624"/>
  <c r="L20" i="626"/>
  <c r="L22" i="626"/>
  <c r="L26" i="626"/>
  <c r="L18" i="624"/>
  <c r="L24"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20" i="631"/>
  <c r="L23" i="631"/>
  <c r="AH23" i="633"/>
  <c r="L20" i="630"/>
  <c r="L19" i="633"/>
  <c r="L24" i="631"/>
  <c r="L19" i="630"/>
  <c r="L21" i="630"/>
  <c r="L23" i="633"/>
  <c r="L20" i="633"/>
  <c r="X24" i="631"/>
  <c r="L23" i="630"/>
  <c r="L22" i="631"/>
  <c r="Y23" i="630"/>
  <c r="L18" i="631"/>
  <c r="L18" i="630"/>
  <c r="L21" i="631"/>
  <c r="X24" i="630"/>
  <c r="L21" i="633"/>
  <c r="L24" i="630"/>
  <c r="AG18" i="633" l="1"/>
  <c r="U17" i="631"/>
  <c r="Q25" i="629"/>
  <c r="Z24" i="629"/>
  <c r="O17" i="629"/>
  <c r="P17" i="629" s="1"/>
  <c r="Q17" i="629" s="1"/>
  <c r="R17" i="629" s="1"/>
  <c r="E2" i="437"/>
  <c r="X24" i="629"/>
  <c r="L23" i="629"/>
  <c r="L20" i="629"/>
  <c r="L24" i="629"/>
  <c r="L21" i="629"/>
  <c r="Y23" i="629"/>
  <c r="L19" i="629"/>
  <c r="L18"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3" i="614"/>
  <c r="F11" i="618"/>
  <c r="F8" i="622"/>
  <c r="F11" i="617"/>
  <c r="F13" i="617"/>
  <c r="F8" i="618"/>
  <c r="F12" i="618"/>
  <c r="F13" i="618"/>
  <c r="F11" i="614"/>
  <c r="F12" i="614"/>
  <c r="F9" i="614"/>
  <c r="F10" i="618"/>
  <c r="F10" i="617"/>
  <c r="F8" i="614"/>
  <c r="F12" i="617"/>
  <c r="F12" i="622"/>
  <c r="F13" i="622"/>
  <c r="F9" i="618"/>
  <c r="F9" i="622"/>
  <c r="F8" i="617"/>
  <c r="F11" i="622"/>
  <c r="F9" i="617"/>
  <c r="F10" i="622"/>
  <c r="F10" i="614"/>
  <c r="F11" i="616"/>
  <c r="F10" i="616"/>
  <c r="F13" i="616"/>
  <c r="F12" i="616"/>
  <c r="F9" i="616"/>
  <c r="F8" i="616"/>
  <c r="F338" i="471"/>
  <c r="F336" i="471"/>
  <c r="F340" i="471"/>
  <c r="F337" i="471"/>
  <c r="M301" i="471"/>
  <c r="F339" i="471"/>
  <c r="F341" i="471"/>
  <c r="M296" i="471"/>
  <c r="M306" i="471"/>
</calcChain>
</file>

<file path=xl/sharedStrings.xml><?xml version="1.0" encoding="utf-8"?>
<sst xmlns="http://schemas.openxmlformats.org/spreadsheetml/2006/main" count="5013" uniqueCount="1975">
  <si>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</si>
  <si>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</si>
  <si>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</si>
  <si>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</si>
  <si>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</si>
  <si>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</si>
  <si>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</si>
  <si>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</si>
  <si>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</si>
  <si>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</si>
  <si>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</si>
  <si>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</si>
  <si>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</si>
  <si>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</si>
  <si>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</si>
  <si>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</si>
  <si>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</si>
  <si>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</si>
  <si>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</si>
  <si>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</si>
  <si>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</si>
  <si>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</si>
  <si>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</si>
  <si>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</si>
  <si>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</si>
  <si>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</si>
  <si>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</si>
  <si>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</si>
  <si>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</si>
  <si>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</si>
  <si>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</si>
  <si>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</si>
  <si>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</si>
  <si>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</si>
  <si>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</si>
  <si>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</si>
  <si>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</si>
  <si>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</si>
  <si>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</si>
  <si>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</si>
  <si>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</si>
  <si>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</si>
  <si>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</si>
  <si>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</si>
  <si>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</si>
  <si>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</si>
  <si>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</si>
  <si>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</si>
  <si>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</si>
  <si>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</si>
  <si>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</si>
  <si>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</si>
  <si>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</si>
  <si>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</si>
  <si>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</si>
  <si>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</si>
  <si>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</si>
  <si>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</si>
  <si>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</si>
  <si>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</si>
  <si>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</si>
  <si>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</si>
  <si>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</si>
  <si>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</si>
  <si>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</si>
  <si>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</si>
  <si>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</si>
  <si>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</si>
  <si>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</si>
  <si>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</si>
  <si>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</si>
  <si>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</si>
  <si>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</si>
  <si>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</si>
  <si>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</si>
  <si>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</si>
  <si>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</si>
  <si>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</si>
  <si>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</si>
  <si>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</si>
  <si>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</si>
  <si>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</si>
  <si>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</si>
  <si>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</si>
  <si>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</si>
  <si>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</si>
  <si>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</si>
  <si>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</si>
  <si>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</si>
  <si>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</si>
  <si>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</si>
  <si>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</si>
  <si>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</si>
  <si>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</si>
  <si>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</si>
  <si>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</si>
  <si>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</si>
  <si>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</si>
  <si>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</si>
  <si>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</si>
  <si>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</si>
  <si>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</si>
  <si>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</si>
  <si>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</si>
  <si>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</si>
  <si>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</si>
  <si>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</si>
  <si>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</si>
  <si>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</si>
  <si>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</si>
  <si>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</si>
  <si>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</si>
  <si>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</si>
  <si>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</si>
  <si>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</si>
  <si>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</si>
  <si>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</si>
  <si>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</si>
  <si>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</si>
  <si>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</si>
  <si>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</si>
  <si>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</si>
  <si>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</si>
  <si>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</si>
  <si>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</si>
  <si>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</si>
  <si>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</si>
  <si>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</si>
  <si>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</si>
  <si>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</si>
  <si>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</si>
  <si>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</si>
  <si>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</si>
  <si>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</si>
  <si>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</si>
  <si>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</si>
  <si>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</si>
  <si>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</si>
  <si>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</si>
  <si>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</si>
  <si>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</si>
  <si>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</si>
  <si>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</si>
  <si>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</si>
  <si>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</si>
  <si>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</si>
  <si>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</si>
  <si>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</si>
  <si>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</si>
  <si>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</si>
  <si>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</si>
  <si>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</si>
  <si>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</si>
  <si>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</si>
  <si>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</si>
  <si>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</si>
  <si>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</si>
  <si>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</si>
  <si>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</si>
  <si>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</si>
  <si>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</si>
  <si>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</si>
  <si>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</si>
  <si>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</si>
  <si>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</si>
  <si>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</si>
  <si>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</si>
  <si>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</si>
  <si>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</si>
  <si>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</si>
  <si>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</si>
  <si>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</si>
  <si>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</si>
  <si>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</si>
  <si>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</si>
  <si>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</si>
  <si>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</si>
  <si>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</si>
  <si>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</si>
  <si>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</si>
  <si>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</si>
  <si>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</si>
  <si>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</si>
  <si>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</si>
  <si>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</si>
  <si>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</si>
  <si>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</si>
  <si>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</si>
  <si>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</si>
  <si>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</si>
  <si>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</si>
  <si>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</si>
  <si>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</si>
  <si>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</si>
  <si>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</si>
  <si>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</si>
  <si>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</si>
  <si>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</si>
  <si>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</si>
  <si>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</si>
  <si>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</si>
  <si>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</si>
  <si>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</si>
  <si>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</si>
  <si>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</si>
  <si>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</si>
  <si>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</si>
  <si>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</si>
  <si>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</si>
  <si>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</si>
  <si>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</si>
  <si>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</si>
  <si>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</si>
  <si>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</si>
  <si>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</si>
  <si>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</si>
  <si>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</si>
  <si>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</si>
  <si>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</si>
  <si>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</si>
  <si>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</si>
  <si>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</si>
  <si>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</si>
  <si>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</si>
  <si>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</si>
  <si>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</si>
  <si>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</si>
  <si>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</si>
  <si>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</si>
  <si>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</si>
  <si>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</si>
  <si>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</si>
  <si>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</si>
  <si>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</si>
  <si>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</si>
  <si>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</si>
  <si>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</si>
  <si>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</si>
  <si>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</si>
  <si>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</si>
  <si>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</si>
  <si>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</si>
  <si>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</si>
  <si>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</si>
  <si>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</si>
  <si>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</si>
  <si>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</si>
  <si>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</si>
  <si>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</si>
  <si>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</si>
  <si>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</si>
  <si>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</si>
  <si>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</si>
  <si>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</si>
  <si>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</si>
  <si>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</si>
  <si>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</si>
  <si>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</si>
  <si>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</si>
  <si>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</si>
  <si>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</si>
  <si>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</si>
  <si>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</si>
  <si>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</si>
  <si>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</si>
  <si>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</si>
  <si>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</si>
  <si>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</si>
  <si>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</si>
  <si>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</si>
  <si>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</si>
  <si>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</si>
  <si>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</si>
  <si>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</si>
  <si>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</si>
  <si>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</si>
  <si>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</si>
  <si>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</si>
  <si>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</si>
  <si>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</si>
  <si>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</si>
  <si>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</si>
  <si>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</si>
  <si>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</si>
  <si>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</si>
  <si>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</si>
  <si>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</si>
  <si>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</si>
  <si>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</si>
  <si>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</si>
  <si>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</si>
  <si>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</si>
  <si>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</si>
  <si>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</si>
  <si>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</si>
  <si>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</si>
  <si>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</si>
  <si>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</si>
  <si>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</si>
  <si>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</si>
  <si>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</si>
  <si>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</si>
  <si>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</si>
  <si>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</si>
  <si>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</si>
  <si>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</si>
  <si>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</si>
  <si>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</si>
  <si>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</si>
  <si>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</si>
  <si>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</si>
  <si>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</si>
  <si>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</si>
  <si>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</si>
  <si>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</si>
  <si>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</si>
  <si>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</si>
  <si>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</si>
  <si>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</si>
  <si>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</si>
  <si>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</si>
  <si>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</si>
  <si>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</si>
  <si>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</si>
  <si>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</si>
  <si>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</si>
  <si>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</si>
  <si>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</si>
  <si>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</si>
  <si>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</si>
  <si>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</si>
  <si>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</si>
  <si>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</si>
  <si>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</si>
  <si>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</si>
  <si>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</si>
  <si>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</si>
  <si>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</si>
  <si>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</si>
  <si>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</si>
  <si>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</si>
  <si>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</si>
  <si>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</si>
  <si>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</si>
  <si>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</si>
  <si>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</si>
  <si>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</si>
  <si>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</si>
  <si>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</si>
  <si>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</si>
  <si>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</si>
  <si>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</si>
  <si>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</si>
  <si>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</si>
  <si>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</si>
  <si>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</si>
  <si>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</si>
  <si>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</si>
  <si>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</si>
  <si>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</si>
  <si>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</si>
  <si>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</si>
  <si>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</si>
  <si>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</si>
  <si>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</si>
  <si>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</si>
  <si>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</si>
  <si>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</si>
  <si>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</si>
  <si>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</si>
  <si>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</si>
  <si>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</si>
  <si>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</si>
  <si>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</si>
  <si>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</si>
  <si>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</si>
  <si>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</si>
  <si>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</si>
  <si>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</si>
  <si>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</si>
  <si>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</si>
  <si>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</si>
  <si>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</si>
  <si>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</si>
  <si>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</si>
  <si>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</si>
  <si>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</si>
  <si>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</si>
  <si>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</si>
  <si>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</si>
  <si>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</si>
  <si>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</si>
  <si>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</si>
  <si>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</si>
  <si>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</si>
  <si>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</si>
  <si>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</si>
  <si>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</si>
  <si>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</si>
  <si>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</si>
  <si>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</si>
  <si>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</si>
  <si>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</si>
  <si>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</si>
  <si>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</si>
  <si>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</si>
  <si>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</si>
  <si>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</si>
  <si>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</si>
  <si>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</si>
  <si>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</si>
  <si>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</si>
  <si>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</si>
  <si>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</si>
  <si>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</si>
  <si>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</si>
  <si>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</si>
  <si>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</si>
  <si>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</si>
  <si>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</si>
  <si>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</si>
  <si>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</si>
  <si>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</si>
  <si>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</si>
  <si>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</si>
  <si>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</si>
  <si>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</si>
  <si>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</si>
  <si>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</si>
  <si>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</si>
  <si>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</si>
  <si>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</si>
  <si>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</si>
  <si>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</si>
  <si>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</si>
  <si>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</si>
  <si>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</si>
  <si>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</si>
  <si>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</si>
  <si>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</si>
  <si>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</si>
  <si>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</si>
  <si>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</si>
  <si>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</si>
  <si>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</si>
  <si>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</si>
  <si>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</si>
  <si>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</si>
  <si>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</si>
  <si>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</si>
  <si>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</si>
  <si>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</si>
  <si>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</si>
  <si>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</si>
  <si>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</si>
  <si>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</si>
  <si>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</si>
  <si>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</si>
  <si>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</si>
  <si>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</si>
  <si>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</si>
  <si>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</si>
  <si>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</si>
  <si>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</si>
  <si>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</si>
  <si>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</si>
  <si>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</si>
  <si>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</si>
  <si>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</si>
  <si>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</si>
  <si>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</si>
  <si>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</si>
  <si>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</si>
  <si>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</si>
  <si>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</si>
  <si>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</si>
  <si>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</si>
  <si>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</si>
  <si>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</si>
  <si>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</si>
  <si>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</si>
  <si>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</si>
  <si>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</si>
  <si>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</si>
  <si>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</si>
  <si>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</si>
  <si>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</si>
  <si>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</si>
  <si>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</si>
  <si>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</si>
  <si>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</si>
  <si>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</si>
  <si>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</si>
  <si>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</si>
  <si>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</si>
  <si>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</si>
  <si>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</si>
  <si>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</si>
  <si>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</si>
  <si>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</si>
  <si>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</si>
  <si>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</si>
  <si>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</si>
  <si>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</si>
  <si>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</si>
  <si>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</si>
  <si>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</si>
  <si>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</si>
  <si>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</si>
  <si>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</si>
  <si>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</si>
  <si>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</si>
  <si>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</si>
  <si>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</si>
  <si>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</si>
  <si>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</si>
  <si>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</si>
  <si>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</si>
  <si>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</si>
  <si>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</si>
  <si>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</si>
  <si>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</si>
  <si>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</si>
  <si>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</si>
  <si>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</si>
  <si>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</si>
  <si>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</si>
  <si>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</si>
  <si>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</si>
  <si>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</si>
  <si>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</si>
  <si>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</si>
  <si>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</si>
  <si>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</si>
  <si>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</si>
  <si>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</si>
  <si>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</si>
  <si>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</si>
  <si>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</si>
  <si>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</si>
  <si>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</si>
  <si>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</si>
  <si>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</si>
  <si>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</si>
  <si>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</si>
  <si>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</si>
  <si>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</si>
  <si>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</si>
  <si>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</si>
  <si>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</si>
  <si>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</si>
  <si>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</si>
  <si>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</si>
  <si>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</si>
  <si>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</si>
  <si>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</si>
  <si>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</si>
  <si>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</si>
  <si>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</si>
  <si>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</si>
  <si>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</si>
  <si>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</si>
  <si>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</si>
  <si>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</si>
  <si>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</si>
  <si>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</si>
  <si>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</si>
  <si>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</si>
  <si>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</si>
  <si>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</si>
  <si>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</si>
  <si>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</si>
  <si>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</si>
  <si>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</si>
  <si>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</si>
  <si>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</si>
  <si>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</si>
  <si>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</si>
  <si>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</si>
  <si>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</si>
  <si>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</si>
  <si>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</si>
  <si>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</si>
  <si>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</si>
  <si>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</si>
  <si>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</si>
  <si>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</si>
  <si>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</si>
  <si>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</si>
  <si>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</si>
  <si>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</si>
  <si>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</si>
  <si>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</si>
  <si>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</si>
  <si>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</si>
  <si>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</si>
  <si>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</si>
  <si>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</si>
  <si>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</si>
  <si>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</si>
  <si>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</si>
  <si>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</si>
  <si>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</si>
  <si>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</si>
  <si>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</si>
  <si>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</si>
  <si>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</si>
  <si>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</si>
  <si>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</si>
  <si>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</si>
  <si>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</si>
  <si>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</si>
  <si>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</si>
  <si>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</si>
  <si>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</si>
  <si>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</si>
  <si>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</si>
  <si>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</si>
  <si>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</si>
  <si>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</si>
  <si>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</si>
  <si>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</si>
  <si>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</si>
  <si>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</si>
  <si>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</si>
  <si>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</si>
  <si>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</si>
  <si>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</si>
  <si>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</si>
  <si>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</si>
  <si>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</si>
  <si>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</si>
  <si>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</si>
  <si>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</si>
  <si>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</si>
  <si>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</si>
  <si>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</si>
  <si>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</si>
  <si>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</si>
  <si>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</si>
  <si>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</si>
  <si>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</si>
  <si>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</si>
  <si>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</si>
  <si>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</si>
  <si>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</si>
  <si>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</si>
  <si>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</si>
  <si>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</si>
  <si>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</si>
  <si>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</si>
  <si>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</si>
  <si>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</si>
  <si>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</si>
  <si>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</si>
  <si>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</si>
  <si>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</si>
  <si>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</si>
  <si>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</si>
  <si>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</si>
  <si>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</si>
  <si>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</si>
  <si>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</si>
  <si>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</si>
  <si>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</si>
  <si>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</si>
  <si>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</si>
  <si>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</si>
  <si>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</si>
  <si>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</si>
  <si>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</si>
  <si>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</si>
  <si>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</si>
  <si>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</si>
  <si>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</si>
  <si>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</si>
  <si>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</si>
  <si>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</si>
  <si>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</si>
  <si>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</si>
  <si>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</si>
  <si>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</si>
  <si>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</si>
  <si>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</si>
  <si>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</si>
  <si>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</si>
  <si>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</si>
  <si>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</si>
  <si>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</si>
  <si>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</si>
  <si>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</si>
  <si>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</si>
  <si>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</si>
  <si>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</si>
  <si>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</si>
  <si>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</si>
  <si>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</si>
  <si>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</si>
  <si>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</si>
  <si>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</si>
  <si>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</si>
  <si>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</si>
  <si>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</si>
  <si>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</si>
  <si>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</si>
  <si>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</si>
  <si>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</si>
  <si>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</si>
  <si>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</si>
  <si>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</si>
  <si>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</si>
  <si>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</si>
  <si>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</si>
  <si>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</si>
  <si>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</si>
  <si>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</si>
  <si>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</si>
  <si>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</si>
  <si>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</si>
  <si>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</si>
  <si>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</si>
  <si>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</si>
  <si>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</si>
  <si>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</si>
  <si>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</si>
  <si>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</si>
  <si>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</si>
  <si>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</si>
  <si>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</si>
  <si>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</si>
  <si>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</si>
  <si>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</si>
  <si>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</si>
  <si>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</si>
  <si>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</si>
  <si>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</si>
  <si>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</si>
  <si>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</si>
  <si>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</si>
  <si>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</si>
  <si>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</si>
  <si>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</si>
  <si>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</si>
  <si>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</si>
  <si>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</si>
  <si>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</si>
  <si>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</si>
  <si>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</si>
  <si>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</si>
  <si>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</si>
  <si>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</si>
  <si>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</si>
  <si>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</si>
  <si>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</si>
  <si>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</si>
  <si>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</si>
  <si>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</si>
  <si>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</si>
  <si>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</si>
  <si>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</si>
  <si>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</si>
  <si>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</si>
  <si>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</si>
  <si>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</si>
  <si>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</si>
  <si>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</si>
  <si>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</si>
  <si>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</si>
  <si>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</si>
  <si>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</si>
  <si>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</si>
  <si>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</si>
  <si>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</si>
  <si>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</si>
  <si>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</si>
  <si>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</si>
  <si>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</si>
  <si>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</si>
  <si>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</si>
  <si>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</si>
  <si>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</si>
  <si>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</si>
  <si>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</si>
  <si>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</si>
  <si>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</si>
  <si>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</si>
  <si>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</si>
  <si>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</si>
  <si>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</si>
  <si>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</si>
  <si>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</si>
  <si>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</si>
  <si>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</si>
  <si>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</si>
  <si>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</si>
  <si>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</si>
  <si>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</si>
  <si>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</si>
  <si>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</si>
  <si>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</si>
  <si>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</si>
  <si>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</si>
  <si>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</si>
  <si>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</si>
  <si>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</si>
  <si>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</si>
  <si>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</si>
  <si>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</si>
  <si>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</si>
  <si>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</si>
  <si>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</si>
  <si>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</si>
  <si>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</si>
  <si>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</si>
  <si>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</si>
  <si>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</si>
  <si>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</si>
  <si>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</si>
  <si>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</si>
  <si>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</si>
  <si>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</si>
  <si>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</si>
  <si>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</si>
  <si>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</si>
  <si>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</si>
  <si>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</si>
  <si>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</si>
  <si>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</si>
  <si>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</si>
  <si>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</si>
  <si>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</si>
  <si>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</si>
  <si>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</si>
  <si>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</si>
  <si>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</si>
  <si>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</si>
  <si>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</si>
  <si>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</si>
  <si>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</si>
  <si>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</si>
  <si>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</si>
  <si>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</si>
  <si>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</si>
  <si>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</si>
  <si>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</si>
  <si>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</si>
  <si>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</si>
  <si>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</si>
  <si>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</si>
  <si>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</si>
  <si>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</si>
  <si>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</si>
  <si>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</si>
  <si>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</si>
  <si>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</si>
  <si>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</si>
  <si>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</si>
  <si>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</si>
  <si>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</si>
  <si>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</si>
  <si>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</si>
  <si>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</si>
  <si>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</si>
  <si>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</si>
  <si>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</si>
  <si>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</si>
  <si>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</si>
  <si>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</si>
  <si>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</si>
  <si>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</si>
  <si>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</si>
  <si>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</si>
  <si>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</si>
  <si>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</si>
  <si>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</si>
  <si>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</si>
  <si>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</si>
  <si>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</si>
  <si>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</si>
  <si>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</si>
  <si>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</si>
  <si>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</si>
  <si>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</si>
  <si>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</si>
  <si>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</si>
  <si>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</si>
  <si>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</si>
  <si>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</si>
  <si>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</si>
  <si>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</si>
  <si>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</si>
  <si>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</si>
  <si>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</si>
  <si>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</si>
  <si>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</si>
  <si>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</si>
  <si>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</si>
  <si>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</si>
  <si>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</si>
  <si>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</si>
  <si>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</si>
  <si>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</si>
  <si>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</si>
  <si>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</si>
  <si>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</si>
  <si>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</si>
  <si>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</si>
  <si>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</si>
  <si>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</si>
  <si>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</si>
  <si>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</si>
  <si>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</si>
  <si>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</si>
  <si>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</si>
  <si>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</si>
  <si>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</si>
  <si>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</si>
  <si>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</si>
  <si>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</si>
  <si>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</si>
  <si>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</si>
  <si>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</si>
  <si>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</si>
  <si>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</si>
  <si>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</si>
  <si>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</si>
  <si>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</si>
  <si>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</si>
  <si>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</si>
  <si>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</si>
  <si>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</si>
  <si>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</si>
  <si>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</si>
  <si>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</si>
  <si>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</si>
  <si>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</si>
  <si>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</si>
  <si>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</si>
  <si>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</si>
  <si>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</si>
  <si>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</si>
  <si>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</si>
  <si>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</si>
  <si>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</si>
  <si>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</si>
  <si>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</si>
  <si>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</si>
  <si>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</si>
  <si>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</si>
  <si>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</si>
  <si>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</si>
  <si>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</si>
  <si>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</si>
  <si>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</si>
  <si>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</si>
  <si>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</si>
  <si>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</si>
  <si>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</si>
  <si>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</si>
  <si>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</si>
  <si>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</si>
  <si>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</si>
  <si>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</si>
  <si>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</si>
  <si>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</si>
  <si>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</si>
  <si>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</si>
  <si>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</si>
  <si>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</si>
  <si>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</si>
  <si>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</si>
  <si>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</si>
  <si>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</si>
  <si>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</si>
  <si>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</si>
  <si>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</si>
  <si>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</si>
  <si>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</si>
  <si>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</si>
  <si>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</si>
  <si>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</si>
  <si>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</si>
  <si>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</si>
  <si>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</si>
  <si>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</si>
  <si>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</si>
  <si>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</si>
  <si>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</si>
  <si>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</si>
  <si>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</si>
  <si>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</si>
  <si>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</si>
  <si>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</si>
  <si>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</si>
  <si>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</si>
  <si>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</si>
  <si>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</si>
  <si>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</si>
  <si>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</si>
  <si>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</si>
  <si>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</si>
  <si>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</si>
  <si>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</si>
  <si>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</si>
  <si>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</si>
  <si>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</si>
  <si>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</si>
  <si>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</si>
  <si>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</si>
  <si>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</si>
  <si>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</si>
  <si>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</si>
  <si>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</si>
  <si>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</si>
  <si>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</si>
  <si>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</si>
  <si>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</si>
  <si>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</si>
  <si>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</si>
  <si>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</si>
  <si>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</si>
  <si>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</si>
  <si>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</si>
  <si>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</si>
  <si>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</si>
  <si>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</si>
  <si>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</si>
  <si>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</si>
  <si>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</si>
  <si>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</si>
  <si>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</si>
  <si>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</si>
  <si>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</si>
  <si>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</si>
  <si>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</si>
  <si>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</si>
  <si>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</si>
  <si>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</si>
  <si>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</si>
  <si>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</si>
  <si>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</si>
  <si>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</si>
  <si>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</si>
  <si>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</si>
  <si>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</si>
  <si>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</si>
  <si>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</si>
  <si>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</si>
  <si>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</si>
  <si>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</si>
  <si>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</si>
  <si>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</si>
  <si>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</si>
  <si>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</si>
  <si>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</si>
  <si>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</si>
  <si>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</si>
  <si>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</si>
  <si>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</si>
  <si>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</si>
  <si>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</si>
  <si>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</si>
  <si>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</si>
  <si>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</si>
  <si>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</si>
  <si>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</si>
  <si>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</si>
  <si>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</si>
  <si>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</si>
  <si>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</si>
  <si>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</si>
  <si>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</si>
  <si>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</si>
  <si>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</si>
  <si>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</si>
  <si>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</si>
  <si>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</si>
  <si>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</si>
  <si>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</si>
  <si>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</si>
  <si>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</si>
  <si>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</si>
  <si>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</si>
  <si>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</si>
  <si>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</si>
  <si>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</si>
  <si>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</si>
  <si>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</si>
  <si>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</si>
  <si>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</si>
  <si>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</si>
  <si>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</si>
  <si>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</si>
  <si>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</si>
  <si>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</si>
  <si>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</si>
  <si>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</si>
  <si>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</si>
  <si>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</si>
  <si>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</si>
  <si>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</si>
  <si>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</si>
  <si>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</si>
  <si>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</si>
  <si>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</si>
  <si>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</si>
  <si>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</si>
  <si>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</si>
  <si>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</si>
  <si>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</si>
  <si>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</si>
  <si>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</si>
  <si>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</si>
  <si>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</si>
  <si>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</si>
  <si>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</si>
  <si>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</si>
  <si>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</si>
  <si>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</si>
  <si>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</si>
  <si>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</si>
  <si>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</si>
  <si>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</si>
  <si>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</si>
  <si>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</si>
  <si>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</si>
  <si>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</si>
  <si>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</si>
  <si>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</si>
  <si>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</si>
  <si>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</si>
  <si>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</si>
  <si>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</si>
  <si>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</si>
  <si>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</si>
  <si>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</si>
  <si>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</si>
  <si>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</si>
  <si>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</si>
  <si>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</si>
  <si>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</si>
  <si>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</si>
  <si>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</si>
  <si>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</si>
  <si>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</si>
  <si>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</si>
  <si>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</si>
  <si>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</si>
  <si>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</si>
  <si>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</si>
  <si>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</si>
  <si>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</si>
  <si>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</si>
  <si>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</si>
  <si>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</si>
  <si>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</si>
  <si>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</si>
  <si>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</si>
  <si>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</si>
  <si>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</si>
  <si>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</si>
  <si>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</si>
  <si>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</si>
  <si>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</si>
  <si>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</si>
  <si>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</si>
  <si>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</si>
  <si>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</si>
  <si>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</si>
  <si>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</si>
  <si>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</si>
  <si>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</si>
  <si>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</si>
  <si>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</si>
  <si>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</si>
  <si>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</si>
  <si>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</si>
  <si>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</si>
  <si>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</si>
  <si>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</si>
  <si>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</si>
  <si>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</si>
  <si>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</si>
  <si>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</si>
  <si>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</si>
  <si>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</si>
  <si>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</si>
  <si>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</si>
  <si>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</si>
  <si>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</si>
  <si>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</si>
  <si>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</si>
  <si>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</si>
  <si>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</si>
  <si>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</si>
  <si>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</si>
  <si>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</si>
  <si>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</si>
  <si>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</si>
  <si>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</si>
  <si>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</si>
  <si>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</si>
  <si>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</si>
  <si>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</si>
  <si>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</si>
  <si>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</si>
  <si>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</si>
  <si>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</si>
  <si>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</si>
  <si>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</si>
  <si>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</si>
  <si>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</si>
  <si>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</si>
  <si>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</si>
  <si>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</si>
  <si>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</si>
  <si>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</si>
  <si>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</si>
  <si>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</si>
  <si>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</si>
  <si>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Комитет по тарифам и ценовой политике Лен.области (ЛенРТК)</t>
  </si>
  <si>
    <t>Фокин Дмитрий Олегович</t>
  </si>
  <si>
    <t>ведущий экономист</t>
  </si>
  <si>
    <t>494-87-03 доб. 2268</t>
  </si>
  <si>
    <t>FokinDO@gptek.spb.ru</t>
  </si>
  <si>
    <t>190000, Санкт-Петербург, Малая Морская ул., д.12, лит. А</t>
  </si>
  <si>
    <t>Болтенков Иван Александрович</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</si>
  <si>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</si>
  <si>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</si>
  <si>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</si>
  <si>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</si>
  <si>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</si>
  <si>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</si>
  <si>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</si>
  <si>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</si>
  <si>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</si>
  <si>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</si>
  <si>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</si>
  <si>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</si>
  <si>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</si>
  <si>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</si>
  <si>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</si>
  <si>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</si>
  <si>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</si>
  <si>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</si>
  <si>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</si>
  <si>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</si>
  <si>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</si>
  <si>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</si>
  <si>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</si>
  <si>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</si>
  <si>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</si>
  <si>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</si>
  <si>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</si>
  <si>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</si>
  <si>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</si>
  <si>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</si>
  <si>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</si>
  <si>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</si>
  <si>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</si>
  <si>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</si>
  <si>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</si>
  <si>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</si>
  <si>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</si>
  <si>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</si>
  <si>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</si>
  <si>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</si>
  <si>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</si>
  <si>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</si>
  <si>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</si>
  <si>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</si>
  <si>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</si>
  <si>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</si>
  <si>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</si>
  <si>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</si>
  <si>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</si>
  <si>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</si>
  <si>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</si>
  <si>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</si>
  <si>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</si>
  <si>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</si>
  <si>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</si>
  <si>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</si>
  <si>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</si>
  <si>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</si>
  <si>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</si>
  <si>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</si>
  <si>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</si>
  <si>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</si>
  <si>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</si>
  <si>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</si>
  <si>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</si>
  <si>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</si>
  <si>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</si>
  <si>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</si>
  <si>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</si>
  <si>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</si>
  <si>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</si>
  <si>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</si>
  <si>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</si>
  <si>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</si>
  <si>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</si>
  <si>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</si>
  <si>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</si>
  <si>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</si>
  <si>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</si>
  <si>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</si>
  <si>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</si>
  <si>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</si>
  <si>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</si>
  <si>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</si>
  <si>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</si>
  <si>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</si>
  <si>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</si>
  <si>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</si>
  <si>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</si>
  <si>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</si>
  <si>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</si>
  <si>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</si>
  <si>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</si>
  <si>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</si>
  <si>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</si>
  <si>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</si>
  <si>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</si>
  <si>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</si>
  <si>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</si>
  <si>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</si>
  <si>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</si>
  <si>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</si>
  <si>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</si>
  <si>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</si>
  <si>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</si>
  <si>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</si>
  <si>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</si>
  <si>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</si>
  <si>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</si>
  <si>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</si>
  <si>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</si>
  <si>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</si>
  <si>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</si>
  <si>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</si>
  <si>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</si>
  <si>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</si>
  <si>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</si>
  <si>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</si>
  <si>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</si>
  <si>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</si>
  <si>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</si>
  <si>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</si>
  <si>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</si>
  <si>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</si>
  <si>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</si>
  <si>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</si>
  <si>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</si>
  <si>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</si>
  <si>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</si>
  <si>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</si>
  <si>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</si>
  <si>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</si>
  <si>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</si>
  <si>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</si>
  <si>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</si>
  <si>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</si>
  <si>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</si>
  <si>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</si>
  <si>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</si>
  <si>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</si>
  <si>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</si>
  <si>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</si>
  <si>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</si>
  <si>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</si>
  <si>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</si>
  <si>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470602001</t>
  </si>
  <si>
    <t>470201001</t>
  </si>
  <si>
    <t>26319703</t>
  </si>
  <si>
    <t>ЗАО "СЗИПК"</t>
  </si>
  <si>
    <t>7819020549</t>
  </si>
  <si>
    <t>09-04-1999 00:00:00</t>
  </si>
  <si>
    <t>26373268</t>
  </si>
  <si>
    <t>ЗАО "Сосновоагропромтехника"</t>
  </si>
  <si>
    <t>4712002559</t>
  </si>
  <si>
    <t>471201001</t>
  </si>
  <si>
    <t>26373242</t>
  </si>
  <si>
    <t>ЗАО "Термо-Лайн"</t>
  </si>
  <si>
    <t>4704052517</t>
  </si>
  <si>
    <t>780201001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</si>
  <si>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</si>
  <si>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</si>
  <si>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</si>
  <si>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</si>
  <si>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</si>
  <si>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</si>
  <si>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</si>
  <si>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</si>
  <si>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</si>
  <si>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</si>
  <si>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</si>
  <si>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</si>
  <si>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</si>
  <si>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МАУ "МУК"</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</si>
  <si>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</si>
  <si>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</si>
  <si>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</si>
  <si>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</si>
  <si>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</si>
  <si>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</si>
  <si>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</si>
  <si>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</si>
  <si>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</si>
  <si>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</si>
  <si>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</si>
  <si>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</si>
  <si>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</si>
  <si>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</si>
  <si>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</si>
  <si>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</si>
  <si>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</si>
  <si>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</si>
  <si>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</si>
  <si>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</si>
  <si>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</si>
  <si>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</si>
  <si>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</si>
  <si>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</si>
  <si>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</si>
  <si>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</si>
  <si>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</si>
  <si>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</si>
  <si>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</si>
  <si>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</si>
  <si>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</si>
  <si>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</si>
  <si>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</si>
  <si>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</si>
  <si>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</si>
  <si>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</si>
  <si>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</si>
  <si>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</si>
  <si>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</si>
  <si>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</si>
  <si>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</si>
  <si>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</si>
  <si>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</si>
  <si>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</si>
  <si>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</si>
  <si>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</si>
  <si>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</si>
  <si>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</si>
  <si>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</si>
  <si>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</si>
  <si>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</si>
  <si>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</si>
  <si>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</si>
  <si>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</si>
  <si>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</si>
  <si>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</si>
  <si>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</si>
  <si>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</si>
  <si>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31347301</t>
  </si>
  <si>
    <t>МУП "Теплосеть Мельниково"</t>
  </si>
  <si>
    <t>4712029279</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</si>
  <si>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</si>
  <si>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</si>
  <si>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</si>
  <si>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</si>
  <si>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</si>
  <si>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</si>
  <si>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</si>
  <si>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</si>
  <si>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</si>
  <si>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</si>
  <si>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</si>
  <si>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</si>
  <si>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</si>
  <si>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</si>
  <si>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</si>
  <si>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</si>
  <si>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</si>
  <si>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</si>
  <si>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</si>
  <si>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</si>
  <si>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</si>
  <si>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</si>
  <si>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</si>
  <si>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</si>
  <si>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</si>
  <si>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</si>
  <si>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</si>
  <si>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</si>
  <si>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</si>
  <si>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</si>
  <si>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</si>
  <si>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</si>
  <si>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</si>
  <si>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</si>
  <si>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</si>
  <si>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</si>
  <si>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</si>
  <si>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</si>
  <si>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</si>
  <si>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</si>
  <si>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7708503727</t>
  </si>
  <si>
    <t>01-04-2011 00:00:00</t>
  </si>
  <si>
    <t>26814895</t>
  </si>
  <si>
    <t>ОАО "РЖД" (Октябрьская дирекция по тепловодоснабжению - СП Центральной дирекции по тепловодоснабжению - филиала ОАО "РЖД")</t>
  </si>
  <si>
    <t>780445015</t>
  </si>
  <si>
    <t>26373304</t>
  </si>
  <si>
    <t>ОАО "Сясьский целлюлозно-бумажный комбинат"</t>
  </si>
  <si>
    <t>4718011856</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</si>
  <si>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</si>
  <si>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</si>
  <si>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</si>
  <si>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</si>
  <si>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</si>
  <si>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</si>
  <si>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</si>
  <si>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</si>
  <si>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</si>
  <si>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</si>
  <si>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</si>
  <si>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</si>
  <si>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</si>
  <si>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</si>
  <si>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</si>
  <si>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</si>
  <si>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</si>
  <si>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</si>
  <si>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</si>
  <si>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</si>
  <si>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</si>
  <si>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</si>
  <si>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</si>
  <si>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</si>
  <si>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</si>
  <si>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</si>
  <si>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</si>
  <si>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</si>
  <si>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</si>
  <si>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</si>
  <si>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</si>
  <si>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</si>
  <si>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</si>
  <si>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</si>
  <si>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</si>
  <si>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</si>
  <si>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</si>
  <si>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</si>
  <si>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</si>
  <si>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</si>
  <si>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</si>
  <si>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</si>
  <si>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</si>
  <si>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</si>
  <si>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</si>
  <si>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</si>
  <si>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</si>
  <si>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</si>
  <si>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</si>
  <si>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</si>
  <si>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</si>
  <si>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</si>
  <si>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</si>
  <si>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</si>
  <si>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</si>
  <si>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</si>
  <si>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</si>
  <si>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</si>
  <si>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</si>
  <si>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</si>
  <si>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</si>
  <si>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</si>
  <si>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</si>
  <si>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</si>
  <si>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</si>
  <si>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</si>
  <si>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</si>
  <si>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</si>
  <si>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</si>
  <si>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</si>
  <si>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</si>
  <si>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</si>
  <si>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</si>
  <si>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</si>
  <si>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</si>
  <si>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</si>
  <si>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</si>
  <si>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</si>
  <si>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</si>
  <si>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</si>
  <si>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</si>
  <si>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</si>
  <si>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</si>
  <si>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</si>
  <si>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</si>
  <si>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</si>
  <si>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</si>
  <si>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</si>
  <si>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</si>
  <si>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</si>
  <si>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</si>
  <si>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</si>
  <si>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</si>
  <si>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</si>
  <si>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</si>
  <si>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</si>
  <si>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</si>
  <si>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</si>
  <si>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</si>
  <si>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</si>
  <si>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</si>
  <si>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</si>
  <si>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</si>
  <si>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</si>
  <si>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</si>
  <si>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</si>
  <si>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</si>
  <si>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</si>
  <si>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</si>
  <si>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</si>
  <si>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</si>
  <si>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</si>
  <si>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</si>
  <si>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</si>
  <si>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</si>
  <si>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</si>
  <si>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</si>
  <si>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</si>
  <si>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</si>
  <si>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</si>
  <si>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</si>
  <si>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</si>
  <si>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</si>
  <si>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</si>
  <si>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</si>
  <si>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</si>
  <si>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</si>
  <si>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</si>
  <si>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</si>
  <si>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</si>
  <si>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</si>
  <si>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</si>
  <si>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</si>
  <si>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</si>
  <si>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</si>
  <si>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</si>
  <si>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</si>
  <si>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</si>
  <si>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</si>
  <si>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</si>
  <si>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</si>
  <si>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</si>
  <si>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</si>
  <si>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</si>
  <si>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</si>
  <si>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</si>
  <si>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</si>
  <si>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</si>
  <si>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</si>
  <si>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</si>
  <si>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</si>
  <si>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</si>
  <si>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</si>
  <si>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</si>
  <si>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</si>
  <si>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</si>
  <si>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</si>
  <si>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</si>
  <si>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</si>
  <si>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</si>
  <si>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</si>
  <si>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</si>
  <si>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</si>
  <si>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</si>
  <si>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</si>
  <si>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</si>
  <si>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</si>
  <si>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</si>
  <si>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</si>
  <si>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</si>
  <si>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</si>
  <si>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</si>
  <si>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</si>
  <si>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</si>
  <si>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</si>
  <si>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ООО "Петербургтеплоэнерго"</t>
  </si>
  <si>
    <t>7838024362</t>
  </si>
  <si>
    <t>783801001</t>
  </si>
  <si>
    <t>27266270</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</si>
  <si>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</si>
  <si>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</si>
  <si>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</si>
  <si>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</si>
  <si>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</si>
  <si>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</si>
  <si>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</si>
  <si>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</si>
  <si>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</si>
  <si>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</si>
  <si>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</si>
  <si>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</si>
  <si>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</si>
  <si>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</si>
  <si>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31355448</t>
  </si>
  <si>
    <t>ООО "Ресурсосбережение"</t>
  </si>
  <si>
    <t>7810388779</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</si>
  <si>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</si>
  <si>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</si>
  <si>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</si>
  <si>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</si>
  <si>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</si>
  <si>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</si>
  <si>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</si>
  <si>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</si>
  <si>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</si>
  <si>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</si>
  <si>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</si>
  <si>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</si>
  <si>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</si>
  <si>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</si>
  <si>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</si>
  <si>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</si>
  <si>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</si>
  <si>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</si>
  <si>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</si>
  <si>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</si>
  <si>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</si>
  <si>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</si>
  <si>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</si>
  <si>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</si>
  <si>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</si>
  <si>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</si>
  <si>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</si>
  <si>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</si>
  <si>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</si>
  <si>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</si>
  <si>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</si>
  <si>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</si>
  <si>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</si>
  <si>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</si>
  <si>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</si>
  <si>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</si>
  <si>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</si>
  <si>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</si>
  <si>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</si>
  <si>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</si>
  <si>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</si>
  <si>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</si>
  <si>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</si>
  <si>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</si>
  <si>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</si>
  <si>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</si>
  <si>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</si>
  <si>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</si>
  <si>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</si>
  <si>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</si>
  <si>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</si>
  <si>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</si>
  <si>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</si>
  <si>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</si>
  <si>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</si>
  <si>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</si>
  <si>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</si>
  <si>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</si>
  <si>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</si>
  <si>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</si>
  <si>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</si>
  <si>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</si>
  <si>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</si>
  <si>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</si>
  <si>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</si>
  <si>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</si>
  <si>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</si>
  <si>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</si>
  <si>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</si>
  <si>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</si>
  <si>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</si>
  <si>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</si>
  <si>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</si>
  <si>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</si>
  <si>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</si>
  <si>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</si>
  <si>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31342047</t>
  </si>
  <si>
    <t>ООО "ЭПС"</t>
  </si>
  <si>
    <t>7810757754</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</si>
  <si>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</si>
  <si>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</si>
  <si>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</si>
  <si>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</si>
  <si>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</si>
  <si>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</si>
  <si>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</si>
  <si>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</si>
  <si>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</si>
  <si>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</si>
  <si>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</si>
  <si>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</si>
  <si>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</si>
  <si>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</si>
  <si>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</si>
  <si>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</si>
  <si>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</si>
  <si>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</si>
  <si>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</si>
  <si>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</si>
  <si>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</si>
  <si>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</si>
  <si>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</si>
  <si>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</si>
  <si>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</si>
  <si>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</si>
  <si>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</si>
  <si>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</si>
  <si>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</si>
  <si>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</si>
  <si>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</si>
  <si>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</si>
  <si>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</si>
  <si>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</si>
  <si>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</si>
  <si>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</si>
  <si>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</si>
  <si>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</si>
  <si>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</si>
  <si>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</si>
  <si>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</si>
  <si>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</si>
  <si>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</si>
  <si>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</si>
  <si>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</si>
  <si>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</si>
  <si>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</si>
  <si>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</si>
  <si>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</si>
  <si>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</si>
  <si>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</si>
  <si>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</si>
  <si>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</si>
  <si>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</si>
  <si>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</si>
  <si>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</si>
  <si>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</si>
  <si>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</si>
  <si>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</si>
  <si>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</si>
  <si>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</si>
  <si>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</si>
  <si>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</si>
  <si>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</si>
  <si>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</si>
  <si>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</si>
  <si>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</si>
  <si>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</si>
  <si>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470543001</t>
  </si>
  <si>
    <t>26583421</t>
  </si>
  <si>
    <t>СМУП "ТСП"</t>
  </si>
  <si>
    <t>4714014006</t>
  </si>
  <si>
    <t>26319697</t>
  </si>
  <si>
    <t>ФГУП "НИТИ им. А.П. Александрова"</t>
  </si>
  <si>
    <t>4714000067</t>
  </si>
  <si>
    <t>472650001</t>
  </si>
  <si>
    <t>22-03-1994 00:00:00</t>
  </si>
  <si>
    <t>26375640</t>
  </si>
  <si>
    <t>ФГУП "РНЦ "Прикладная химия"</t>
  </si>
  <si>
    <t>7813046340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</si>
  <si>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</si>
  <si>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</si>
  <si>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</si>
  <si>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</si>
  <si>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</si>
  <si>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</si>
  <si>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</si>
  <si>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</si>
  <si>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</si>
  <si>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</si>
  <si>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</si>
  <si>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</si>
  <si>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</si>
  <si>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</si>
  <si>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</si>
  <si>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</si>
  <si>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</si>
  <si>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</si>
  <si>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</si>
  <si>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</si>
  <si>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</si>
  <si>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</si>
  <si>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</si>
  <si>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</si>
  <si>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</si>
  <si>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01.01.2020</t>
  </si>
  <si>
    <t>31.12.2023</t>
  </si>
  <si>
    <t>27.12.2019 20:04:53</t>
  </si>
  <si>
    <t>19.12.2019</t>
  </si>
  <si>
    <t>19.12.2018</t>
  </si>
  <si>
    <t>485-п</t>
  </si>
  <si>
    <t>http://tarif.lenobl.ru/dokumenty/docs_category_3/</t>
  </si>
  <si>
    <t>511-п</t>
  </si>
  <si>
    <t>О</t>
  </si>
  <si>
    <t>Гатчинский муниципальный район, Вырицкое (41618154);
Гатчинский муниципальный район, Большеколпанское (41618408);</t>
  </si>
  <si>
    <t>Гатчинский муниципальный район, Пудомягское (41618404);</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</si>
  <si>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t>
  </si>
  <si>
    <t>Тарифы на горячую воду,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2020-2023 годов</t>
  </si>
  <si>
    <t>Тарифы на тепловую энергию,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2020-2023 годов</t>
  </si>
  <si>
    <t>30.06.2020</t>
  </si>
  <si>
    <t>01.07.2020</t>
  </si>
  <si>
    <t>31.12.2020</t>
  </si>
  <si>
    <t>01.01.2021</t>
  </si>
  <si>
    <t>30.06.2021</t>
  </si>
  <si>
    <t>01.07.2021</t>
  </si>
  <si>
    <t>31.12.2021</t>
  </si>
  <si>
    <t>01.01.2022</t>
  </si>
  <si>
    <t>30.06.2022</t>
  </si>
  <si>
    <t>01.07.2022</t>
  </si>
  <si>
    <t>31.12.2022</t>
  </si>
  <si>
    <t>01.01.2023</t>
  </si>
  <si>
    <t>30.06.2023</t>
  </si>
  <si>
    <t>01.07.2023</t>
  </si>
  <si>
    <t>1.1.2</t>
  </si>
  <si>
    <t>1.1.3</t>
  </si>
  <si>
    <t>1.1.4</t>
  </si>
  <si>
    <t>1.1.5</t>
  </si>
  <si>
    <t>1.1.6</t>
  </si>
  <si>
    <t>1.1.7</t>
  </si>
  <si>
    <t>1.1.8</t>
  </si>
  <si>
    <t>1.1.9</t>
  </si>
  <si>
    <t>1.1.10</t>
  </si>
  <si>
    <t>1.1.11</t>
  </si>
  <si>
    <t>1.1.12</t>
  </si>
  <si>
    <t>1.1.13</t>
  </si>
  <si>
    <t>Договор теплоснабжения в горячей воде (для целей промывки МКД)</t>
  </si>
  <si>
    <t>Договор оказания услуг по передаче тепловой энергии через тепловые сети сторонних организаций, компенсации потерь тепловой энергии ГУП «ТЭК СПб» в тепловых сетях сторонних организаций</t>
  </si>
  <si>
    <t>Договор теплоснабжения в горячей воде на пусконаладочные работы</t>
  </si>
  <si>
    <t>Договор теплоснабжения в горячей воде с бюджетными организациями</t>
  </si>
  <si>
    <t>Договор теплоснабжения нежилого помещения в МКД с бюджетными организациями</t>
  </si>
  <si>
    <t>Договор теплоснабжения нежилого помещения в МКД с прочими организациями</t>
  </si>
  <si>
    <t>Договор теплоснабжения с прочими организациями</t>
  </si>
  <si>
    <t>Договор теплоснабжения нежилого помещения в МКД с физическими лицами</t>
  </si>
  <si>
    <t>Договор теплоснабжения с ИКУ на содержание общего имущества</t>
  </si>
  <si>
    <t>Договор теплоснабжения на предоставление потребителю коммуниальных услуг по отоплению, по горячему водоснабжению,
в  том числе потребляемую при содержании и использовании общего имущества в МКД</t>
  </si>
  <si>
    <t>Договор теплоснабжения в паре</t>
  </si>
  <si>
    <t>Договор теплоснабжения с ИКУ</t>
  </si>
  <si>
    <t xml:space="preserve">Договор оказания услуг по передаче тепловой энергии других ЭСО по тепловым сетям ГУП «ТЭК СПб» </t>
  </si>
  <si>
    <t>https://portal.eias.ru/Portal/DownloadPage.aspx?type=12&amp;guid=e612d8d6-0922-4c3c-b0e5-71d505d14d6e</t>
  </si>
  <si>
    <t>https://portal.eias.ru/Portal/DownloadPage.aspx?type=12&amp;guid=d6d28891-062e-4ab6-b19d-2a01e9b1e7fd</t>
  </si>
  <si>
    <t>https://portal.eias.ru/Portal/DownloadPage.aspx?type=12&amp;guid=bbbfa137-e624-4042-88a7-97f916b8ad9c</t>
  </si>
  <si>
    <t>https://portal.eias.ru/Portal/DownloadPage.aspx?type=12&amp;guid=4fa3280d-87dc-460f-92ba-b198443283ac</t>
  </si>
  <si>
    <t>https://portal.eias.ru/Portal/DownloadPage.aspx?type=12&amp;guid=b79ad33f-2be9-4e36-b8a0-a5d73caab3e9</t>
  </si>
  <si>
    <t>https://portal.eias.ru/Portal/DownloadPage.aspx?type=12&amp;guid=a29379fb-aa62-461c-aaaf-99c41826b5fb</t>
  </si>
  <si>
    <t>https://portal.eias.ru/Portal/DownloadPage.aspx?type=12&amp;guid=01a2355b-edb1-4a4e-b4bb-9f7b75ed1e10</t>
  </si>
  <si>
    <t>https://portal.eias.ru/Portal/DownloadPage.aspx?type=12&amp;guid=e7942940-4ff7-4387-8455-90bddf3be16d</t>
  </si>
  <si>
    <t>https://portal.eias.ru/Portal/DownloadPage.aspx?type=12&amp;guid=8a00c211-cd72-45dd-b04b-af81261c1a99</t>
  </si>
  <si>
    <t>https://portal.eias.ru/Portal/DownloadPage.aspx?type=12&amp;guid=fa69455d-8ac9-4dce-8d4a-d4cd07658cc8</t>
  </si>
  <si>
    <t>https://portal.eias.ru/Portal/DownloadPage.aspx?type=12&amp;guid=038f486b-4914-4cf2-a6aa-814c0e9686c7</t>
  </si>
  <si>
    <t>https://portal.eias.ru/Portal/DownloadPage.aspx?type=12&amp;guid=d4ee0313-4bb3-4a8e-974f-418b27472210</t>
  </si>
  <si>
    <t>https://portal.eias.ru/Portal/DownloadPage.aspx?type=12&amp;guid=733fb1b4-9279-418c-94ec-56d8a7f8f75f</t>
  </si>
  <si>
    <t>Договор о подключении к системе теплоснабжения</t>
  </si>
  <si>
    <t>https://portal.eias.ru/Portal/DownloadPage.aspx?type=12&amp;guid=8bddb039-5752-4a5d-bf7b-fda4ff8f6821</t>
  </si>
  <si>
    <t>31.12.2019</t>
  </si>
  <si>
    <t>http://gptek.spb.ru/abonentam/connect/</t>
  </si>
  <si>
    <t>https://portal.eias.ru/Portal/DownloadPage.aspx?type=12&amp;guid=45b44dc4-fdbb-4d69-b97e-ab2bf839950f</t>
  </si>
  <si>
    <t>https://portal.eias.ru/Portal/DownloadPage.aspx?type=12&amp;guid=3ed29325-74f1-4d05-bfee-13dc09001da8</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</si>
  <si>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</si>
  <si>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https://portal.eias.ru/Portal/DownloadPage.aspx?type=12&amp;guid=b0318754-334f-410e-b59e-9d49dc9578be</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</si>
  <si>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</si>
  <si>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601-93-03, 601-92-57</t>
  </si>
  <si>
    <t>г. Санкт-Петербург, ул.Белоостровская, д.6А</t>
  </si>
  <si>
    <t>5.3.2</t>
  </si>
  <si>
    <t>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</si>
  <si>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</si>
  <si>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</si>
  <si>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c 14:00 до 17:00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</si>
  <si>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14:00 до 17:00</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</si>
  <si>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</si>
  <si>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https://portal.eias.ru/Portal/DownloadPage.aspx?type=12&amp;guid=ed2b2957-999a-45bb-b195-2b79b0673dcc</t>
  </si>
  <si>
    <t>ЛенРТК внёс изменения на 2020 год в приказ от 19 декабря 2018 года № 485-п «Об установлении тарифов на тепловую энергию и горячую воду, поставляемую государственным унитарным предприятием «Топливно-энергетический комплекс Санкт-Петербурга» потребителям на территории Ленинградской области на долгосрочный период регулирования 2019-2023 годов»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</si>
</sst>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0" fontId="10" fillId="8" borderId="5" xfId="52" applyNumberFormat="1" applyFont="1" applyFill="1" applyBorder="1" applyAlignment="1" applyProtection="1">
      <alignment horizontal="left" vertical="center" wrapText="1" indent="1"/>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37" fillId="0" borderId="16" xfId="33" applyNumberFormat="1" applyFont="1" applyFill="1" applyBorder="1" applyAlignment="1" applyProtection="1">
      <alignment horizontal="center" vertical="center" wrapText="1"/>
    </xf>
    <xf numFmtId="49" fontId="10" fillId="0" borderId="28" xfId="33" applyNumberFormat="1" applyFont="1" applyFill="1" applyBorder="1" applyAlignment="1" applyProtection="1">
      <alignment horizontal="center" vertical="center" wrapText="1"/>
    </xf>
    <xf numFmtId="49" fontId="0" fillId="0" borderId="26" xfId="0" applyBorder="1" applyAlignment="1">
      <alignment horizontal="center" vertical="center" wrapText="1"/>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Fill="1" applyBorder="1" applyProtection="1">
      <alignment vertical="top"/>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0" xfId="5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38100</xdr:colOff>
      <xdr:row>33</xdr:row>
      <xdr:rowOff>0</xdr:rowOff>
    </xdr:from>
    <xdr:to>
      <xdr:col>70</xdr:col>
      <xdr:colOff>228600</xdr:colOff>
      <xdr:row>33</xdr:row>
      <xdr:rowOff>190500</xdr:rowOff>
    </xdr:to>
    <xdr:grpSp>
      <xdr:nvGrpSpPr>
        <xdr:cNvPr id="4" name="shCalendar" hidden="1"/>
        <xdr:cNvGrpSpPr>
          <a:grpSpLocks/>
        </xdr:cNvGrpSpPr>
      </xdr:nvGrpSpPr>
      <xdr:grpSpPr bwMode="auto">
        <a:xfrm>
          <a:off x="38938200" y="9191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38100</xdr:colOff>
      <xdr:row>23</xdr:row>
      <xdr:rowOff>0</xdr:rowOff>
    </xdr:from>
    <xdr:to>
      <xdr:col>70</xdr:col>
      <xdr:colOff>228600</xdr:colOff>
      <xdr:row>23</xdr:row>
      <xdr:rowOff>190500</xdr:rowOff>
    </xdr:to>
    <xdr:grpSp>
      <xdr:nvGrpSpPr>
        <xdr:cNvPr id="4" name="shCalendar" hidden="1"/>
        <xdr:cNvGrpSpPr>
          <a:grpSpLocks/>
        </xdr:cNvGrpSpPr>
      </xdr:nvGrpSpPr>
      <xdr:grpSpPr bwMode="auto">
        <a:xfrm>
          <a:off x="35737800" y="4362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110</xdr:col>
      <xdr:colOff>38100</xdr:colOff>
      <xdr:row>34</xdr:row>
      <xdr:rowOff>0</xdr:rowOff>
    </xdr:from>
    <xdr:to>
      <xdr:col>110</xdr:col>
      <xdr:colOff>228600</xdr:colOff>
      <xdr:row>34</xdr:row>
      <xdr:rowOff>190500</xdr:rowOff>
    </xdr:to>
    <xdr:grpSp>
      <xdr:nvGrpSpPr>
        <xdr:cNvPr id="4" name="shCalendar" hidden="1"/>
        <xdr:cNvGrpSpPr>
          <a:grpSpLocks/>
        </xdr:cNvGrpSpPr>
      </xdr:nvGrpSpPr>
      <xdr:grpSpPr bwMode="auto">
        <a:xfrm>
          <a:off x="48387000" y="82200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110</xdr:col>
      <xdr:colOff>0</xdr:colOff>
      <xdr:row>23</xdr:row>
      <xdr:rowOff>0</xdr:rowOff>
    </xdr:from>
    <xdr:ext cx="190500" cy="190500"/>
    <xdr:grpSp>
      <xdr:nvGrpSpPr>
        <xdr:cNvPr id="7" name="shCalendar" hidden="1"/>
        <xdr:cNvGrpSpPr>
          <a:grpSpLocks/>
        </xdr:cNvGrpSpPr>
      </xdr:nvGrpSpPr>
      <xdr:grpSpPr bwMode="auto">
        <a:xfrm>
          <a:off x="48348900" y="46958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110</xdr:col>
      <xdr:colOff>0</xdr:colOff>
      <xdr:row>23</xdr:row>
      <xdr:rowOff>0</xdr:rowOff>
    </xdr:from>
    <xdr:ext cx="190500" cy="190500"/>
    <xdr:grpSp>
      <xdr:nvGrpSpPr>
        <xdr:cNvPr id="12" name="shCalendar" hidden="1"/>
        <xdr:cNvGrpSpPr>
          <a:grpSpLocks/>
        </xdr:cNvGrpSpPr>
      </xdr:nvGrpSpPr>
      <xdr:grpSpPr bwMode="auto">
        <a:xfrm>
          <a:off x="48348900" y="46958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38100</xdr:colOff>
      <xdr:row>23</xdr:row>
      <xdr:rowOff>0</xdr:rowOff>
    </xdr:from>
    <xdr:ext cx="190500" cy="190500"/>
    <xdr:grpSp>
      <xdr:nvGrpSpPr>
        <xdr:cNvPr id="15" name="shCalendar" hidden="1"/>
        <xdr:cNvGrpSpPr>
          <a:grpSpLocks/>
        </xdr:cNvGrpSpPr>
      </xdr:nvGrpSpPr>
      <xdr:grpSpPr bwMode="auto">
        <a:xfrm>
          <a:off x="15125700" y="469582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0</xdr:colOff>
      <xdr:row>23</xdr:row>
      <xdr:rowOff>0</xdr:rowOff>
    </xdr:from>
    <xdr:ext cx="190500" cy="190500"/>
    <xdr:grpSp>
      <xdr:nvGrpSpPr>
        <xdr:cNvPr id="18" name="shCalendar" hidden="1"/>
        <xdr:cNvGrpSpPr>
          <a:grpSpLocks/>
        </xdr:cNvGrpSpPr>
      </xdr:nvGrpSpPr>
      <xdr:grpSpPr bwMode="auto">
        <a:xfrm>
          <a:off x="15087600" y="469582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38100</xdr:colOff>
      <xdr:row>23</xdr:row>
      <xdr:rowOff>0</xdr:rowOff>
    </xdr:from>
    <xdr:ext cx="190500" cy="190500"/>
    <xdr:grpSp>
      <xdr:nvGrpSpPr>
        <xdr:cNvPr id="21" name="shCalendar" hidden="1"/>
        <xdr:cNvGrpSpPr>
          <a:grpSpLocks/>
        </xdr:cNvGrpSpPr>
      </xdr:nvGrpSpPr>
      <xdr:grpSpPr bwMode="auto">
        <a:xfrm>
          <a:off x="20669250" y="469582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24" name="shCalendar" hidden="1"/>
        <xdr:cNvGrpSpPr>
          <a:grpSpLocks/>
        </xdr:cNvGrpSpPr>
      </xdr:nvGrpSpPr>
      <xdr:grpSpPr bwMode="auto">
        <a:xfrm>
          <a:off x="20631150" y="469582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61</xdr:col>
      <xdr:colOff>38100</xdr:colOff>
      <xdr:row>23</xdr:row>
      <xdr:rowOff>0</xdr:rowOff>
    </xdr:from>
    <xdr:ext cx="190500" cy="190500"/>
    <xdr:grpSp>
      <xdr:nvGrpSpPr>
        <xdr:cNvPr id="27" name="shCalendar" hidden="1"/>
        <xdr:cNvGrpSpPr>
          <a:grpSpLocks/>
        </xdr:cNvGrpSpPr>
      </xdr:nvGrpSpPr>
      <xdr:grpSpPr bwMode="auto">
        <a:xfrm>
          <a:off x="26212800" y="469582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61</xdr:col>
      <xdr:colOff>0</xdr:colOff>
      <xdr:row>23</xdr:row>
      <xdr:rowOff>0</xdr:rowOff>
    </xdr:from>
    <xdr:ext cx="190500" cy="190500"/>
    <xdr:grpSp>
      <xdr:nvGrpSpPr>
        <xdr:cNvPr id="30" name="shCalendar" hidden="1"/>
        <xdr:cNvGrpSpPr>
          <a:grpSpLocks/>
        </xdr:cNvGrpSpPr>
      </xdr:nvGrpSpPr>
      <xdr:grpSpPr bwMode="auto">
        <a:xfrm>
          <a:off x="26174700" y="469582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73</xdr:col>
      <xdr:colOff>38100</xdr:colOff>
      <xdr:row>23</xdr:row>
      <xdr:rowOff>0</xdr:rowOff>
    </xdr:from>
    <xdr:ext cx="190500" cy="190500"/>
    <xdr:grpSp>
      <xdr:nvGrpSpPr>
        <xdr:cNvPr id="33" name="shCalendar" hidden="1"/>
        <xdr:cNvGrpSpPr>
          <a:grpSpLocks/>
        </xdr:cNvGrpSpPr>
      </xdr:nvGrpSpPr>
      <xdr:grpSpPr bwMode="auto">
        <a:xfrm>
          <a:off x="31756350" y="469582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73</xdr:col>
      <xdr:colOff>0</xdr:colOff>
      <xdr:row>23</xdr:row>
      <xdr:rowOff>0</xdr:rowOff>
    </xdr:from>
    <xdr:ext cx="190500" cy="190500"/>
    <xdr:grpSp>
      <xdr:nvGrpSpPr>
        <xdr:cNvPr id="36" name="shCalendar" hidden="1"/>
        <xdr:cNvGrpSpPr>
          <a:grpSpLocks/>
        </xdr:cNvGrpSpPr>
      </xdr:nvGrpSpPr>
      <xdr:grpSpPr bwMode="auto">
        <a:xfrm>
          <a:off x="31718250" y="4695825"/>
          <a:ext cx="190500" cy="190500"/>
          <a:chOff x="13896191" y="1813753"/>
          <a:chExt cx="211023" cy="178845"/>
        </a:xfrm>
      </xdr:grpSpPr>
      <xdr:sp macro="[0]!modfrmDateChoose.CalendarShow" textlink="">
        <xdr:nvSpPr>
          <xdr:cNvPr id="3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85</xdr:col>
      <xdr:colOff>38100</xdr:colOff>
      <xdr:row>23</xdr:row>
      <xdr:rowOff>0</xdr:rowOff>
    </xdr:from>
    <xdr:ext cx="190500" cy="190500"/>
    <xdr:grpSp>
      <xdr:nvGrpSpPr>
        <xdr:cNvPr id="39" name="shCalendar" hidden="1"/>
        <xdr:cNvGrpSpPr>
          <a:grpSpLocks/>
        </xdr:cNvGrpSpPr>
      </xdr:nvGrpSpPr>
      <xdr:grpSpPr bwMode="auto">
        <a:xfrm>
          <a:off x="37299900" y="4695825"/>
          <a:ext cx="190500" cy="190500"/>
          <a:chOff x="13896191" y="1813753"/>
          <a:chExt cx="211023" cy="178845"/>
        </a:xfrm>
      </xdr:grpSpPr>
      <xdr:sp macro="[0]!modfrmDateChoose.CalendarShow" textlink="">
        <xdr:nvSpPr>
          <xdr:cNvPr id="4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85</xdr:col>
      <xdr:colOff>0</xdr:colOff>
      <xdr:row>23</xdr:row>
      <xdr:rowOff>0</xdr:rowOff>
    </xdr:from>
    <xdr:ext cx="190500" cy="190500"/>
    <xdr:grpSp>
      <xdr:nvGrpSpPr>
        <xdr:cNvPr id="42" name="shCalendar" hidden="1"/>
        <xdr:cNvGrpSpPr>
          <a:grpSpLocks/>
        </xdr:cNvGrpSpPr>
      </xdr:nvGrpSpPr>
      <xdr:grpSpPr bwMode="auto">
        <a:xfrm>
          <a:off x="37261800" y="4695825"/>
          <a:ext cx="190500" cy="190500"/>
          <a:chOff x="13896191" y="1813753"/>
          <a:chExt cx="211023" cy="178845"/>
        </a:xfrm>
      </xdr:grpSpPr>
      <xdr:sp macro="[0]!modfrmDateChoose.CalendarShow" textlink="">
        <xdr:nvSpPr>
          <xdr:cNvPr id="4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97</xdr:col>
      <xdr:colOff>38100</xdr:colOff>
      <xdr:row>23</xdr:row>
      <xdr:rowOff>0</xdr:rowOff>
    </xdr:from>
    <xdr:ext cx="190500" cy="190500"/>
    <xdr:grpSp>
      <xdr:nvGrpSpPr>
        <xdr:cNvPr id="45" name="shCalendar" hidden="1"/>
        <xdr:cNvGrpSpPr>
          <a:grpSpLocks/>
        </xdr:cNvGrpSpPr>
      </xdr:nvGrpSpPr>
      <xdr:grpSpPr bwMode="auto">
        <a:xfrm>
          <a:off x="42843450" y="4695825"/>
          <a:ext cx="190500" cy="190500"/>
          <a:chOff x="13896191" y="1813753"/>
          <a:chExt cx="211023" cy="178845"/>
        </a:xfrm>
      </xdr:grpSpPr>
      <xdr:sp macro="[0]!modfrmDateChoose.CalendarShow" textlink="">
        <xdr:nvSpPr>
          <xdr:cNvPr id="4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97</xdr:col>
      <xdr:colOff>0</xdr:colOff>
      <xdr:row>23</xdr:row>
      <xdr:rowOff>0</xdr:rowOff>
    </xdr:from>
    <xdr:ext cx="190500" cy="190500"/>
    <xdr:grpSp>
      <xdr:nvGrpSpPr>
        <xdr:cNvPr id="48" name="shCalendar" hidden="1"/>
        <xdr:cNvGrpSpPr>
          <a:grpSpLocks/>
        </xdr:cNvGrpSpPr>
      </xdr:nvGrpSpPr>
      <xdr:grpSpPr bwMode="auto">
        <a:xfrm>
          <a:off x="42805350" y="4695825"/>
          <a:ext cx="190500" cy="190500"/>
          <a:chOff x="13896191" y="1813753"/>
          <a:chExt cx="211023" cy="178845"/>
        </a:xfrm>
      </xdr:grpSpPr>
      <xdr:sp macro="[0]!modfrmDateChoose.CalendarShow" textlink="">
        <xdr:nvSpPr>
          <xdr:cNvPr id="4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109</xdr:col>
      <xdr:colOff>38100</xdr:colOff>
      <xdr:row>23</xdr:row>
      <xdr:rowOff>0</xdr:rowOff>
    </xdr:from>
    <xdr:ext cx="190500" cy="190500"/>
    <xdr:grpSp>
      <xdr:nvGrpSpPr>
        <xdr:cNvPr id="51" name="shCalendar" hidden="1"/>
        <xdr:cNvGrpSpPr>
          <a:grpSpLocks/>
        </xdr:cNvGrpSpPr>
      </xdr:nvGrpSpPr>
      <xdr:grpSpPr bwMode="auto">
        <a:xfrm>
          <a:off x="48348900" y="4695825"/>
          <a:ext cx="190500" cy="190500"/>
          <a:chOff x="13896191" y="1813753"/>
          <a:chExt cx="211023" cy="178845"/>
        </a:xfrm>
      </xdr:grpSpPr>
      <xdr:sp macro="[0]!modfrmDateChoose.CalendarShow" textlink="">
        <xdr:nvSpPr>
          <xdr:cNvPr id="5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109</xdr:col>
      <xdr:colOff>0</xdr:colOff>
      <xdr:row>23</xdr:row>
      <xdr:rowOff>0</xdr:rowOff>
    </xdr:from>
    <xdr:ext cx="190500" cy="190500"/>
    <xdr:grpSp>
      <xdr:nvGrpSpPr>
        <xdr:cNvPr id="54" name="shCalendar" hidden="1"/>
        <xdr:cNvGrpSpPr>
          <a:grpSpLocks/>
        </xdr:cNvGrpSpPr>
      </xdr:nvGrpSpPr>
      <xdr:grpSpPr bwMode="auto">
        <a:xfrm>
          <a:off x="48348900" y="4695825"/>
          <a:ext cx="190500" cy="190500"/>
          <a:chOff x="13896191" y="1813753"/>
          <a:chExt cx="211023" cy="178845"/>
        </a:xfrm>
      </xdr:grpSpPr>
      <xdr:sp macro="[0]!modfrmDateChoose.CalendarShow" textlink="">
        <xdr:nvSpPr>
          <xdr:cNvPr id="5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40576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45</xdr:row>
      <xdr:rowOff>2</xdr:rowOff>
    </xdr:from>
    <xdr:to>
      <xdr:col>4</xdr:col>
      <xdr:colOff>3343276</xdr:colOff>
      <xdr:row>46</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04" t="s">
        <v>490</v>
      </c>
      <c r="G2" s="1205"/>
      <c r="H2" s="1206"/>
      <c r="I2" s="435"/>
    </row>
    <row r="3" spans="1:20" ht="3" customHeight="1"/>
    <row r="4" spans="1:20" s="190" customFormat="1" ht="11.25">
      <c r="A4" s="214"/>
      <c r="B4" s="214"/>
      <c r="C4" s="214"/>
      <c r="D4" s="214"/>
      <c r="F4" s="1155" t="s">
        <v>453</v>
      </c>
      <c r="G4" s="1155"/>
      <c r="H4" s="1155"/>
      <c r="I4" s="1207"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8">
        <v>1</v>
      </c>
      <c r="B8" s="214"/>
      <c r="C8" s="214"/>
      <c r="D8" s="214"/>
      <c r="F8" s="334" t="str">
        <f>"2." &amp;mergeValue(A8)</f>
        <v>2.1</v>
      </c>
      <c r="G8" s="416" t="s">
        <v>493</v>
      </c>
      <c r="H8" s="317"/>
      <c r="I8" s="196" t="s">
        <v>588</v>
      </c>
      <c r="J8" s="333"/>
      <c r="K8" s="214"/>
      <c r="L8" s="214"/>
      <c r="M8" s="214"/>
      <c r="N8" s="214"/>
      <c r="O8" s="214"/>
      <c r="P8" s="214"/>
      <c r="Q8" s="214"/>
      <c r="R8" s="214"/>
      <c r="S8" s="214"/>
      <c r="T8" s="214"/>
    </row>
    <row r="9" spans="1:20" s="190" customFormat="1" ht="22.5">
      <c r="A9" s="1208"/>
      <c r="B9" s="214"/>
      <c r="C9" s="214"/>
      <c r="D9" s="214"/>
      <c r="F9" s="334" t="str">
        <f>"3." &amp;mergeValue(A9)</f>
        <v>3.1</v>
      </c>
      <c r="G9" s="416" t="s">
        <v>494</v>
      </c>
      <c r="H9" s="317"/>
      <c r="I9" s="196" t="s">
        <v>586</v>
      </c>
      <c r="J9" s="333"/>
      <c r="K9" s="214"/>
      <c r="L9" s="214"/>
      <c r="M9" s="214"/>
      <c r="N9" s="214"/>
      <c r="O9" s="214"/>
      <c r="P9" s="214"/>
      <c r="Q9" s="214"/>
      <c r="R9" s="214"/>
      <c r="S9" s="214"/>
      <c r="T9" s="214"/>
    </row>
    <row r="10" spans="1:20" s="190" customFormat="1" ht="22.5">
      <c r="A10" s="1208"/>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8"/>
      <c r="B11" s="1208">
        <v>1</v>
      </c>
      <c r="C11" s="343"/>
      <c r="D11" s="343"/>
      <c r="F11" s="334" t="str">
        <f>"4."&amp;mergeValue(A11) &amp;"."&amp;mergeValue(B11)</f>
        <v>4.1.1</v>
      </c>
      <c r="G11" s="324" t="s">
        <v>590</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8"/>
      <c r="B12" s="1208"/>
      <c r="C12" s="1208">
        <v>1</v>
      </c>
      <c r="D12" s="343"/>
      <c r="F12" s="334" t="str">
        <f>"4."&amp;mergeValue(A12) &amp;"."&amp;mergeValue(B12)&amp;"."&amp;mergeValue(C12)</f>
        <v>4.1.1.1</v>
      </c>
      <c r="G12" s="340" t="s">
        <v>496</v>
      </c>
      <c r="H12" s="317"/>
      <c r="I12" s="196" t="s">
        <v>499</v>
      </c>
      <c r="J12" s="333"/>
      <c r="K12" s="214"/>
      <c r="L12" s="214"/>
      <c r="M12" s="214"/>
      <c r="N12" s="214"/>
      <c r="O12" s="214"/>
      <c r="P12" s="214"/>
      <c r="Q12" s="214"/>
      <c r="R12" s="214"/>
      <c r="S12" s="214"/>
      <c r="T12" s="214"/>
    </row>
    <row r="13" spans="1:20" s="190" customFormat="1" ht="39" customHeight="1">
      <c r="A13" s="1208"/>
      <c r="B13" s="1208"/>
      <c r="C13" s="1208"/>
      <c r="D13" s="343">
        <v>1</v>
      </c>
      <c r="F13" s="334" t="str">
        <f>"4."&amp;mergeValue(A13) &amp;"."&amp;mergeValue(B13)&amp;"."&amp;mergeValue(C13)&amp;"."&amp;mergeValue(D13)</f>
        <v>4.1.1.1.1</v>
      </c>
      <c r="G13" s="419" t="s">
        <v>497</v>
      </c>
      <c r="H13" s="317"/>
      <c r="I13" s="1209" t="s">
        <v>589</v>
      </c>
      <c r="J13" s="333"/>
      <c r="K13" s="214"/>
      <c r="L13" s="214"/>
      <c r="M13" s="214"/>
      <c r="N13" s="214"/>
      <c r="O13" s="214"/>
      <c r="P13" s="214"/>
      <c r="Q13" s="214"/>
      <c r="R13" s="214"/>
      <c r="S13" s="214"/>
      <c r="T13" s="214"/>
    </row>
    <row r="14" spans="1:20" s="190" customFormat="1" ht="18.75">
      <c r="A14" s="1208"/>
      <c r="B14" s="1208"/>
      <c r="C14" s="1208"/>
      <c r="D14" s="343"/>
      <c r="F14" s="337"/>
      <c r="G14" s="150" t="s">
        <v>4</v>
      </c>
      <c r="H14" s="342"/>
      <c r="I14" s="1209"/>
      <c r="J14" s="333"/>
      <c r="K14" s="214"/>
      <c r="L14" s="214"/>
      <c r="M14" s="214"/>
      <c r="N14" s="214"/>
      <c r="O14" s="214"/>
      <c r="P14" s="214"/>
      <c r="Q14" s="214"/>
      <c r="R14" s="214"/>
      <c r="S14" s="214"/>
      <c r="T14" s="214"/>
    </row>
    <row r="15" spans="1:20" s="190" customFormat="1" ht="18.75">
      <c r="A15" s="1208"/>
      <c r="B15" s="1208"/>
      <c r="C15" s="343"/>
      <c r="D15" s="343"/>
      <c r="F15" s="420"/>
      <c r="G15" s="195" t="s">
        <v>402</v>
      </c>
      <c r="H15" s="421"/>
      <c r="I15" s="422"/>
      <c r="J15" s="333"/>
      <c r="K15" s="214"/>
      <c r="L15" s="214"/>
      <c r="M15" s="214"/>
      <c r="N15" s="214"/>
      <c r="O15" s="214"/>
      <c r="P15" s="214"/>
      <c r="Q15" s="214"/>
      <c r="R15" s="214"/>
      <c r="S15" s="214"/>
      <c r="T15" s="214"/>
    </row>
    <row r="16" spans="1:20" s="190" customFormat="1" ht="18.75">
      <c r="A16" s="1208"/>
      <c r="B16" s="214"/>
      <c r="C16" s="214"/>
      <c r="D16" s="214"/>
      <c r="F16" s="337"/>
      <c r="G16" s="155" t="s">
        <v>505</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504</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3" t="s">
        <v>591</v>
      </c>
      <c r="H19" s="1203"/>
      <c r="I19" s="226"/>
      <c r="J19" s="327"/>
      <c r="K19" s="327"/>
      <c r="L19" s="327"/>
      <c r="M19" s="327"/>
      <c r="N19" s="327"/>
      <c r="O19" s="327"/>
      <c r="P19" s="327"/>
      <c r="Q19" s="327"/>
      <c r="R19" s="327"/>
      <c r="S19" s="327"/>
      <c r="T19" s="327"/>
    </row>
  </sheetData>
  <sheetProtection algorithmName="SHA-512" hashValue="FgMz5cwY7bhLB4AxlFMIKBB5qI6ykhACgfFjU7I/D1G94gbvsy5b3dBPDsDqBRQYtCzn0nSfFnX0wBYjcdG7XQ==" saltValue="OPa0ZIfxjBrvk8+u1O3S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4" t="s">
        <v>629</v>
      </c>
      <c r="M5" s="1224"/>
      <c r="N5" s="1224"/>
      <c r="O5" s="1224"/>
      <c r="P5" s="1224"/>
      <c r="Q5" s="1224"/>
      <c r="R5" s="1224"/>
      <c r="S5" s="1224"/>
      <c r="T5" s="1224"/>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501</v>
      </c>
      <c r="N7" s="666"/>
      <c r="O7" s="1230" t="str">
        <f>IF(NameOrPr_ch="",IF(NameOrPr="","",NameOrPr),NameOrPr_ch)</f>
        <v>Комитет по тарифам и ценовой политике Лен.области (ЛенРТК)</v>
      </c>
      <c r="P7" s="1230"/>
      <c r="Q7" s="1230"/>
      <c r="R7" s="1230"/>
      <c r="S7" s="1230"/>
      <c r="T7" s="1230"/>
      <c r="U7" s="582"/>
      <c r="V7" s="582"/>
      <c r="W7" s="519"/>
      <c r="X7" s="590"/>
      <c r="Y7" s="590"/>
      <c r="Z7" s="590"/>
      <c r="AA7" s="590"/>
      <c r="AB7" s="590"/>
      <c r="AC7" s="590"/>
    </row>
    <row r="8" spans="1:29" s="570" customFormat="1" ht="18.75">
      <c r="A8" s="590"/>
      <c r="B8" s="590"/>
      <c r="C8" s="590"/>
      <c r="D8" s="590"/>
      <c r="E8" s="590"/>
      <c r="F8" s="590"/>
      <c r="G8" s="590"/>
      <c r="H8" s="590"/>
      <c r="L8" s="499"/>
      <c r="M8" s="617" t="s">
        <v>594</v>
      </c>
      <c r="N8" s="666"/>
      <c r="O8" s="1230" t="str">
        <f>IF(datePr_ch="",IF(datePr="","",datePr),datePr_ch)</f>
        <v>19.12.2019</v>
      </c>
      <c r="P8" s="1230"/>
      <c r="Q8" s="1230"/>
      <c r="R8" s="1230"/>
      <c r="S8" s="1230"/>
      <c r="T8" s="1230"/>
      <c r="U8" s="582"/>
      <c r="V8" s="582"/>
      <c r="W8" s="519"/>
      <c r="X8" s="590"/>
      <c r="Y8" s="590"/>
      <c r="Z8" s="590"/>
      <c r="AA8" s="590"/>
      <c r="AB8" s="590"/>
      <c r="AC8" s="590"/>
    </row>
    <row r="9" spans="1:29" s="570" customFormat="1" ht="18.75">
      <c r="A9" s="590"/>
      <c r="B9" s="590"/>
      <c r="C9" s="590"/>
      <c r="D9" s="590"/>
      <c r="E9" s="590"/>
      <c r="F9" s="590"/>
      <c r="G9" s="590"/>
      <c r="H9" s="590"/>
      <c r="L9" s="552"/>
      <c r="M9" s="617" t="s">
        <v>593</v>
      </c>
      <c r="N9" s="666"/>
      <c r="O9" s="1230" t="str">
        <f>IF(numberPr_ch="",IF(numberPr="","",numberPr),numberPr_ch)</f>
        <v>511-п</v>
      </c>
      <c r="P9" s="1230"/>
      <c r="Q9" s="1230"/>
      <c r="R9" s="1230"/>
      <c r="S9" s="1230"/>
      <c r="T9" s="1230"/>
      <c r="U9" s="582"/>
      <c r="V9" s="582"/>
      <c r="W9" s="519"/>
      <c r="X9" s="590"/>
      <c r="Y9" s="590"/>
      <c r="Z9" s="590"/>
      <c r="AA9" s="590"/>
      <c r="AB9" s="590"/>
      <c r="AC9" s="590"/>
    </row>
    <row r="10" spans="1:29" s="570" customFormat="1" ht="18.75">
      <c r="A10" s="590"/>
      <c r="B10" s="590"/>
      <c r="C10" s="590"/>
      <c r="D10" s="590"/>
      <c r="E10" s="590"/>
      <c r="F10" s="590"/>
      <c r="G10" s="590"/>
      <c r="H10" s="590"/>
      <c r="L10" s="552"/>
      <c r="M10" s="617" t="s">
        <v>500</v>
      </c>
      <c r="N10" s="666"/>
      <c r="O10" s="1230" t="str">
        <f>IF(IstPub_ch="",IF(IstPub="","",IstPub),IstPub_ch)</f>
        <v>http://tarif.lenobl.ru/dokumenty/docs_category_3/</v>
      </c>
      <c r="P10" s="1230"/>
      <c r="Q10" s="1230"/>
      <c r="R10" s="1230"/>
      <c r="S10" s="1230"/>
      <c r="T10" s="1230"/>
      <c r="U10" s="582"/>
      <c r="V10" s="582"/>
      <c r="W10" s="519"/>
      <c r="X10" s="590"/>
      <c r="Y10" s="590"/>
      <c r="Z10" s="590"/>
      <c r="AA10" s="590"/>
      <c r="AB10" s="590"/>
      <c r="AC10" s="590"/>
    </row>
    <row r="11" spans="1:29" s="570" customFormat="1" ht="11.25" hidden="1">
      <c r="A11" s="590"/>
      <c r="B11" s="590"/>
      <c r="C11" s="590"/>
      <c r="D11" s="590"/>
      <c r="E11" s="590"/>
      <c r="F11" s="590"/>
      <c r="G11" s="590"/>
      <c r="H11" s="590"/>
      <c r="L11" s="1225"/>
      <c r="M11" s="1225"/>
      <c r="N11" s="566"/>
      <c r="O11" s="582"/>
      <c r="P11" s="582"/>
      <c r="Q11" s="582"/>
      <c r="R11" s="582"/>
      <c r="S11" s="582"/>
      <c r="T11" s="582"/>
      <c r="U11" s="588" t="s">
        <v>372</v>
      </c>
      <c r="X11" s="590"/>
      <c r="Y11" s="590"/>
      <c r="Z11" s="590"/>
      <c r="AA11" s="590"/>
      <c r="AB11" s="590"/>
      <c r="AC11" s="590"/>
    </row>
    <row r="12" spans="1:29">
      <c r="J12" s="529"/>
      <c r="K12" s="529"/>
      <c r="L12" s="524"/>
      <c r="M12" s="524"/>
      <c r="N12" s="502"/>
      <c r="O12" s="1231"/>
      <c r="P12" s="1231"/>
      <c r="Q12" s="1231"/>
      <c r="R12" s="1231"/>
      <c r="S12" s="1231"/>
      <c r="T12" s="1231"/>
      <c r="U12" s="1231"/>
    </row>
    <row r="13" spans="1:29">
      <c r="J13" s="529"/>
      <c r="K13" s="529"/>
      <c r="L13" s="1155" t="s">
        <v>453</v>
      </c>
      <c r="M13" s="1155"/>
      <c r="N13" s="1155"/>
      <c r="O13" s="1155"/>
      <c r="P13" s="1155"/>
      <c r="Q13" s="1155"/>
      <c r="R13" s="1155"/>
      <c r="S13" s="1155"/>
      <c r="T13" s="1155"/>
      <c r="U13" s="1155"/>
      <c r="V13" s="1155"/>
      <c r="W13" s="1155" t="s">
        <v>454</v>
      </c>
    </row>
    <row r="14" spans="1:29" ht="14.25" customHeight="1">
      <c r="J14" s="529"/>
      <c r="K14" s="529"/>
      <c r="L14" s="1237" t="s">
        <v>91</v>
      </c>
      <c r="M14" s="1237" t="s">
        <v>637</v>
      </c>
      <c r="N14" s="661"/>
      <c r="O14" s="1238" t="s">
        <v>639</v>
      </c>
      <c r="P14" s="1239"/>
      <c r="Q14" s="1239"/>
      <c r="R14" s="1239"/>
      <c r="S14" s="1239"/>
      <c r="T14" s="1240"/>
      <c r="U14" s="1221" t="s">
        <v>340</v>
      </c>
      <c r="V14" s="1234" t="s">
        <v>274</v>
      </c>
      <c r="W14" s="1155"/>
    </row>
    <row r="15" spans="1:29" ht="14.25" customHeight="1">
      <c r="J15" s="529"/>
      <c r="K15" s="529"/>
      <c r="L15" s="1237"/>
      <c r="M15" s="1237"/>
      <c r="N15" s="662"/>
      <c r="O15" s="1243" t="s">
        <v>603</v>
      </c>
      <c r="P15" s="1241" t="s">
        <v>270</v>
      </c>
      <c r="Q15" s="1242"/>
      <c r="R15" s="1218" t="s">
        <v>652</v>
      </c>
      <c r="S15" s="1219"/>
      <c r="T15" s="1220"/>
      <c r="U15" s="1222"/>
      <c r="V15" s="1235"/>
      <c r="W15" s="1155"/>
    </row>
    <row r="16" spans="1:29" ht="33.75" customHeight="1">
      <c r="J16" s="529"/>
      <c r="K16" s="529"/>
      <c r="L16" s="1237"/>
      <c r="M16" s="1237"/>
      <c r="N16" s="663"/>
      <c r="O16" s="1244"/>
      <c r="P16" s="535" t="s">
        <v>604</v>
      </c>
      <c r="Q16" s="535" t="s">
        <v>6</v>
      </c>
      <c r="R16" s="536" t="s">
        <v>273</v>
      </c>
      <c r="S16" s="1232" t="s">
        <v>272</v>
      </c>
      <c r="T16" s="1233"/>
      <c r="U16" s="1223"/>
      <c r="V16" s="1236"/>
      <c r="W16" s="1155"/>
    </row>
    <row r="17" spans="1:29">
      <c r="J17" s="529"/>
      <c r="K17" s="569">
        <v>1</v>
      </c>
      <c r="L17" s="647" t="s">
        <v>92</v>
      </c>
      <c r="M17" s="647" t="s">
        <v>48</v>
      </c>
      <c r="N17" s="649" t="str">
        <f ca="1">OFFSET(N17,0,-1)</f>
        <v>2</v>
      </c>
      <c r="O17" s="648">
        <f ca="1">OFFSET(O17,0,-1)+1</f>
        <v>3</v>
      </c>
      <c r="P17" s="648">
        <f ca="1">OFFSET(P17,0,-1)+1</f>
        <v>4</v>
      </c>
      <c r="Q17" s="648">
        <f ca="1">OFFSET(Q17,0,-1)+1</f>
        <v>5</v>
      </c>
      <c r="R17" s="648">
        <f ca="1">OFFSET(R17,0,-1)+1</f>
        <v>6</v>
      </c>
      <c r="S17" s="1226">
        <f ca="1">OFFSET(S17,0,-1)+1</f>
        <v>7</v>
      </c>
      <c r="T17" s="1226"/>
      <c r="U17" s="648">
        <f ca="1">OFFSET(U17,0,-2)+1</f>
        <v>8</v>
      </c>
      <c r="V17" s="649">
        <f ca="1">OFFSET(V17,0,-1)</f>
        <v>8</v>
      </c>
      <c r="W17" s="648">
        <f ca="1">OFFSET(W17,0,-1)+1</f>
        <v>9</v>
      </c>
    </row>
    <row r="18" spans="1:29" ht="22.5">
      <c r="A18" s="1210">
        <v>1</v>
      </c>
      <c r="B18" s="865"/>
      <c r="C18" s="865"/>
      <c r="D18" s="865"/>
      <c r="E18" s="866"/>
      <c r="F18" s="867"/>
      <c r="G18" s="867"/>
      <c r="H18" s="867"/>
      <c r="I18" s="868"/>
      <c r="J18" s="863"/>
      <c r="K18" s="870"/>
      <c r="L18" s="593">
        <f>mergeValue(A18)</f>
        <v>1</v>
      </c>
      <c r="M18" s="641" t="s">
        <v>20</v>
      </c>
      <c r="N18" s="646"/>
      <c r="O18" s="1211"/>
      <c r="P18" s="1211"/>
      <c r="Q18" s="1211"/>
      <c r="R18" s="1211"/>
      <c r="S18" s="1211"/>
      <c r="T18" s="1211"/>
      <c r="U18" s="1211"/>
      <c r="V18" s="1211"/>
      <c r="W18" s="630" t="s">
        <v>475</v>
      </c>
      <c r="Y18" s="589"/>
      <c r="Z18" s="589" t="str">
        <f t="shared" ref="Z18:Z31" si="0">IF(M18="","",M18 )</f>
        <v>Наименование тарифа</v>
      </c>
      <c r="AA18" s="589"/>
      <c r="AB18" s="589"/>
      <c r="AC18" s="589"/>
    </row>
    <row r="19" spans="1:29" ht="22.5">
      <c r="A19" s="1210"/>
      <c r="B19" s="1210">
        <v>1</v>
      </c>
      <c r="C19" s="865"/>
      <c r="D19" s="865"/>
      <c r="E19" s="867"/>
      <c r="F19" s="867"/>
      <c r="G19" s="867"/>
      <c r="H19" s="867"/>
      <c r="I19" s="862"/>
      <c r="J19" s="861"/>
      <c r="K19" s="864"/>
      <c r="L19" s="593" t="str">
        <f>mergeValue(A19) &amp;"."&amp; mergeValue(B19)</f>
        <v>1.1</v>
      </c>
      <c r="M19" s="546" t="s">
        <v>16</v>
      </c>
      <c r="N19" s="646"/>
      <c r="O19" s="1211"/>
      <c r="P19" s="1211"/>
      <c r="Q19" s="1211"/>
      <c r="R19" s="1211"/>
      <c r="S19" s="1211"/>
      <c r="T19" s="1211"/>
      <c r="U19" s="1211"/>
      <c r="V19" s="1211"/>
      <c r="W19" s="630" t="s">
        <v>476</v>
      </c>
      <c r="Y19" s="589"/>
      <c r="Z19" s="589" t="str">
        <f t="shared" si="0"/>
        <v>Территория действия тарифа</v>
      </c>
      <c r="AA19" s="589"/>
      <c r="AB19" s="589"/>
      <c r="AC19" s="589"/>
    </row>
    <row r="20" spans="1:29" ht="22.5">
      <c r="A20" s="1210"/>
      <c r="B20" s="1210"/>
      <c r="C20" s="1210">
        <v>1</v>
      </c>
      <c r="D20" s="865"/>
      <c r="E20" s="867"/>
      <c r="F20" s="867"/>
      <c r="G20" s="867"/>
      <c r="H20" s="867"/>
      <c r="I20" s="869"/>
      <c r="J20" s="861"/>
      <c r="K20" s="864"/>
      <c r="L20" s="593" t="str">
        <f>mergeValue(A20) &amp;"."&amp; mergeValue(B20)&amp;"."&amp; mergeValue(C20)</f>
        <v>1.1.1</v>
      </c>
      <c r="M20" s="547" t="s">
        <v>7</v>
      </c>
      <c r="N20" s="646"/>
      <c r="O20" s="1211"/>
      <c r="P20" s="1211"/>
      <c r="Q20" s="1211"/>
      <c r="R20" s="1211"/>
      <c r="S20" s="1211"/>
      <c r="T20" s="1211"/>
      <c r="U20" s="1211"/>
      <c r="V20" s="1211"/>
      <c r="W20" s="630" t="s">
        <v>631</v>
      </c>
      <c r="Y20" s="589"/>
      <c r="Z20" s="589" t="str">
        <f t="shared" si="0"/>
        <v xml:space="preserve">Наименование системы теплоснабжения </v>
      </c>
      <c r="AA20" s="589"/>
      <c r="AB20" s="589"/>
      <c r="AC20" s="589"/>
    </row>
    <row r="21" spans="1:29" ht="22.5">
      <c r="A21" s="1210"/>
      <c r="B21" s="1210"/>
      <c r="C21" s="1210"/>
      <c r="D21" s="1210">
        <v>1</v>
      </c>
      <c r="E21" s="867"/>
      <c r="F21" s="867"/>
      <c r="G21" s="867"/>
      <c r="H21" s="867"/>
      <c r="I21" s="869"/>
      <c r="J21" s="861"/>
      <c r="K21" s="864"/>
      <c r="L21" s="593" t="str">
        <f>mergeValue(A21) &amp;"."&amp; mergeValue(B21)&amp;"."&amp; mergeValue(C21)&amp;"."&amp; mergeValue(D21)</f>
        <v>1.1.1.1</v>
      </c>
      <c r="M21" s="548" t="s">
        <v>22</v>
      </c>
      <c r="N21" s="646"/>
      <c r="O21" s="1211"/>
      <c r="P21" s="1211"/>
      <c r="Q21" s="1211"/>
      <c r="R21" s="1211"/>
      <c r="S21" s="1211"/>
      <c r="T21" s="1211"/>
      <c r="U21" s="1211"/>
      <c r="V21" s="1211"/>
      <c r="W21" s="630" t="s">
        <v>632</v>
      </c>
      <c r="Y21" s="589"/>
      <c r="Z21" s="589" t="str">
        <f t="shared" si="0"/>
        <v xml:space="preserve">Источник тепловой энергии  </v>
      </c>
      <c r="AA21" s="589"/>
      <c r="AB21" s="589"/>
      <c r="AC21" s="589"/>
    </row>
    <row r="22" spans="1:29" ht="101.25">
      <c r="A22" s="1210"/>
      <c r="B22" s="1210"/>
      <c r="C22" s="1210"/>
      <c r="D22" s="1210"/>
      <c r="E22" s="1210">
        <v>1</v>
      </c>
      <c r="F22" s="867"/>
      <c r="G22" s="867"/>
      <c r="H22" s="865">
        <v>1</v>
      </c>
      <c r="I22" s="1210">
        <v>1</v>
      </c>
      <c r="J22" s="867"/>
      <c r="K22" s="872"/>
      <c r="L22" s="593" t="str">
        <f>mergeValue(A22) &amp;"."&amp; mergeValue(B22)&amp;"."&amp; mergeValue(C22)&amp;"."&amp; mergeValue(D22)&amp;"."&amp; mergeValue(E22)</f>
        <v>1.1.1.1.1</v>
      </c>
      <c r="M22" s="554" t="s">
        <v>9</v>
      </c>
      <c r="N22" s="646"/>
      <c r="O22" s="1212"/>
      <c r="P22" s="1212"/>
      <c r="Q22" s="1212"/>
      <c r="R22" s="1212"/>
      <c r="S22" s="1212"/>
      <c r="T22" s="1212"/>
      <c r="U22" s="1212"/>
      <c r="V22" s="1212"/>
      <c r="W22" s="630" t="s">
        <v>636</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10"/>
      <c r="B23" s="1210"/>
      <c r="C23" s="1210"/>
      <c r="D23" s="1210"/>
      <c r="E23" s="1210"/>
      <c r="F23" s="1210">
        <v>1</v>
      </c>
      <c r="G23" s="865"/>
      <c r="H23" s="865"/>
      <c r="I23" s="1210"/>
      <c r="J23" s="1210">
        <v>1</v>
      </c>
      <c r="K23" s="873"/>
      <c r="L23" s="593" t="str">
        <f>mergeValue(A23) &amp;"."&amp; mergeValue(B23)&amp;"."&amp; mergeValue(C23)&amp;"."&amp; mergeValue(D23)&amp;"."&amp; mergeValue(E23)&amp;"."&amp; mergeValue(F23)</f>
        <v>1.1.1.1.1.1</v>
      </c>
      <c r="M23" s="555" t="s">
        <v>10</v>
      </c>
      <c r="N23" s="646"/>
      <c r="O23" s="1213"/>
      <c r="P23" s="1214"/>
      <c r="Q23" s="1214"/>
      <c r="R23" s="1214"/>
      <c r="S23" s="1214"/>
      <c r="T23" s="1214"/>
      <c r="U23" s="1214"/>
      <c r="V23" s="1215"/>
      <c r="W23" s="630" t="s">
        <v>634</v>
      </c>
      <c r="Y23" s="589"/>
      <c r="Z23" s="589" t="str">
        <f t="shared" si="0"/>
        <v>Группа потребителей</v>
      </c>
      <c r="AA23" s="589"/>
      <c r="AB23" s="589"/>
      <c r="AC23" s="589"/>
    </row>
    <row r="24" spans="1:29" ht="189" customHeight="1">
      <c r="A24" s="1210"/>
      <c r="B24" s="1210"/>
      <c r="C24" s="1210"/>
      <c r="D24" s="1210"/>
      <c r="E24" s="1210"/>
      <c r="F24" s="1210"/>
      <c r="G24" s="865">
        <v>1</v>
      </c>
      <c r="H24" s="865"/>
      <c r="I24" s="1210"/>
      <c r="J24" s="1210"/>
      <c r="K24" s="873">
        <v>1</v>
      </c>
      <c r="L24" s="593" t="str">
        <f>mergeValue(A24) &amp;"."&amp; mergeValue(B24)&amp;"."&amp; mergeValue(C24)&amp;"."&amp; mergeValue(D24)&amp;"."&amp; mergeValue(E24)&amp;"."&amp; mergeValue(F24)&amp;"."&amp; mergeValue(G24)</f>
        <v>1.1.1.1.1.1.1</v>
      </c>
      <c r="M24" s="1065"/>
      <c r="N24" s="646"/>
      <c r="O24" s="562"/>
      <c r="P24" s="562"/>
      <c r="Q24" s="1090"/>
      <c r="R24" s="1216"/>
      <c r="S24" s="1217" t="s">
        <v>83</v>
      </c>
      <c r="T24" s="1216"/>
      <c r="U24" s="1217" t="s">
        <v>84</v>
      </c>
      <c r="V24" s="562"/>
      <c r="W24" s="1227" t="s">
        <v>653</v>
      </c>
      <c r="X24" s="585" t="str">
        <f>strCheckDate(O25:V25)</f>
        <v/>
      </c>
      <c r="Y24" s="589"/>
      <c r="Z24" s="589" t="str">
        <f t="shared" si="0"/>
        <v/>
      </c>
      <c r="AA24" s="589"/>
      <c r="AB24" s="589"/>
      <c r="AC24" s="589"/>
    </row>
    <row r="25" spans="1:29" ht="11.25" hidden="1" customHeight="1">
      <c r="A25" s="1210"/>
      <c r="B25" s="1210"/>
      <c r="C25" s="1210"/>
      <c r="D25" s="1210"/>
      <c r="E25" s="1210"/>
      <c r="F25" s="1210"/>
      <c r="G25" s="865"/>
      <c r="H25" s="865"/>
      <c r="I25" s="1210"/>
      <c r="J25" s="1210"/>
      <c r="K25" s="873"/>
      <c r="L25" s="600"/>
      <c r="M25" s="646"/>
      <c r="N25" s="646"/>
      <c r="O25" s="562"/>
      <c r="P25" s="562"/>
      <c r="Q25" s="584" t="str">
        <f>R24 &amp; "-" &amp; T24</f>
        <v>-</v>
      </c>
      <c r="R25" s="1216"/>
      <c r="S25" s="1217"/>
      <c r="T25" s="1216"/>
      <c r="U25" s="1217"/>
      <c r="V25" s="562"/>
      <c r="W25" s="1228"/>
      <c r="Y25" s="589"/>
      <c r="Z25" s="589" t="str">
        <f t="shared" si="0"/>
        <v/>
      </c>
      <c r="AA25" s="589"/>
      <c r="AB25" s="589"/>
      <c r="AC25" s="589"/>
    </row>
    <row r="26" spans="1:29" ht="15" customHeight="1">
      <c r="A26" s="1210"/>
      <c r="B26" s="1210"/>
      <c r="C26" s="1210"/>
      <c r="D26" s="1210"/>
      <c r="E26" s="1210"/>
      <c r="F26" s="1210"/>
      <c r="G26" s="867"/>
      <c r="H26" s="865"/>
      <c r="I26" s="1210"/>
      <c r="J26" s="1210"/>
      <c r="K26" s="872"/>
      <c r="L26" s="538"/>
      <c r="M26" s="557" t="s">
        <v>25</v>
      </c>
      <c r="N26" s="564"/>
      <c r="O26" s="564"/>
      <c r="P26" s="564"/>
      <c r="Q26" s="564"/>
      <c r="R26" s="564"/>
      <c r="S26" s="564"/>
      <c r="T26" s="564"/>
      <c r="U26" s="564"/>
      <c r="V26" s="560"/>
      <c r="W26" s="1229"/>
      <c r="Y26" s="589"/>
      <c r="Z26" s="589" t="str">
        <f t="shared" si="0"/>
        <v>Добавить вид теплоносителя (параметры теплоносителя)</v>
      </c>
      <c r="AA26" s="589"/>
      <c r="AB26" s="589"/>
      <c r="AC26" s="589"/>
    </row>
    <row r="27" spans="1:29" ht="15" customHeight="1">
      <c r="A27" s="1210"/>
      <c r="B27" s="1210"/>
      <c r="C27" s="1210"/>
      <c r="D27" s="1210"/>
      <c r="E27" s="1210"/>
      <c r="F27" s="867"/>
      <c r="G27" s="867"/>
      <c r="H27" s="865"/>
      <c r="I27" s="1210"/>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10"/>
      <c r="B28" s="1210"/>
      <c r="C28" s="1210"/>
      <c r="D28" s="1210"/>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10"/>
      <c r="B29" s="1210"/>
      <c r="C29" s="1210"/>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10"/>
      <c r="B30" s="1210"/>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10"/>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3"/>
      <c r="M32" s="565" t="s">
        <v>308</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3" t="s">
        <v>630</v>
      </c>
      <c r="N34" s="1203"/>
      <c r="O34" s="1203"/>
      <c r="P34" s="1203"/>
      <c r="Q34" s="1203"/>
      <c r="R34" s="1203"/>
      <c r="S34" s="1203"/>
      <c r="T34" s="1203"/>
      <c r="U34" s="1203"/>
      <c r="V34" s="1203"/>
      <c r="W34" s="1203"/>
    </row>
  </sheetData>
  <sheetProtection algorithmName="SHA-512" hashValue="CSSAXcvfrNz2fWlC8/YBRKFRdJiNPOQlmcSV4jdYeID9T2xEjrJwpXlBtoKvU2A9iFV0El+rfUHvFiOrA8NeSQ==" saltValue="3PRXLAeByokXvVuar9cBTA=="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2"/>
  <sheetViews>
    <sheetView showGridLines="0" topLeftCell="E1" zoomScaleNormal="100" workbookViewId="0">
      <selection activeCell="G18" sqref="G18"/>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48</v>
      </c>
    </row>
    <row r="2" spans="1:20" ht="22.5">
      <c r="F2" s="1204" t="s">
        <v>490</v>
      </c>
      <c r="G2" s="1205"/>
      <c r="H2" s="1206"/>
      <c r="I2" s="806"/>
    </row>
    <row r="3" spans="1:20" ht="3" customHeight="1"/>
    <row r="4" spans="1:20" s="1007" customFormat="1" ht="11.25">
      <c r="A4" s="1013"/>
      <c r="B4" s="1013"/>
      <c r="C4" s="1013"/>
      <c r="D4" s="1013"/>
      <c r="F4" s="1155" t="s">
        <v>453</v>
      </c>
      <c r="G4" s="1155"/>
      <c r="H4" s="1155"/>
      <c r="I4" s="1207" t="s">
        <v>454</v>
      </c>
      <c r="J4" s="1013"/>
      <c r="K4" s="1013"/>
      <c r="L4" s="1013"/>
      <c r="M4" s="1013"/>
      <c r="N4" s="1013"/>
      <c r="O4" s="1013"/>
      <c r="P4" s="1013"/>
      <c r="Q4" s="1013"/>
      <c r="R4" s="1013"/>
      <c r="S4" s="1013"/>
      <c r="T4" s="1013"/>
    </row>
    <row r="5" spans="1:20" s="1007" customFormat="1" ht="11.25" customHeight="1">
      <c r="A5" s="1013"/>
      <c r="B5" s="1013"/>
      <c r="C5" s="1013"/>
      <c r="D5" s="1013"/>
      <c r="F5" s="1022" t="s">
        <v>91</v>
      </c>
      <c r="G5" s="810" t="s">
        <v>456</v>
      </c>
      <c r="H5" s="1031" t="s">
        <v>441</v>
      </c>
      <c r="I5" s="1207"/>
      <c r="J5" s="1013"/>
      <c r="K5" s="1013"/>
      <c r="L5" s="1013"/>
      <c r="M5" s="1013"/>
      <c r="N5" s="1013"/>
      <c r="O5" s="1013"/>
      <c r="P5" s="1013"/>
      <c r="Q5" s="1013"/>
      <c r="R5" s="1013"/>
      <c r="S5" s="1013"/>
      <c r="T5" s="1013"/>
    </row>
    <row r="6" spans="1:20" s="1007" customFormat="1" ht="12" customHeight="1">
      <c r="A6" s="1013"/>
      <c r="B6" s="1013"/>
      <c r="C6" s="1013"/>
      <c r="D6" s="1013"/>
      <c r="F6" s="811" t="s">
        <v>92</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491</v>
      </c>
      <c r="H7" s="1027" t="str">
        <f>IF(dateCh="","",dateCh)</f>
        <v>19.12.2019</v>
      </c>
      <c r="I7" s="816" t="s">
        <v>492</v>
      </c>
      <c r="J7" s="615"/>
      <c r="K7" s="1013"/>
      <c r="L7" s="1013"/>
      <c r="M7" s="1013"/>
      <c r="N7" s="1013"/>
      <c r="O7" s="1013"/>
      <c r="P7" s="1013"/>
      <c r="Q7" s="1013"/>
      <c r="R7" s="1013"/>
      <c r="S7" s="1013"/>
      <c r="T7" s="1013"/>
    </row>
    <row r="8" spans="1:20" s="1007" customFormat="1" ht="45">
      <c r="A8" s="1208">
        <v>1</v>
      </c>
      <c r="B8" s="1013"/>
      <c r="C8" s="1013"/>
      <c r="D8" s="1013"/>
      <c r="F8" s="1029" t="str">
        <f>"2." &amp;mergeValue(A8)</f>
        <v>2.1</v>
      </c>
      <c r="G8" s="815" t="s">
        <v>493</v>
      </c>
      <c r="H8" s="1027" t="str">
        <f>IF('Перечень тарифов'!R21="","наименование отсутствует","" &amp; 'Перечень тарифов'!R21 &amp; "")</f>
        <v>наименование отсутствует</v>
      </c>
      <c r="I8" s="816" t="s">
        <v>588</v>
      </c>
      <c r="J8" s="615"/>
      <c r="K8" s="1013"/>
      <c r="L8" s="1013"/>
      <c r="M8" s="1013"/>
      <c r="N8" s="1013"/>
      <c r="O8" s="1013"/>
      <c r="P8" s="1013"/>
      <c r="Q8" s="1013"/>
      <c r="R8" s="1013"/>
      <c r="S8" s="1013"/>
      <c r="T8" s="1013"/>
    </row>
    <row r="9" spans="1:20" s="1007" customFormat="1" ht="56.25">
      <c r="A9" s="1208"/>
      <c r="B9" s="1013"/>
      <c r="C9" s="1013"/>
      <c r="D9" s="1013"/>
      <c r="F9" s="1029" t="str">
        <f>"3." &amp;mergeValue(A9)</f>
        <v>3.1</v>
      </c>
      <c r="G9" s="815" t="s">
        <v>494</v>
      </c>
      <c r="H9" s="102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816" t="s">
        <v>586</v>
      </c>
      <c r="J9" s="615"/>
      <c r="K9" s="1013"/>
      <c r="L9" s="1013"/>
      <c r="M9" s="1013"/>
      <c r="N9" s="1013"/>
      <c r="O9" s="1013"/>
      <c r="P9" s="1013"/>
      <c r="Q9" s="1013"/>
      <c r="R9" s="1013"/>
      <c r="S9" s="1013"/>
      <c r="T9" s="1013"/>
    </row>
    <row r="10" spans="1:20" s="1007" customFormat="1" ht="22.5">
      <c r="A10" s="1208"/>
      <c r="B10" s="1013"/>
      <c r="C10" s="1013"/>
      <c r="D10" s="1013"/>
      <c r="F10" s="1029" t="str">
        <f>"4."&amp;mergeValue(A10)</f>
        <v>4.1</v>
      </c>
      <c r="G10" s="815" t="s">
        <v>495</v>
      </c>
      <c r="H10" s="1031" t="s">
        <v>457</v>
      </c>
      <c r="I10" s="816"/>
      <c r="J10" s="615"/>
      <c r="K10" s="1013"/>
      <c r="L10" s="1013"/>
      <c r="M10" s="1013"/>
      <c r="N10" s="1013"/>
      <c r="O10" s="1013"/>
      <c r="P10" s="1013"/>
      <c r="Q10" s="1013"/>
      <c r="R10" s="1013"/>
      <c r="S10" s="1013"/>
      <c r="T10" s="1013"/>
    </row>
    <row r="11" spans="1:20" s="1007" customFormat="1" ht="18.75">
      <c r="A11" s="1208"/>
      <c r="B11" s="1208">
        <v>1</v>
      </c>
      <c r="C11" s="1023"/>
      <c r="D11" s="1023"/>
      <c r="F11" s="1029" t="str">
        <f>"4."&amp;mergeValue(A11) &amp;"."&amp;mergeValue(B11)</f>
        <v>4.1.1</v>
      </c>
      <c r="G11" s="830" t="s">
        <v>590</v>
      </c>
      <c r="H11" s="1027" t="str">
        <f>IF(region_name="","",region_name)</f>
        <v>Ленинградская область</v>
      </c>
      <c r="I11" s="816" t="s">
        <v>498</v>
      </c>
      <c r="J11" s="615"/>
      <c r="K11" s="1013"/>
      <c r="L11" s="1013"/>
      <c r="M11" s="1013"/>
      <c r="N11" s="1013"/>
      <c r="O11" s="1013"/>
      <c r="P11" s="1013"/>
      <c r="Q11" s="1013"/>
      <c r="R11" s="1013"/>
      <c r="S11" s="1013"/>
      <c r="T11" s="1013"/>
    </row>
    <row r="12" spans="1:20" s="1007" customFormat="1" ht="22.5">
      <c r="A12" s="1208"/>
      <c r="B12" s="1208"/>
      <c r="C12" s="1208">
        <v>1</v>
      </c>
      <c r="D12" s="1023"/>
      <c r="F12" s="1029" t="str">
        <f>"4."&amp;mergeValue(A12) &amp;"."&amp;mergeValue(B12)&amp;"."&amp;mergeValue(C12)</f>
        <v>4.1.1.1</v>
      </c>
      <c r="G12" s="817" t="s">
        <v>496</v>
      </c>
      <c r="H12" s="1027" t="str">
        <f>IF(Территории!H13="","","" &amp; Территории!H13 &amp; "")</f>
        <v>Гатчинский муниципальный район</v>
      </c>
      <c r="I12" s="816" t="s">
        <v>499</v>
      </c>
      <c r="J12" s="615"/>
      <c r="K12" s="1013"/>
      <c r="L12" s="1013"/>
      <c r="M12" s="1013"/>
      <c r="N12" s="1013"/>
      <c r="O12" s="1013"/>
      <c r="P12" s="1013"/>
      <c r="Q12" s="1013"/>
      <c r="R12" s="1013"/>
      <c r="S12" s="1013"/>
      <c r="T12" s="1013"/>
    </row>
    <row r="13" spans="1:20" s="1007" customFormat="1" ht="18.75">
      <c r="A13" s="1208"/>
      <c r="B13" s="1208"/>
      <c r="C13" s="1208"/>
      <c r="D13" s="1023">
        <v>1</v>
      </c>
      <c r="F13" s="1029" t="str">
        <f>"4."&amp;mergeValue(A13) &amp;"."&amp;mergeValue(B13)&amp;"."&amp;mergeValue(C13)&amp;"."&amp;mergeValue(D13)</f>
        <v>4.1.1.1.1</v>
      </c>
      <c r="G13" s="818" t="s">
        <v>497</v>
      </c>
      <c r="H13" s="1027" t="str">
        <f>IF(Территории!R14="","","" &amp; Территории!R14 &amp; "")</f>
        <v>Вырицкое (41618154)</v>
      </c>
      <c r="I13" s="1209" t="s">
        <v>589</v>
      </c>
      <c r="J13" s="615"/>
      <c r="K13" s="1013"/>
      <c r="L13" s="1013"/>
      <c r="M13" s="1013"/>
      <c r="N13" s="1013"/>
      <c r="O13" s="1013"/>
      <c r="P13" s="1013"/>
      <c r="Q13" s="1013"/>
      <c r="R13" s="1013"/>
      <c r="S13" s="1013"/>
      <c r="T13" s="1013"/>
    </row>
    <row r="14" spans="1:20" s="1007" customFormat="1" ht="18.75">
      <c r="A14" s="1208"/>
      <c r="B14" s="1208"/>
      <c r="C14" s="1208"/>
      <c r="D14" s="1105">
        <v>2</v>
      </c>
      <c r="F14" s="1029" t="str">
        <f>"4."&amp;mergeValue(A14) &amp;"."&amp;mergeValue(B14)&amp;"."&amp;mergeValue(C14)&amp;"."&amp;mergeValue(D14)</f>
        <v>4.1.1.1.2</v>
      </c>
      <c r="G14" s="818" t="s">
        <v>497</v>
      </c>
      <c r="H14" s="1110" t="str">
        <f>IF(Территории!R15="","","" &amp; Территории!R15 &amp; "")</f>
        <v>Большеколпанское (41618408)</v>
      </c>
      <c r="I14" s="1209"/>
      <c r="J14" s="615"/>
      <c r="K14" s="1013"/>
      <c r="L14" s="1013"/>
      <c r="M14" s="1013"/>
      <c r="N14" s="1013"/>
      <c r="O14" s="1013"/>
      <c r="P14" s="1013"/>
      <c r="Q14" s="1013"/>
      <c r="R14" s="1013"/>
      <c r="S14" s="1013"/>
      <c r="T14" s="1013"/>
    </row>
    <row r="15" spans="1:20" s="1007" customFormat="1" ht="45">
      <c r="A15" s="1208">
        <v>2</v>
      </c>
      <c r="B15" s="1013"/>
      <c r="C15" s="1013"/>
      <c r="D15" s="1013"/>
      <c r="F15" s="1029" t="str">
        <f>"2." &amp;mergeValue(A15)</f>
        <v>2.2</v>
      </c>
      <c r="G15" s="815" t="s">
        <v>493</v>
      </c>
      <c r="H15" s="1110" t="str">
        <f>IF('Перечень тарифов'!R24="","наименование отсутствует","" &amp; 'Перечень тарифов'!R24 &amp; "")</f>
        <v>наименование отсутствует</v>
      </c>
      <c r="I15" s="816" t="s">
        <v>588</v>
      </c>
      <c r="J15" s="615"/>
      <c r="K15" s="1013"/>
      <c r="L15" s="1013"/>
      <c r="M15" s="1013"/>
      <c r="N15" s="1013"/>
      <c r="O15" s="1013"/>
      <c r="P15" s="1013"/>
      <c r="Q15" s="1013"/>
      <c r="R15" s="1013"/>
      <c r="S15" s="1013"/>
      <c r="T15" s="1013"/>
    </row>
    <row r="16" spans="1:20" s="1007" customFormat="1" ht="56.25">
      <c r="A16" s="1208"/>
      <c r="B16" s="1013"/>
      <c r="C16" s="1013"/>
      <c r="D16" s="1013"/>
      <c r="F16" s="1029" t="str">
        <f>"3." &amp;mergeValue(A16)</f>
        <v>3.2</v>
      </c>
      <c r="G16" s="815" t="s">
        <v>494</v>
      </c>
      <c r="H16" s="1110"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6" s="816" t="s">
        <v>586</v>
      </c>
      <c r="J16" s="615"/>
      <c r="K16" s="1013"/>
      <c r="L16" s="1013"/>
      <c r="M16" s="1013"/>
      <c r="N16" s="1013"/>
      <c r="O16" s="1013"/>
      <c r="P16" s="1013"/>
      <c r="Q16" s="1013"/>
      <c r="R16" s="1013"/>
      <c r="S16" s="1013"/>
      <c r="T16" s="1013"/>
    </row>
    <row r="17" spans="1:20" s="1007" customFormat="1" ht="22.5">
      <c r="A17" s="1208"/>
      <c r="B17" s="1013"/>
      <c r="C17" s="1013"/>
      <c r="D17" s="1013"/>
      <c r="F17" s="1029" t="str">
        <f>"4."&amp;mergeValue(A17)</f>
        <v>4.2</v>
      </c>
      <c r="G17" s="815" t="s">
        <v>495</v>
      </c>
      <c r="H17" s="1121" t="s">
        <v>457</v>
      </c>
      <c r="I17" s="816"/>
      <c r="J17" s="615"/>
      <c r="K17" s="1013"/>
      <c r="L17" s="1013"/>
      <c r="M17" s="1013"/>
      <c r="N17" s="1013"/>
      <c r="O17" s="1013"/>
      <c r="P17" s="1013"/>
      <c r="Q17" s="1013"/>
      <c r="R17" s="1013"/>
      <c r="S17" s="1013"/>
      <c r="T17" s="1013"/>
    </row>
    <row r="18" spans="1:20" s="1007" customFormat="1" ht="18.75">
      <c r="A18" s="1208"/>
      <c r="B18" s="1208">
        <v>1</v>
      </c>
      <c r="C18" s="1105"/>
      <c r="D18" s="1105"/>
      <c r="F18" s="1029" t="str">
        <f>"4."&amp;mergeValue(A18) &amp;"."&amp;mergeValue(B18)</f>
        <v>4.2.1</v>
      </c>
      <c r="G18" s="830" t="s">
        <v>590</v>
      </c>
      <c r="H18" s="1110" t="str">
        <f>IF(region_name="","",region_name)</f>
        <v>Ленинградская область</v>
      </c>
      <c r="I18" s="816" t="s">
        <v>498</v>
      </c>
      <c r="J18" s="615"/>
      <c r="K18" s="1013"/>
      <c r="L18" s="1013"/>
      <c r="M18" s="1013"/>
      <c r="N18" s="1013"/>
      <c r="O18" s="1013"/>
      <c r="P18" s="1013"/>
      <c r="Q18" s="1013"/>
      <c r="R18" s="1013"/>
      <c r="S18" s="1013"/>
      <c r="T18" s="1013"/>
    </row>
    <row r="19" spans="1:20" s="1007" customFormat="1" ht="22.5">
      <c r="A19" s="1208"/>
      <c r="B19" s="1208"/>
      <c r="C19" s="1208">
        <v>1</v>
      </c>
      <c r="D19" s="1105"/>
      <c r="F19" s="1029" t="str">
        <f>"4."&amp;mergeValue(A19) &amp;"."&amp;mergeValue(B19)&amp;"."&amp;mergeValue(C19)</f>
        <v>4.2.1.1</v>
      </c>
      <c r="G19" s="817" t="s">
        <v>496</v>
      </c>
      <c r="H19" s="1110" t="str">
        <f>IF(Территории!H17="","","" &amp; Территории!H17 &amp; "")</f>
        <v>Гатчинский муниципальный район</v>
      </c>
      <c r="I19" s="816" t="s">
        <v>499</v>
      </c>
      <c r="J19" s="615"/>
      <c r="K19" s="1013"/>
      <c r="L19" s="1013"/>
      <c r="M19" s="1013"/>
      <c r="N19" s="1013"/>
      <c r="O19" s="1013"/>
      <c r="P19" s="1013"/>
      <c r="Q19" s="1013"/>
      <c r="R19" s="1013"/>
      <c r="S19" s="1013"/>
      <c r="T19" s="1013"/>
    </row>
    <row r="20" spans="1:20" s="1007" customFormat="1" ht="56.25">
      <c r="A20" s="1208"/>
      <c r="B20" s="1208"/>
      <c r="C20" s="1208"/>
      <c r="D20" s="1105">
        <v>1</v>
      </c>
      <c r="F20" s="1029" t="str">
        <f>"4."&amp;mergeValue(A20) &amp;"."&amp;mergeValue(B20)&amp;"."&amp;mergeValue(C20)&amp;"."&amp;mergeValue(D20)</f>
        <v>4.2.1.1.1</v>
      </c>
      <c r="G20" s="818" t="s">
        <v>497</v>
      </c>
      <c r="H20" s="1110" t="str">
        <f>IF(Территории!R18="","","" &amp; Территории!R18 &amp; "")</f>
        <v>Пудомягское (41618404)</v>
      </c>
      <c r="I20" s="1106" t="s">
        <v>589</v>
      </c>
      <c r="J20" s="615"/>
      <c r="K20" s="1013"/>
      <c r="L20" s="1013"/>
      <c r="M20" s="1013"/>
      <c r="N20" s="1013"/>
      <c r="O20" s="1013"/>
      <c r="P20" s="1013"/>
      <c r="Q20" s="1013"/>
      <c r="R20" s="1013"/>
      <c r="S20" s="1013"/>
      <c r="T20" s="1013"/>
    </row>
    <row r="21" spans="1:20" s="772" customFormat="1" ht="3" customHeight="1">
      <c r="A21" s="773"/>
      <c r="B21" s="773"/>
      <c r="C21" s="773"/>
      <c r="D21" s="773"/>
      <c r="F21" s="625"/>
      <c r="G21" s="626"/>
      <c r="H21" s="627"/>
      <c r="I21" s="628"/>
      <c r="J21" s="773"/>
      <c r="K21" s="773"/>
      <c r="L21" s="773"/>
      <c r="M21" s="773"/>
      <c r="N21" s="773"/>
      <c r="O21" s="773"/>
      <c r="P21" s="773"/>
      <c r="Q21" s="773"/>
      <c r="R21" s="773"/>
      <c r="S21" s="773"/>
      <c r="T21" s="773"/>
    </row>
    <row r="22" spans="1:20" s="772" customFormat="1" ht="15" customHeight="1">
      <c r="A22" s="773"/>
      <c r="B22" s="773"/>
      <c r="C22" s="773"/>
      <c r="D22" s="773"/>
      <c r="F22" s="822"/>
      <c r="G22" s="1203" t="s">
        <v>591</v>
      </c>
      <c r="H22" s="1203"/>
      <c r="I22" s="983"/>
      <c r="J22" s="773"/>
      <c r="K22" s="773"/>
      <c r="L22" s="773"/>
      <c r="M22" s="773"/>
      <c r="N22" s="773"/>
      <c r="O22" s="773"/>
      <c r="P22" s="773"/>
      <c r="Q22" s="773"/>
      <c r="R22" s="773"/>
      <c r="S22" s="773"/>
      <c r="T22" s="773"/>
    </row>
  </sheetData>
  <sheetProtection algorithmName="SHA-512" hashValue="zFgufj8JOufEwgo5KZPSiYbVZRk7zQmoTguHHSIH3Cwp2J4Fun3tGJBYpA2vn3oGCwXbMnWpimWiEZWGKHD4AA==" saltValue="uPwMVosMPdhO98IBXNN94g==" spinCount="100000" sheet="1" objects="1" scenarios="1" formatColumns="0" formatRows="0"/>
  <mergeCells count="11">
    <mergeCell ref="G22:H22"/>
    <mergeCell ref="F2:H2"/>
    <mergeCell ref="F4:H4"/>
    <mergeCell ref="I4:I5"/>
    <mergeCell ref="A8:A14"/>
    <mergeCell ref="B11:B14"/>
    <mergeCell ref="C12:C14"/>
    <mergeCell ref="I13:I14"/>
    <mergeCell ref="A15:A20"/>
    <mergeCell ref="B18:B20"/>
    <mergeCell ref="C19:C20"/>
  </mergeCells>
  <dataValidations count="1">
    <dataValidation type="textLength" operator="lessThanOrEqual" allowBlank="1" showInputMessage="1" showErrorMessage="1" errorTitle="Ошибка" error="Допускается ввод не более 900 символов!" sqref="I21:I22">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G40"/>
  <sheetViews>
    <sheetView showGridLines="0" topLeftCell="AQ22" zoomScaleNormal="100" workbookViewId="0">
      <selection activeCell="BL34" activeCellId="1" sqref="BL24 BL34"/>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057" customWidth="1"/>
    <col min="23" max="24" width="23.7109375" style="1057" hidden="1" customWidth="1"/>
    <col min="25" max="25" width="11.7109375" style="1057" customWidth="1"/>
    <col min="26" max="26" width="3.7109375" style="1057" customWidth="1"/>
    <col min="27" max="27" width="11.7109375" style="1057" customWidth="1"/>
    <col min="28" max="28" width="8.5703125" style="1057" customWidth="1"/>
    <col min="29" max="29" width="29.7109375" style="1057" customWidth="1"/>
    <col min="30" max="31" width="23.7109375" style="1057" hidden="1" customWidth="1"/>
    <col min="32" max="32" width="11.7109375" style="1057" customWidth="1"/>
    <col min="33" max="33" width="3.7109375" style="1057" customWidth="1"/>
    <col min="34" max="34" width="11.7109375" style="1057" customWidth="1"/>
    <col min="35" max="35" width="8.5703125" style="1057" customWidth="1"/>
    <col min="36" max="36" width="29.7109375" style="1057" customWidth="1"/>
    <col min="37" max="38" width="23.7109375" style="1057" hidden="1" customWidth="1"/>
    <col min="39" max="39" width="11.7109375" style="1057" customWidth="1"/>
    <col min="40" max="40" width="3.7109375" style="1057" customWidth="1"/>
    <col min="41" max="41" width="11.7109375" style="1057" customWidth="1"/>
    <col min="42" max="42" width="8.5703125" style="1057" customWidth="1"/>
    <col min="43" max="43" width="29.7109375" style="1057" customWidth="1"/>
    <col min="44" max="45" width="23.7109375" style="1057" hidden="1" customWidth="1"/>
    <col min="46" max="46" width="11.7109375" style="1057" customWidth="1"/>
    <col min="47" max="47" width="3.7109375" style="1057" customWidth="1"/>
    <col min="48" max="48" width="11.7109375" style="1057" customWidth="1"/>
    <col min="49" max="49" width="8.5703125" style="1057" customWidth="1"/>
    <col min="50" max="50" width="29.7109375" style="1057" customWidth="1"/>
    <col min="51" max="52" width="23.7109375" style="1057" hidden="1" customWidth="1"/>
    <col min="53" max="53" width="11.7109375" style="1057" customWidth="1"/>
    <col min="54" max="54" width="3.7109375" style="1057" customWidth="1"/>
    <col min="55" max="55" width="11.7109375" style="1057" customWidth="1"/>
    <col min="56" max="56" width="8.5703125" style="1057" customWidth="1"/>
    <col min="57" max="57" width="29.7109375" style="1057" customWidth="1"/>
    <col min="58" max="59" width="23.7109375" style="1057" hidden="1" customWidth="1"/>
    <col min="60" max="60" width="11.7109375" style="1057" customWidth="1"/>
    <col min="61" max="61" width="3.7109375" style="1057" customWidth="1"/>
    <col min="62" max="62" width="11.7109375" style="1057" customWidth="1"/>
    <col min="63" max="63" width="8.5703125" style="1057" customWidth="1"/>
    <col min="64" max="64" width="29.7109375" style="1057" customWidth="1"/>
    <col min="65" max="66" width="23.7109375" style="1057" hidden="1" customWidth="1"/>
    <col min="67" max="67" width="11.7109375" style="1057" customWidth="1"/>
    <col min="68" max="68" width="3.7109375" style="1057" customWidth="1"/>
    <col min="69" max="69" width="11.7109375" style="1057" customWidth="1"/>
    <col min="70" max="70" width="8.5703125" style="1057" hidden="1" customWidth="1"/>
    <col min="71" max="71" width="4.7109375" style="990" customWidth="1"/>
    <col min="72" max="72" width="115.7109375" style="990" customWidth="1"/>
    <col min="73" max="74" width="10.5703125" style="1008"/>
    <col min="75" max="75" width="11.140625" style="1008" customWidth="1"/>
    <col min="76" max="83" width="10.5703125" style="1008"/>
    <col min="84" max="305" width="10.5703125" style="990"/>
    <col min="306" max="313" width="0" style="990" hidden="1" customWidth="1"/>
    <col min="314" max="314" width="3.7109375" style="990" customWidth="1"/>
    <col min="315" max="315" width="3.85546875" style="990" customWidth="1"/>
    <col min="316" max="316" width="3.7109375" style="990" customWidth="1"/>
    <col min="317" max="317" width="12.7109375" style="990" customWidth="1"/>
    <col min="318" max="318" width="52.7109375" style="990" customWidth="1"/>
    <col min="319" max="322" width="0" style="990" hidden="1" customWidth="1"/>
    <col min="323" max="323" width="12.28515625" style="990" customWidth="1"/>
    <col min="324" max="324" width="6.42578125" style="990" customWidth="1"/>
    <col min="325" max="325" width="12.28515625" style="990" customWidth="1"/>
    <col min="326" max="326" width="0" style="990" hidden="1" customWidth="1"/>
    <col min="327" max="327" width="3.7109375" style="990" customWidth="1"/>
    <col min="328" max="328" width="11.140625" style="990" bestFit="1" customWidth="1"/>
    <col min="329" max="330" width="10.5703125" style="990"/>
    <col min="331" max="331" width="11.140625" style="990" customWidth="1"/>
    <col min="332" max="561" width="10.5703125" style="990"/>
    <col min="562" max="569" width="0" style="990" hidden="1" customWidth="1"/>
    <col min="570" max="570" width="3.7109375" style="990" customWidth="1"/>
    <col min="571" max="571" width="3.85546875" style="990" customWidth="1"/>
    <col min="572" max="572" width="3.7109375" style="990" customWidth="1"/>
    <col min="573" max="573" width="12.7109375" style="990" customWidth="1"/>
    <col min="574" max="574" width="52.7109375" style="990" customWidth="1"/>
    <col min="575" max="578" width="0" style="990" hidden="1" customWidth="1"/>
    <col min="579" max="579" width="12.28515625" style="990" customWidth="1"/>
    <col min="580" max="580" width="6.42578125" style="990" customWidth="1"/>
    <col min="581" max="581" width="12.28515625" style="990" customWidth="1"/>
    <col min="582" max="582" width="0" style="990" hidden="1" customWidth="1"/>
    <col min="583" max="583" width="3.7109375" style="990" customWidth="1"/>
    <col min="584" max="584" width="11.140625" style="990" bestFit="1" customWidth="1"/>
    <col min="585" max="586" width="10.5703125" style="990"/>
    <col min="587" max="587" width="11.140625" style="990" customWidth="1"/>
    <col min="588" max="817" width="10.5703125" style="990"/>
    <col min="818" max="825" width="0" style="990" hidden="1" customWidth="1"/>
    <col min="826" max="826" width="3.7109375" style="990" customWidth="1"/>
    <col min="827" max="827" width="3.85546875" style="990" customWidth="1"/>
    <col min="828" max="828" width="3.7109375" style="990" customWidth="1"/>
    <col min="829" max="829" width="12.7109375" style="990" customWidth="1"/>
    <col min="830" max="830" width="52.7109375" style="990" customWidth="1"/>
    <col min="831" max="834" width="0" style="990" hidden="1" customWidth="1"/>
    <col min="835" max="835" width="12.28515625" style="990" customWidth="1"/>
    <col min="836" max="836" width="6.42578125" style="990" customWidth="1"/>
    <col min="837" max="837" width="12.28515625" style="990" customWidth="1"/>
    <col min="838" max="838" width="0" style="990" hidden="1" customWidth="1"/>
    <col min="839" max="839" width="3.7109375" style="990" customWidth="1"/>
    <col min="840" max="840" width="11.140625" style="990" bestFit="1" customWidth="1"/>
    <col min="841" max="842" width="10.5703125" style="990"/>
    <col min="843" max="843" width="11.140625" style="990" customWidth="1"/>
    <col min="844" max="1073" width="10.5703125" style="990"/>
    <col min="1074" max="1081" width="0" style="990" hidden="1" customWidth="1"/>
    <col min="1082" max="1082" width="3.7109375" style="990" customWidth="1"/>
    <col min="1083" max="1083" width="3.85546875" style="990" customWidth="1"/>
    <col min="1084" max="1084" width="3.7109375" style="990" customWidth="1"/>
    <col min="1085" max="1085" width="12.7109375" style="990" customWidth="1"/>
    <col min="1086" max="1086" width="52.7109375" style="990" customWidth="1"/>
    <col min="1087" max="1090" width="0" style="990" hidden="1" customWidth="1"/>
    <col min="1091" max="1091" width="12.28515625" style="990" customWidth="1"/>
    <col min="1092" max="1092" width="6.42578125" style="990" customWidth="1"/>
    <col min="1093" max="1093" width="12.28515625" style="990" customWidth="1"/>
    <col min="1094" max="1094" width="0" style="990" hidden="1" customWidth="1"/>
    <col min="1095" max="1095" width="3.7109375" style="990" customWidth="1"/>
    <col min="1096" max="1096" width="11.140625" style="990" bestFit="1" customWidth="1"/>
    <col min="1097" max="1098" width="10.5703125" style="990"/>
    <col min="1099" max="1099" width="11.140625" style="990" customWidth="1"/>
    <col min="1100" max="1329" width="10.5703125" style="990"/>
    <col min="1330" max="1337" width="0" style="990" hidden="1" customWidth="1"/>
    <col min="1338" max="1338" width="3.7109375" style="990" customWidth="1"/>
    <col min="1339" max="1339" width="3.85546875" style="990" customWidth="1"/>
    <col min="1340" max="1340" width="3.7109375" style="990" customWidth="1"/>
    <col min="1341" max="1341" width="12.7109375" style="990" customWidth="1"/>
    <col min="1342" max="1342" width="52.7109375" style="990" customWidth="1"/>
    <col min="1343" max="1346" width="0" style="990" hidden="1" customWidth="1"/>
    <col min="1347" max="1347" width="12.28515625" style="990" customWidth="1"/>
    <col min="1348" max="1348" width="6.42578125" style="990" customWidth="1"/>
    <col min="1349" max="1349" width="12.28515625" style="990" customWidth="1"/>
    <col min="1350" max="1350" width="0" style="990" hidden="1" customWidth="1"/>
    <col min="1351" max="1351" width="3.7109375" style="990" customWidth="1"/>
    <col min="1352" max="1352" width="11.140625" style="990" bestFit="1" customWidth="1"/>
    <col min="1353" max="1354" width="10.5703125" style="990"/>
    <col min="1355" max="1355" width="11.140625" style="990" customWidth="1"/>
    <col min="1356" max="1585" width="10.5703125" style="990"/>
    <col min="1586" max="1593" width="0" style="990" hidden="1" customWidth="1"/>
    <col min="1594" max="1594" width="3.7109375" style="990" customWidth="1"/>
    <col min="1595" max="1595" width="3.85546875" style="990" customWidth="1"/>
    <col min="1596" max="1596" width="3.7109375" style="990" customWidth="1"/>
    <col min="1597" max="1597" width="12.7109375" style="990" customWidth="1"/>
    <col min="1598" max="1598" width="52.7109375" style="990" customWidth="1"/>
    <col min="1599" max="1602" width="0" style="990" hidden="1" customWidth="1"/>
    <col min="1603" max="1603" width="12.28515625" style="990" customWidth="1"/>
    <col min="1604" max="1604" width="6.42578125" style="990" customWidth="1"/>
    <col min="1605" max="1605" width="12.28515625" style="990" customWidth="1"/>
    <col min="1606" max="1606" width="0" style="990" hidden="1" customWidth="1"/>
    <col min="1607" max="1607" width="3.7109375" style="990" customWidth="1"/>
    <col min="1608" max="1608" width="11.140625" style="990" bestFit="1" customWidth="1"/>
    <col min="1609" max="1610" width="10.5703125" style="990"/>
    <col min="1611" max="1611" width="11.140625" style="990" customWidth="1"/>
    <col min="1612" max="1841" width="10.5703125" style="990"/>
    <col min="1842" max="1849" width="0" style="990" hidden="1" customWidth="1"/>
    <col min="1850" max="1850" width="3.7109375" style="990" customWidth="1"/>
    <col min="1851" max="1851" width="3.85546875" style="990" customWidth="1"/>
    <col min="1852" max="1852" width="3.7109375" style="990" customWidth="1"/>
    <col min="1853" max="1853" width="12.7109375" style="990" customWidth="1"/>
    <col min="1854" max="1854" width="52.7109375" style="990" customWidth="1"/>
    <col min="1855" max="1858" width="0" style="990" hidden="1" customWidth="1"/>
    <col min="1859" max="1859" width="12.28515625" style="990" customWidth="1"/>
    <col min="1860" max="1860" width="6.42578125" style="990" customWidth="1"/>
    <col min="1861" max="1861" width="12.28515625" style="990" customWidth="1"/>
    <col min="1862" max="1862" width="0" style="990" hidden="1" customWidth="1"/>
    <col min="1863" max="1863" width="3.7109375" style="990" customWidth="1"/>
    <col min="1864" max="1864" width="11.140625" style="990" bestFit="1" customWidth="1"/>
    <col min="1865" max="1866" width="10.5703125" style="990"/>
    <col min="1867" max="1867" width="11.140625" style="990" customWidth="1"/>
    <col min="1868" max="2097" width="10.5703125" style="990"/>
    <col min="2098" max="2105" width="0" style="990" hidden="1" customWidth="1"/>
    <col min="2106" max="2106" width="3.7109375" style="990" customWidth="1"/>
    <col min="2107" max="2107" width="3.85546875" style="990" customWidth="1"/>
    <col min="2108" max="2108" width="3.7109375" style="990" customWidth="1"/>
    <col min="2109" max="2109" width="12.7109375" style="990" customWidth="1"/>
    <col min="2110" max="2110" width="52.7109375" style="990" customWidth="1"/>
    <col min="2111" max="2114" width="0" style="990" hidden="1" customWidth="1"/>
    <col min="2115" max="2115" width="12.28515625" style="990" customWidth="1"/>
    <col min="2116" max="2116" width="6.42578125" style="990" customWidth="1"/>
    <col min="2117" max="2117" width="12.28515625" style="990" customWidth="1"/>
    <col min="2118" max="2118" width="0" style="990" hidden="1" customWidth="1"/>
    <col min="2119" max="2119" width="3.7109375" style="990" customWidth="1"/>
    <col min="2120" max="2120" width="11.140625" style="990" bestFit="1" customWidth="1"/>
    <col min="2121" max="2122" width="10.5703125" style="990"/>
    <col min="2123" max="2123" width="11.140625" style="990" customWidth="1"/>
    <col min="2124" max="2353" width="10.5703125" style="990"/>
    <col min="2354" max="2361" width="0" style="990" hidden="1" customWidth="1"/>
    <col min="2362" max="2362" width="3.7109375" style="990" customWidth="1"/>
    <col min="2363" max="2363" width="3.85546875" style="990" customWidth="1"/>
    <col min="2364" max="2364" width="3.7109375" style="990" customWidth="1"/>
    <col min="2365" max="2365" width="12.7109375" style="990" customWidth="1"/>
    <col min="2366" max="2366" width="52.7109375" style="990" customWidth="1"/>
    <col min="2367" max="2370" width="0" style="990" hidden="1" customWidth="1"/>
    <col min="2371" max="2371" width="12.28515625" style="990" customWidth="1"/>
    <col min="2372" max="2372" width="6.42578125" style="990" customWidth="1"/>
    <col min="2373" max="2373" width="12.28515625" style="990" customWidth="1"/>
    <col min="2374" max="2374" width="0" style="990" hidden="1" customWidth="1"/>
    <col min="2375" max="2375" width="3.7109375" style="990" customWidth="1"/>
    <col min="2376" max="2376" width="11.140625" style="990" bestFit="1" customWidth="1"/>
    <col min="2377" max="2378" width="10.5703125" style="990"/>
    <col min="2379" max="2379" width="11.140625" style="990" customWidth="1"/>
    <col min="2380" max="2609" width="10.5703125" style="990"/>
    <col min="2610" max="2617" width="0" style="990" hidden="1" customWidth="1"/>
    <col min="2618" max="2618" width="3.7109375" style="990" customWidth="1"/>
    <col min="2619" max="2619" width="3.85546875" style="990" customWidth="1"/>
    <col min="2620" max="2620" width="3.7109375" style="990" customWidth="1"/>
    <col min="2621" max="2621" width="12.7109375" style="990" customWidth="1"/>
    <col min="2622" max="2622" width="52.7109375" style="990" customWidth="1"/>
    <col min="2623" max="2626" width="0" style="990" hidden="1" customWidth="1"/>
    <col min="2627" max="2627" width="12.28515625" style="990" customWidth="1"/>
    <col min="2628" max="2628" width="6.42578125" style="990" customWidth="1"/>
    <col min="2629" max="2629" width="12.28515625" style="990" customWidth="1"/>
    <col min="2630" max="2630" width="0" style="990" hidden="1" customWidth="1"/>
    <col min="2631" max="2631" width="3.7109375" style="990" customWidth="1"/>
    <col min="2632" max="2632" width="11.140625" style="990" bestFit="1" customWidth="1"/>
    <col min="2633" max="2634" width="10.5703125" style="990"/>
    <col min="2635" max="2635" width="11.140625" style="990" customWidth="1"/>
    <col min="2636" max="2865" width="10.5703125" style="990"/>
    <col min="2866" max="2873" width="0" style="990" hidden="1" customWidth="1"/>
    <col min="2874" max="2874" width="3.7109375" style="990" customWidth="1"/>
    <col min="2875" max="2875" width="3.85546875" style="990" customWidth="1"/>
    <col min="2876" max="2876" width="3.7109375" style="990" customWidth="1"/>
    <col min="2877" max="2877" width="12.7109375" style="990" customWidth="1"/>
    <col min="2878" max="2878" width="52.7109375" style="990" customWidth="1"/>
    <col min="2879" max="2882" width="0" style="990" hidden="1" customWidth="1"/>
    <col min="2883" max="2883" width="12.28515625" style="990" customWidth="1"/>
    <col min="2884" max="2884" width="6.42578125" style="990" customWidth="1"/>
    <col min="2885" max="2885" width="12.28515625" style="990" customWidth="1"/>
    <col min="2886" max="2886" width="0" style="990" hidden="1" customWidth="1"/>
    <col min="2887" max="2887" width="3.7109375" style="990" customWidth="1"/>
    <col min="2888" max="2888" width="11.140625" style="990" bestFit="1" customWidth="1"/>
    <col min="2889" max="2890" width="10.5703125" style="990"/>
    <col min="2891" max="2891" width="11.140625" style="990" customWidth="1"/>
    <col min="2892" max="3121" width="10.5703125" style="990"/>
    <col min="3122" max="3129" width="0" style="990" hidden="1" customWidth="1"/>
    <col min="3130" max="3130" width="3.7109375" style="990" customWidth="1"/>
    <col min="3131" max="3131" width="3.85546875" style="990" customWidth="1"/>
    <col min="3132" max="3132" width="3.7109375" style="990" customWidth="1"/>
    <col min="3133" max="3133" width="12.7109375" style="990" customWidth="1"/>
    <col min="3134" max="3134" width="52.7109375" style="990" customWidth="1"/>
    <col min="3135" max="3138" width="0" style="990" hidden="1" customWidth="1"/>
    <col min="3139" max="3139" width="12.28515625" style="990" customWidth="1"/>
    <col min="3140" max="3140" width="6.42578125" style="990" customWidth="1"/>
    <col min="3141" max="3141" width="12.28515625" style="990" customWidth="1"/>
    <col min="3142" max="3142" width="0" style="990" hidden="1" customWidth="1"/>
    <col min="3143" max="3143" width="3.7109375" style="990" customWidth="1"/>
    <col min="3144" max="3144" width="11.140625" style="990" bestFit="1" customWidth="1"/>
    <col min="3145" max="3146" width="10.5703125" style="990"/>
    <col min="3147" max="3147" width="11.140625" style="990" customWidth="1"/>
    <col min="3148" max="3377" width="10.5703125" style="990"/>
    <col min="3378" max="3385" width="0" style="990" hidden="1" customWidth="1"/>
    <col min="3386" max="3386" width="3.7109375" style="990" customWidth="1"/>
    <col min="3387" max="3387" width="3.85546875" style="990" customWidth="1"/>
    <col min="3388" max="3388" width="3.7109375" style="990" customWidth="1"/>
    <col min="3389" max="3389" width="12.7109375" style="990" customWidth="1"/>
    <col min="3390" max="3390" width="52.7109375" style="990" customWidth="1"/>
    <col min="3391" max="3394" width="0" style="990" hidden="1" customWidth="1"/>
    <col min="3395" max="3395" width="12.28515625" style="990" customWidth="1"/>
    <col min="3396" max="3396" width="6.42578125" style="990" customWidth="1"/>
    <col min="3397" max="3397" width="12.28515625" style="990" customWidth="1"/>
    <col min="3398" max="3398" width="0" style="990" hidden="1" customWidth="1"/>
    <col min="3399" max="3399" width="3.7109375" style="990" customWidth="1"/>
    <col min="3400" max="3400" width="11.140625" style="990" bestFit="1" customWidth="1"/>
    <col min="3401" max="3402" width="10.5703125" style="990"/>
    <col min="3403" max="3403" width="11.140625" style="990" customWidth="1"/>
    <col min="3404" max="3633" width="10.5703125" style="990"/>
    <col min="3634" max="3641" width="0" style="990" hidden="1" customWidth="1"/>
    <col min="3642" max="3642" width="3.7109375" style="990" customWidth="1"/>
    <col min="3643" max="3643" width="3.85546875" style="990" customWidth="1"/>
    <col min="3644" max="3644" width="3.7109375" style="990" customWidth="1"/>
    <col min="3645" max="3645" width="12.7109375" style="990" customWidth="1"/>
    <col min="3646" max="3646" width="52.7109375" style="990" customWidth="1"/>
    <col min="3647" max="3650" width="0" style="990" hidden="1" customWidth="1"/>
    <col min="3651" max="3651" width="12.28515625" style="990" customWidth="1"/>
    <col min="3652" max="3652" width="6.42578125" style="990" customWidth="1"/>
    <col min="3653" max="3653" width="12.28515625" style="990" customWidth="1"/>
    <col min="3654" max="3654" width="0" style="990" hidden="1" customWidth="1"/>
    <col min="3655" max="3655" width="3.7109375" style="990" customWidth="1"/>
    <col min="3656" max="3656" width="11.140625" style="990" bestFit="1" customWidth="1"/>
    <col min="3657" max="3658" width="10.5703125" style="990"/>
    <col min="3659" max="3659" width="11.140625" style="990" customWidth="1"/>
    <col min="3660" max="3889" width="10.5703125" style="990"/>
    <col min="3890" max="3897" width="0" style="990" hidden="1" customWidth="1"/>
    <col min="3898" max="3898" width="3.7109375" style="990" customWidth="1"/>
    <col min="3899" max="3899" width="3.85546875" style="990" customWidth="1"/>
    <col min="3900" max="3900" width="3.7109375" style="990" customWidth="1"/>
    <col min="3901" max="3901" width="12.7109375" style="990" customWidth="1"/>
    <col min="3902" max="3902" width="52.7109375" style="990" customWidth="1"/>
    <col min="3903" max="3906" width="0" style="990" hidden="1" customWidth="1"/>
    <col min="3907" max="3907" width="12.28515625" style="990" customWidth="1"/>
    <col min="3908" max="3908" width="6.42578125" style="990" customWidth="1"/>
    <col min="3909" max="3909" width="12.28515625" style="990" customWidth="1"/>
    <col min="3910" max="3910" width="0" style="990" hidden="1" customWidth="1"/>
    <col min="3911" max="3911" width="3.7109375" style="990" customWidth="1"/>
    <col min="3912" max="3912" width="11.140625" style="990" bestFit="1" customWidth="1"/>
    <col min="3913" max="3914" width="10.5703125" style="990"/>
    <col min="3915" max="3915" width="11.140625" style="990" customWidth="1"/>
    <col min="3916" max="4145" width="10.5703125" style="990"/>
    <col min="4146" max="4153" width="0" style="990" hidden="1" customWidth="1"/>
    <col min="4154" max="4154" width="3.7109375" style="990" customWidth="1"/>
    <col min="4155" max="4155" width="3.85546875" style="990" customWidth="1"/>
    <col min="4156" max="4156" width="3.7109375" style="990" customWidth="1"/>
    <col min="4157" max="4157" width="12.7109375" style="990" customWidth="1"/>
    <col min="4158" max="4158" width="52.7109375" style="990" customWidth="1"/>
    <col min="4159" max="4162" width="0" style="990" hidden="1" customWidth="1"/>
    <col min="4163" max="4163" width="12.28515625" style="990" customWidth="1"/>
    <col min="4164" max="4164" width="6.42578125" style="990" customWidth="1"/>
    <col min="4165" max="4165" width="12.28515625" style="990" customWidth="1"/>
    <col min="4166" max="4166" width="0" style="990" hidden="1" customWidth="1"/>
    <col min="4167" max="4167" width="3.7109375" style="990" customWidth="1"/>
    <col min="4168" max="4168" width="11.140625" style="990" bestFit="1" customWidth="1"/>
    <col min="4169" max="4170" width="10.5703125" style="990"/>
    <col min="4171" max="4171" width="11.140625" style="990" customWidth="1"/>
    <col min="4172" max="4401" width="10.5703125" style="990"/>
    <col min="4402" max="4409" width="0" style="990" hidden="1" customWidth="1"/>
    <col min="4410" max="4410" width="3.7109375" style="990" customWidth="1"/>
    <col min="4411" max="4411" width="3.85546875" style="990" customWidth="1"/>
    <col min="4412" max="4412" width="3.7109375" style="990" customWidth="1"/>
    <col min="4413" max="4413" width="12.7109375" style="990" customWidth="1"/>
    <col min="4414" max="4414" width="52.7109375" style="990" customWidth="1"/>
    <col min="4415" max="4418" width="0" style="990" hidden="1" customWidth="1"/>
    <col min="4419" max="4419" width="12.28515625" style="990" customWidth="1"/>
    <col min="4420" max="4420" width="6.42578125" style="990" customWidth="1"/>
    <col min="4421" max="4421" width="12.28515625" style="990" customWidth="1"/>
    <col min="4422" max="4422" width="0" style="990" hidden="1" customWidth="1"/>
    <col min="4423" max="4423" width="3.7109375" style="990" customWidth="1"/>
    <col min="4424" max="4424" width="11.140625" style="990" bestFit="1" customWidth="1"/>
    <col min="4425" max="4426" width="10.5703125" style="990"/>
    <col min="4427" max="4427" width="11.140625" style="990" customWidth="1"/>
    <col min="4428" max="4657" width="10.5703125" style="990"/>
    <col min="4658" max="4665" width="0" style="990" hidden="1" customWidth="1"/>
    <col min="4666" max="4666" width="3.7109375" style="990" customWidth="1"/>
    <col min="4667" max="4667" width="3.85546875" style="990" customWidth="1"/>
    <col min="4668" max="4668" width="3.7109375" style="990" customWidth="1"/>
    <col min="4669" max="4669" width="12.7109375" style="990" customWidth="1"/>
    <col min="4670" max="4670" width="52.7109375" style="990" customWidth="1"/>
    <col min="4671" max="4674" width="0" style="990" hidden="1" customWidth="1"/>
    <col min="4675" max="4675" width="12.28515625" style="990" customWidth="1"/>
    <col min="4676" max="4676" width="6.42578125" style="990" customWidth="1"/>
    <col min="4677" max="4677" width="12.28515625" style="990" customWidth="1"/>
    <col min="4678" max="4678" width="0" style="990" hidden="1" customWidth="1"/>
    <col min="4679" max="4679" width="3.7109375" style="990" customWidth="1"/>
    <col min="4680" max="4680" width="11.140625" style="990" bestFit="1" customWidth="1"/>
    <col min="4681" max="4682" width="10.5703125" style="990"/>
    <col min="4683" max="4683" width="11.140625" style="990" customWidth="1"/>
    <col min="4684" max="4913" width="10.5703125" style="990"/>
    <col min="4914" max="4921" width="0" style="990" hidden="1" customWidth="1"/>
    <col min="4922" max="4922" width="3.7109375" style="990" customWidth="1"/>
    <col min="4923" max="4923" width="3.85546875" style="990" customWidth="1"/>
    <col min="4924" max="4924" width="3.7109375" style="990" customWidth="1"/>
    <col min="4925" max="4925" width="12.7109375" style="990" customWidth="1"/>
    <col min="4926" max="4926" width="52.7109375" style="990" customWidth="1"/>
    <col min="4927" max="4930" width="0" style="990" hidden="1" customWidth="1"/>
    <col min="4931" max="4931" width="12.28515625" style="990" customWidth="1"/>
    <col min="4932" max="4932" width="6.42578125" style="990" customWidth="1"/>
    <col min="4933" max="4933" width="12.28515625" style="990" customWidth="1"/>
    <col min="4934" max="4934" width="0" style="990" hidden="1" customWidth="1"/>
    <col min="4935" max="4935" width="3.7109375" style="990" customWidth="1"/>
    <col min="4936" max="4936" width="11.140625" style="990" bestFit="1" customWidth="1"/>
    <col min="4937" max="4938" width="10.5703125" style="990"/>
    <col min="4939" max="4939" width="11.140625" style="990" customWidth="1"/>
    <col min="4940" max="5169" width="10.5703125" style="990"/>
    <col min="5170" max="5177" width="0" style="990" hidden="1" customWidth="1"/>
    <col min="5178" max="5178" width="3.7109375" style="990" customWidth="1"/>
    <col min="5179" max="5179" width="3.85546875" style="990" customWidth="1"/>
    <col min="5180" max="5180" width="3.7109375" style="990" customWidth="1"/>
    <col min="5181" max="5181" width="12.7109375" style="990" customWidth="1"/>
    <col min="5182" max="5182" width="52.7109375" style="990" customWidth="1"/>
    <col min="5183" max="5186" width="0" style="990" hidden="1" customWidth="1"/>
    <col min="5187" max="5187" width="12.28515625" style="990" customWidth="1"/>
    <col min="5188" max="5188" width="6.42578125" style="990" customWidth="1"/>
    <col min="5189" max="5189" width="12.28515625" style="990" customWidth="1"/>
    <col min="5190" max="5190" width="0" style="990" hidden="1" customWidth="1"/>
    <col min="5191" max="5191" width="3.7109375" style="990" customWidth="1"/>
    <col min="5192" max="5192" width="11.140625" style="990" bestFit="1" customWidth="1"/>
    <col min="5193" max="5194" width="10.5703125" style="990"/>
    <col min="5195" max="5195" width="11.140625" style="990" customWidth="1"/>
    <col min="5196" max="5425" width="10.5703125" style="990"/>
    <col min="5426" max="5433" width="0" style="990" hidden="1" customWidth="1"/>
    <col min="5434" max="5434" width="3.7109375" style="990" customWidth="1"/>
    <col min="5435" max="5435" width="3.85546875" style="990" customWidth="1"/>
    <col min="5436" max="5436" width="3.7109375" style="990" customWidth="1"/>
    <col min="5437" max="5437" width="12.7109375" style="990" customWidth="1"/>
    <col min="5438" max="5438" width="52.7109375" style="990" customWidth="1"/>
    <col min="5439" max="5442" width="0" style="990" hidden="1" customWidth="1"/>
    <col min="5443" max="5443" width="12.28515625" style="990" customWidth="1"/>
    <col min="5444" max="5444" width="6.42578125" style="990" customWidth="1"/>
    <col min="5445" max="5445" width="12.28515625" style="990" customWidth="1"/>
    <col min="5446" max="5446" width="0" style="990" hidden="1" customWidth="1"/>
    <col min="5447" max="5447" width="3.7109375" style="990" customWidth="1"/>
    <col min="5448" max="5448" width="11.140625" style="990" bestFit="1" customWidth="1"/>
    <col min="5449" max="5450" width="10.5703125" style="990"/>
    <col min="5451" max="5451" width="11.140625" style="990" customWidth="1"/>
    <col min="5452" max="5681" width="10.5703125" style="990"/>
    <col min="5682" max="5689" width="0" style="990" hidden="1" customWidth="1"/>
    <col min="5690" max="5690" width="3.7109375" style="990" customWidth="1"/>
    <col min="5691" max="5691" width="3.85546875" style="990" customWidth="1"/>
    <col min="5692" max="5692" width="3.7109375" style="990" customWidth="1"/>
    <col min="5693" max="5693" width="12.7109375" style="990" customWidth="1"/>
    <col min="5694" max="5694" width="52.7109375" style="990" customWidth="1"/>
    <col min="5695" max="5698" width="0" style="990" hidden="1" customWidth="1"/>
    <col min="5699" max="5699" width="12.28515625" style="990" customWidth="1"/>
    <col min="5700" max="5700" width="6.42578125" style="990" customWidth="1"/>
    <col min="5701" max="5701" width="12.28515625" style="990" customWidth="1"/>
    <col min="5702" max="5702" width="0" style="990" hidden="1" customWidth="1"/>
    <col min="5703" max="5703" width="3.7109375" style="990" customWidth="1"/>
    <col min="5704" max="5704" width="11.140625" style="990" bestFit="1" customWidth="1"/>
    <col min="5705" max="5706" width="10.5703125" style="990"/>
    <col min="5707" max="5707" width="11.140625" style="990" customWidth="1"/>
    <col min="5708" max="5937" width="10.5703125" style="990"/>
    <col min="5938" max="5945" width="0" style="990" hidden="1" customWidth="1"/>
    <col min="5946" max="5946" width="3.7109375" style="990" customWidth="1"/>
    <col min="5947" max="5947" width="3.85546875" style="990" customWidth="1"/>
    <col min="5948" max="5948" width="3.7109375" style="990" customWidth="1"/>
    <col min="5949" max="5949" width="12.7109375" style="990" customWidth="1"/>
    <col min="5950" max="5950" width="52.7109375" style="990" customWidth="1"/>
    <col min="5951" max="5954" width="0" style="990" hidden="1" customWidth="1"/>
    <col min="5955" max="5955" width="12.28515625" style="990" customWidth="1"/>
    <col min="5956" max="5956" width="6.42578125" style="990" customWidth="1"/>
    <col min="5957" max="5957" width="12.28515625" style="990" customWidth="1"/>
    <col min="5958" max="5958" width="0" style="990" hidden="1" customWidth="1"/>
    <col min="5959" max="5959" width="3.7109375" style="990" customWidth="1"/>
    <col min="5960" max="5960" width="11.140625" style="990" bestFit="1" customWidth="1"/>
    <col min="5961" max="5962" width="10.5703125" style="990"/>
    <col min="5963" max="5963" width="11.140625" style="990" customWidth="1"/>
    <col min="5964" max="6193" width="10.5703125" style="990"/>
    <col min="6194" max="6201" width="0" style="990" hidden="1" customWidth="1"/>
    <col min="6202" max="6202" width="3.7109375" style="990" customWidth="1"/>
    <col min="6203" max="6203" width="3.85546875" style="990" customWidth="1"/>
    <col min="6204" max="6204" width="3.7109375" style="990" customWidth="1"/>
    <col min="6205" max="6205" width="12.7109375" style="990" customWidth="1"/>
    <col min="6206" max="6206" width="52.7109375" style="990" customWidth="1"/>
    <col min="6207" max="6210" width="0" style="990" hidden="1" customWidth="1"/>
    <col min="6211" max="6211" width="12.28515625" style="990" customWidth="1"/>
    <col min="6212" max="6212" width="6.42578125" style="990" customWidth="1"/>
    <col min="6213" max="6213" width="12.28515625" style="990" customWidth="1"/>
    <col min="6214" max="6214" width="0" style="990" hidden="1" customWidth="1"/>
    <col min="6215" max="6215" width="3.7109375" style="990" customWidth="1"/>
    <col min="6216" max="6216" width="11.140625" style="990" bestFit="1" customWidth="1"/>
    <col min="6217" max="6218" width="10.5703125" style="990"/>
    <col min="6219" max="6219" width="11.140625" style="990" customWidth="1"/>
    <col min="6220" max="6449" width="10.5703125" style="990"/>
    <col min="6450" max="6457" width="0" style="990" hidden="1" customWidth="1"/>
    <col min="6458" max="6458" width="3.7109375" style="990" customWidth="1"/>
    <col min="6459" max="6459" width="3.85546875" style="990" customWidth="1"/>
    <col min="6460" max="6460" width="3.7109375" style="990" customWidth="1"/>
    <col min="6461" max="6461" width="12.7109375" style="990" customWidth="1"/>
    <col min="6462" max="6462" width="52.7109375" style="990" customWidth="1"/>
    <col min="6463" max="6466" width="0" style="990" hidden="1" customWidth="1"/>
    <col min="6467" max="6467" width="12.28515625" style="990" customWidth="1"/>
    <col min="6468" max="6468" width="6.42578125" style="990" customWidth="1"/>
    <col min="6469" max="6469" width="12.28515625" style="990" customWidth="1"/>
    <col min="6470" max="6470" width="0" style="990" hidden="1" customWidth="1"/>
    <col min="6471" max="6471" width="3.7109375" style="990" customWidth="1"/>
    <col min="6472" max="6472" width="11.140625" style="990" bestFit="1" customWidth="1"/>
    <col min="6473" max="6474" width="10.5703125" style="990"/>
    <col min="6475" max="6475" width="11.140625" style="990" customWidth="1"/>
    <col min="6476" max="6705" width="10.5703125" style="990"/>
    <col min="6706" max="6713" width="0" style="990" hidden="1" customWidth="1"/>
    <col min="6714" max="6714" width="3.7109375" style="990" customWidth="1"/>
    <col min="6715" max="6715" width="3.85546875" style="990" customWidth="1"/>
    <col min="6716" max="6716" width="3.7109375" style="990" customWidth="1"/>
    <col min="6717" max="6717" width="12.7109375" style="990" customWidth="1"/>
    <col min="6718" max="6718" width="52.7109375" style="990" customWidth="1"/>
    <col min="6719" max="6722" width="0" style="990" hidden="1" customWidth="1"/>
    <col min="6723" max="6723" width="12.28515625" style="990" customWidth="1"/>
    <col min="6724" max="6724" width="6.42578125" style="990" customWidth="1"/>
    <col min="6725" max="6725" width="12.28515625" style="990" customWidth="1"/>
    <col min="6726" max="6726" width="0" style="990" hidden="1" customWidth="1"/>
    <col min="6727" max="6727" width="3.7109375" style="990" customWidth="1"/>
    <col min="6728" max="6728" width="11.140625" style="990" bestFit="1" customWidth="1"/>
    <col min="6729" max="6730" width="10.5703125" style="990"/>
    <col min="6731" max="6731" width="11.140625" style="990" customWidth="1"/>
    <col min="6732" max="6961" width="10.5703125" style="990"/>
    <col min="6962" max="6969" width="0" style="990" hidden="1" customWidth="1"/>
    <col min="6970" max="6970" width="3.7109375" style="990" customWidth="1"/>
    <col min="6971" max="6971" width="3.85546875" style="990" customWidth="1"/>
    <col min="6972" max="6972" width="3.7109375" style="990" customWidth="1"/>
    <col min="6973" max="6973" width="12.7109375" style="990" customWidth="1"/>
    <col min="6974" max="6974" width="52.7109375" style="990" customWidth="1"/>
    <col min="6975" max="6978" width="0" style="990" hidden="1" customWidth="1"/>
    <col min="6979" max="6979" width="12.28515625" style="990" customWidth="1"/>
    <col min="6980" max="6980" width="6.42578125" style="990" customWidth="1"/>
    <col min="6981" max="6981" width="12.28515625" style="990" customWidth="1"/>
    <col min="6982" max="6982" width="0" style="990" hidden="1" customWidth="1"/>
    <col min="6983" max="6983" width="3.7109375" style="990" customWidth="1"/>
    <col min="6984" max="6984" width="11.140625" style="990" bestFit="1" customWidth="1"/>
    <col min="6985" max="6986" width="10.5703125" style="990"/>
    <col min="6987" max="6987" width="11.140625" style="990" customWidth="1"/>
    <col min="6988" max="7217" width="10.5703125" style="990"/>
    <col min="7218" max="7225" width="0" style="990" hidden="1" customWidth="1"/>
    <col min="7226" max="7226" width="3.7109375" style="990" customWidth="1"/>
    <col min="7227" max="7227" width="3.85546875" style="990" customWidth="1"/>
    <col min="7228" max="7228" width="3.7109375" style="990" customWidth="1"/>
    <col min="7229" max="7229" width="12.7109375" style="990" customWidth="1"/>
    <col min="7230" max="7230" width="52.7109375" style="990" customWidth="1"/>
    <col min="7231" max="7234" width="0" style="990" hidden="1" customWidth="1"/>
    <col min="7235" max="7235" width="12.28515625" style="990" customWidth="1"/>
    <col min="7236" max="7236" width="6.42578125" style="990" customWidth="1"/>
    <col min="7237" max="7237" width="12.28515625" style="990" customWidth="1"/>
    <col min="7238" max="7238" width="0" style="990" hidden="1" customWidth="1"/>
    <col min="7239" max="7239" width="3.7109375" style="990" customWidth="1"/>
    <col min="7240" max="7240" width="11.140625" style="990" bestFit="1" customWidth="1"/>
    <col min="7241" max="7242" width="10.5703125" style="990"/>
    <col min="7243" max="7243" width="11.140625" style="990" customWidth="1"/>
    <col min="7244" max="7473" width="10.5703125" style="990"/>
    <col min="7474" max="7481" width="0" style="990" hidden="1" customWidth="1"/>
    <col min="7482" max="7482" width="3.7109375" style="990" customWidth="1"/>
    <col min="7483" max="7483" width="3.85546875" style="990" customWidth="1"/>
    <col min="7484" max="7484" width="3.7109375" style="990" customWidth="1"/>
    <col min="7485" max="7485" width="12.7109375" style="990" customWidth="1"/>
    <col min="7486" max="7486" width="52.7109375" style="990" customWidth="1"/>
    <col min="7487" max="7490" width="0" style="990" hidden="1" customWidth="1"/>
    <col min="7491" max="7491" width="12.28515625" style="990" customWidth="1"/>
    <col min="7492" max="7492" width="6.42578125" style="990" customWidth="1"/>
    <col min="7493" max="7493" width="12.28515625" style="990" customWidth="1"/>
    <col min="7494" max="7494" width="0" style="990" hidden="1" customWidth="1"/>
    <col min="7495" max="7495" width="3.7109375" style="990" customWidth="1"/>
    <col min="7496" max="7496" width="11.140625" style="990" bestFit="1" customWidth="1"/>
    <col min="7497" max="7498" width="10.5703125" style="990"/>
    <col min="7499" max="7499" width="11.140625" style="990" customWidth="1"/>
    <col min="7500" max="7729" width="10.5703125" style="990"/>
    <col min="7730" max="7737" width="0" style="990" hidden="1" customWidth="1"/>
    <col min="7738" max="7738" width="3.7109375" style="990" customWidth="1"/>
    <col min="7739" max="7739" width="3.85546875" style="990" customWidth="1"/>
    <col min="7740" max="7740" width="3.7109375" style="990" customWidth="1"/>
    <col min="7741" max="7741" width="12.7109375" style="990" customWidth="1"/>
    <col min="7742" max="7742" width="52.7109375" style="990" customWidth="1"/>
    <col min="7743" max="7746" width="0" style="990" hidden="1" customWidth="1"/>
    <col min="7747" max="7747" width="12.28515625" style="990" customWidth="1"/>
    <col min="7748" max="7748" width="6.42578125" style="990" customWidth="1"/>
    <col min="7749" max="7749" width="12.28515625" style="990" customWidth="1"/>
    <col min="7750" max="7750" width="0" style="990" hidden="1" customWidth="1"/>
    <col min="7751" max="7751" width="3.7109375" style="990" customWidth="1"/>
    <col min="7752" max="7752" width="11.140625" style="990" bestFit="1" customWidth="1"/>
    <col min="7753" max="7754" width="10.5703125" style="990"/>
    <col min="7755" max="7755" width="11.140625" style="990" customWidth="1"/>
    <col min="7756" max="7985" width="10.5703125" style="990"/>
    <col min="7986" max="7993" width="0" style="990" hidden="1" customWidth="1"/>
    <col min="7994" max="7994" width="3.7109375" style="990" customWidth="1"/>
    <col min="7995" max="7995" width="3.85546875" style="990" customWidth="1"/>
    <col min="7996" max="7996" width="3.7109375" style="990" customWidth="1"/>
    <col min="7997" max="7997" width="12.7109375" style="990" customWidth="1"/>
    <col min="7998" max="7998" width="52.7109375" style="990" customWidth="1"/>
    <col min="7999" max="8002" width="0" style="990" hidden="1" customWidth="1"/>
    <col min="8003" max="8003" width="12.28515625" style="990" customWidth="1"/>
    <col min="8004" max="8004" width="6.42578125" style="990" customWidth="1"/>
    <col min="8005" max="8005" width="12.28515625" style="990" customWidth="1"/>
    <col min="8006" max="8006" width="0" style="990" hidden="1" customWidth="1"/>
    <col min="8007" max="8007" width="3.7109375" style="990" customWidth="1"/>
    <col min="8008" max="8008" width="11.140625" style="990" bestFit="1" customWidth="1"/>
    <col min="8009" max="8010" width="10.5703125" style="990"/>
    <col min="8011" max="8011" width="11.140625" style="990" customWidth="1"/>
    <col min="8012" max="8241" width="10.5703125" style="990"/>
    <col min="8242" max="8249" width="0" style="990" hidden="1" customWidth="1"/>
    <col min="8250" max="8250" width="3.7109375" style="990" customWidth="1"/>
    <col min="8251" max="8251" width="3.85546875" style="990" customWidth="1"/>
    <col min="8252" max="8252" width="3.7109375" style="990" customWidth="1"/>
    <col min="8253" max="8253" width="12.7109375" style="990" customWidth="1"/>
    <col min="8254" max="8254" width="52.7109375" style="990" customWidth="1"/>
    <col min="8255" max="8258" width="0" style="990" hidden="1" customWidth="1"/>
    <col min="8259" max="8259" width="12.28515625" style="990" customWidth="1"/>
    <col min="8260" max="8260" width="6.42578125" style="990" customWidth="1"/>
    <col min="8261" max="8261" width="12.28515625" style="990" customWidth="1"/>
    <col min="8262" max="8262" width="0" style="990" hidden="1" customWidth="1"/>
    <col min="8263" max="8263" width="3.7109375" style="990" customWidth="1"/>
    <col min="8264" max="8264" width="11.140625" style="990" bestFit="1" customWidth="1"/>
    <col min="8265" max="8266" width="10.5703125" style="990"/>
    <col min="8267" max="8267" width="11.140625" style="990" customWidth="1"/>
    <col min="8268" max="8497" width="10.5703125" style="990"/>
    <col min="8498" max="8505" width="0" style="990" hidden="1" customWidth="1"/>
    <col min="8506" max="8506" width="3.7109375" style="990" customWidth="1"/>
    <col min="8507" max="8507" width="3.85546875" style="990" customWidth="1"/>
    <col min="8508" max="8508" width="3.7109375" style="990" customWidth="1"/>
    <col min="8509" max="8509" width="12.7109375" style="990" customWidth="1"/>
    <col min="8510" max="8510" width="52.7109375" style="990" customWidth="1"/>
    <col min="8511" max="8514" width="0" style="990" hidden="1" customWidth="1"/>
    <col min="8515" max="8515" width="12.28515625" style="990" customWidth="1"/>
    <col min="8516" max="8516" width="6.42578125" style="990" customWidth="1"/>
    <col min="8517" max="8517" width="12.28515625" style="990" customWidth="1"/>
    <col min="8518" max="8518" width="0" style="990" hidden="1" customWidth="1"/>
    <col min="8519" max="8519" width="3.7109375" style="990" customWidth="1"/>
    <col min="8520" max="8520" width="11.140625" style="990" bestFit="1" customWidth="1"/>
    <col min="8521" max="8522" width="10.5703125" style="990"/>
    <col min="8523" max="8523" width="11.140625" style="990" customWidth="1"/>
    <col min="8524" max="8753" width="10.5703125" style="990"/>
    <col min="8754" max="8761" width="0" style="990" hidden="1" customWidth="1"/>
    <col min="8762" max="8762" width="3.7109375" style="990" customWidth="1"/>
    <col min="8763" max="8763" width="3.85546875" style="990" customWidth="1"/>
    <col min="8764" max="8764" width="3.7109375" style="990" customWidth="1"/>
    <col min="8765" max="8765" width="12.7109375" style="990" customWidth="1"/>
    <col min="8766" max="8766" width="52.7109375" style="990" customWidth="1"/>
    <col min="8767" max="8770" width="0" style="990" hidden="1" customWidth="1"/>
    <col min="8771" max="8771" width="12.28515625" style="990" customWidth="1"/>
    <col min="8772" max="8772" width="6.42578125" style="990" customWidth="1"/>
    <col min="8773" max="8773" width="12.28515625" style="990" customWidth="1"/>
    <col min="8774" max="8774" width="0" style="990" hidden="1" customWidth="1"/>
    <col min="8775" max="8775" width="3.7109375" style="990" customWidth="1"/>
    <col min="8776" max="8776" width="11.140625" style="990" bestFit="1" customWidth="1"/>
    <col min="8777" max="8778" width="10.5703125" style="990"/>
    <col min="8779" max="8779" width="11.140625" style="990" customWidth="1"/>
    <col min="8780" max="9009" width="10.5703125" style="990"/>
    <col min="9010" max="9017" width="0" style="990" hidden="1" customWidth="1"/>
    <col min="9018" max="9018" width="3.7109375" style="990" customWidth="1"/>
    <col min="9019" max="9019" width="3.85546875" style="990" customWidth="1"/>
    <col min="9020" max="9020" width="3.7109375" style="990" customWidth="1"/>
    <col min="9021" max="9021" width="12.7109375" style="990" customWidth="1"/>
    <col min="9022" max="9022" width="52.7109375" style="990" customWidth="1"/>
    <col min="9023" max="9026" width="0" style="990" hidden="1" customWidth="1"/>
    <col min="9027" max="9027" width="12.28515625" style="990" customWidth="1"/>
    <col min="9028" max="9028" width="6.42578125" style="990" customWidth="1"/>
    <col min="9029" max="9029" width="12.28515625" style="990" customWidth="1"/>
    <col min="9030" max="9030" width="0" style="990" hidden="1" customWidth="1"/>
    <col min="9031" max="9031" width="3.7109375" style="990" customWidth="1"/>
    <col min="9032" max="9032" width="11.140625" style="990" bestFit="1" customWidth="1"/>
    <col min="9033" max="9034" width="10.5703125" style="990"/>
    <col min="9035" max="9035" width="11.140625" style="990" customWidth="1"/>
    <col min="9036" max="9265" width="10.5703125" style="990"/>
    <col min="9266" max="9273" width="0" style="990" hidden="1" customWidth="1"/>
    <col min="9274" max="9274" width="3.7109375" style="990" customWidth="1"/>
    <col min="9275" max="9275" width="3.85546875" style="990" customWidth="1"/>
    <col min="9276" max="9276" width="3.7109375" style="990" customWidth="1"/>
    <col min="9277" max="9277" width="12.7109375" style="990" customWidth="1"/>
    <col min="9278" max="9278" width="52.7109375" style="990" customWidth="1"/>
    <col min="9279" max="9282" width="0" style="990" hidden="1" customWidth="1"/>
    <col min="9283" max="9283" width="12.28515625" style="990" customWidth="1"/>
    <col min="9284" max="9284" width="6.42578125" style="990" customWidth="1"/>
    <col min="9285" max="9285" width="12.28515625" style="990" customWidth="1"/>
    <col min="9286" max="9286" width="0" style="990" hidden="1" customWidth="1"/>
    <col min="9287" max="9287" width="3.7109375" style="990" customWidth="1"/>
    <col min="9288" max="9288" width="11.140625" style="990" bestFit="1" customWidth="1"/>
    <col min="9289" max="9290" width="10.5703125" style="990"/>
    <col min="9291" max="9291" width="11.140625" style="990" customWidth="1"/>
    <col min="9292" max="9521" width="10.5703125" style="990"/>
    <col min="9522" max="9529" width="0" style="990" hidden="1" customWidth="1"/>
    <col min="9530" max="9530" width="3.7109375" style="990" customWidth="1"/>
    <col min="9531" max="9531" width="3.85546875" style="990" customWidth="1"/>
    <col min="9532" max="9532" width="3.7109375" style="990" customWidth="1"/>
    <col min="9533" max="9533" width="12.7109375" style="990" customWidth="1"/>
    <col min="9534" max="9534" width="52.7109375" style="990" customWidth="1"/>
    <col min="9535" max="9538" width="0" style="990" hidden="1" customWidth="1"/>
    <col min="9539" max="9539" width="12.28515625" style="990" customWidth="1"/>
    <col min="9540" max="9540" width="6.42578125" style="990" customWidth="1"/>
    <col min="9541" max="9541" width="12.28515625" style="990" customWidth="1"/>
    <col min="9542" max="9542" width="0" style="990" hidden="1" customWidth="1"/>
    <col min="9543" max="9543" width="3.7109375" style="990" customWidth="1"/>
    <col min="9544" max="9544" width="11.140625" style="990" bestFit="1" customWidth="1"/>
    <col min="9545" max="9546" width="10.5703125" style="990"/>
    <col min="9547" max="9547" width="11.140625" style="990" customWidth="1"/>
    <col min="9548" max="9777" width="10.5703125" style="990"/>
    <col min="9778" max="9785" width="0" style="990" hidden="1" customWidth="1"/>
    <col min="9786" max="9786" width="3.7109375" style="990" customWidth="1"/>
    <col min="9787" max="9787" width="3.85546875" style="990" customWidth="1"/>
    <col min="9788" max="9788" width="3.7109375" style="990" customWidth="1"/>
    <col min="9789" max="9789" width="12.7109375" style="990" customWidth="1"/>
    <col min="9790" max="9790" width="52.7109375" style="990" customWidth="1"/>
    <col min="9791" max="9794" width="0" style="990" hidden="1" customWidth="1"/>
    <col min="9795" max="9795" width="12.28515625" style="990" customWidth="1"/>
    <col min="9796" max="9796" width="6.42578125" style="990" customWidth="1"/>
    <col min="9797" max="9797" width="12.28515625" style="990" customWidth="1"/>
    <col min="9798" max="9798" width="0" style="990" hidden="1" customWidth="1"/>
    <col min="9799" max="9799" width="3.7109375" style="990" customWidth="1"/>
    <col min="9800" max="9800" width="11.140625" style="990" bestFit="1" customWidth="1"/>
    <col min="9801" max="9802" width="10.5703125" style="990"/>
    <col min="9803" max="9803" width="11.140625" style="990" customWidth="1"/>
    <col min="9804" max="10033" width="10.5703125" style="990"/>
    <col min="10034" max="10041" width="0" style="990" hidden="1" customWidth="1"/>
    <col min="10042" max="10042" width="3.7109375" style="990" customWidth="1"/>
    <col min="10043" max="10043" width="3.85546875" style="990" customWidth="1"/>
    <col min="10044" max="10044" width="3.7109375" style="990" customWidth="1"/>
    <col min="10045" max="10045" width="12.7109375" style="990" customWidth="1"/>
    <col min="10046" max="10046" width="52.7109375" style="990" customWidth="1"/>
    <col min="10047" max="10050" width="0" style="990" hidden="1" customWidth="1"/>
    <col min="10051" max="10051" width="12.28515625" style="990" customWidth="1"/>
    <col min="10052" max="10052" width="6.42578125" style="990" customWidth="1"/>
    <col min="10053" max="10053" width="12.28515625" style="990" customWidth="1"/>
    <col min="10054" max="10054" width="0" style="990" hidden="1" customWidth="1"/>
    <col min="10055" max="10055" width="3.7109375" style="990" customWidth="1"/>
    <col min="10056" max="10056" width="11.140625" style="990" bestFit="1" customWidth="1"/>
    <col min="10057" max="10058" width="10.5703125" style="990"/>
    <col min="10059" max="10059" width="11.140625" style="990" customWidth="1"/>
    <col min="10060" max="10289" width="10.5703125" style="990"/>
    <col min="10290" max="10297" width="0" style="990" hidden="1" customWidth="1"/>
    <col min="10298" max="10298" width="3.7109375" style="990" customWidth="1"/>
    <col min="10299" max="10299" width="3.85546875" style="990" customWidth="1"/>
    <col min="10300" max="10300" width="3.7109375" style="990" customWidth="1"/>
    <col min="10301" max="10301" width="12.7109375" style="990" customWidth="1"/>
    <col min="10302" max="10302" width="52.7109375" style="990" customWidth="1"/>
    <col min="10303" max="10306" width="0" style="990" hidden="1" customWidth="1"/>
    <col min="10307" max="10307" width="12.28515625" style="990" customWidth="1"/>
    <col min="10308" max="10308" width="6.42578125" style="990" customWidth="1"/>
    <col min="10309" max="10309" width="12.28515625" style="990" customWidth="1"/>
    <col min="10310" max="10310" width="0" style="990" hidden="1" customWidth="1"/>
    <col min="10311" max="10311" width="3.7109375" style="990" customWidth="1"/>
    <col min="10312" max="10312" width="11.140625" style="990" bestFit="1" customWidth="1"/>
    <col min="10313" max="10314" width="10.5703125" style="990"/>
    <col min="10315" max="10315" width="11.140625" style="990" customWidth="1"/>
    <col min="10316" max="10545" width="10.5703125" style="990"/>
    <col min="10546" max="10553" width="0" style="990" hidden="1" customWidth="1"/>
    <col min="10554" max="10554" width="3.7109375" style="990" customWidth="1"/>
    <col min="10555" max="10555" width="3.85546875" style="990" customWidth="1"/>
    <col min="10556" max="10556" width="3.7109375" style="990" customWidth="1"/>
    <col min="10557" max="10557" width="12.7109375" style="990" customWidth="1"/>
    <col min="10558" max="10558" width="52.7109375" style="990" customWidth="1"/>
    <col min="10559" max="10562" width="0" style="990" hidden="1" customWidth="1"/>
    <col min="10563" max="10563" width="12.28515625" style="990" customWidth="1"/>
    <col min="10564" max="10564" width="6.42578125" style="990" customWidth="1"/>
    <col min="10565" max="10565" width="12.28515625" style="990" customWidth="1"/>
    <col min="10566" max="10566" width="0" style="990" hidden="1" customWidth="1"/>
    <col min="10567" max="10567" width="3.7109375" style="990" customWidth="1"/>
    <col min="10568" max="10568" width="11.140625" style="990" bestFit="1" customWidth="1"/>
    <col min="10569" max="10570" width="10.5703125" style="990"/>
    <col min="10571" max="10571" width="11.140625" style="990" customWidth="1"/>
    <col min="10572" max="10801" width="10.5703125" style="990"/>
    <col min="10802" max="10809" width="0" style="990" hidden="1" customWidth="1"/>
    <col min="10810" max="10810" width="3.7109375" style="990" customWidth="1"/>
    <col min="10811" max="10811" width="3.85546875" style="990" customWidth="1"/>
    <col min="10812" max="10812" width="3.7109375" style="990" customWidth="1"/>
    <col min="10813" max="10813" width="12.7109375" style="990" customWidth="1"/>
    <col min="10814" max="10814" width="52.7109375" style="990" customWidth="1"/>
    <col min="10815" max="10818" width="0" style="990" hidden="1" customWidth="1"/>
    <col min="10819" max="10819" width="12.28515625" style="990" customWidth="1"/>
    <col min="10820" max="10820" width="6.42578125" style="990" customWidth="1"/>
    <col min="10821" max="10821" width="12.28515625" style="990" customWidth="1"/>
    <col min="10822" max="10822" width="0" style="990" hidden="1" customWidth="1"/>
    <col min="10823" max="10823" width="3.7109375" style="990" customWidth="1"/>
    <col min="10824" max="10824" width="11.140625" style="990" bestFit="1" customWidth="1"/>
    <col min="10825" max="10826" width="10.5703125" style="990"/>
    <col min="10827" max="10827" width="11.140625" style="990" customWidth="1"/>
    <col min="10828" max="11057" width="10.5703125" style="990"/>
    <col min="11058" max="11065" width="0" style="990" hidden="1" customWidth="1"/>
    <col min="11066" max="11066" width="3.7109375" style="990" customWidth="1"/>
    <col min="11067" max="11067" width="3.85546875" style="990" customWidth="1"/>
    <col min="11068" max="11068" width="3.7109375" style="990" customWidth="1"/>
    <col min="11069" max="11069" width="12.7109375" style="990" customWidth="1"/>
    <col min="11070" max="11070" width="52.7109375" style="990" customWidth="1"/>
    <col min="11071" max="11074" width="0" style="990" hidden="1" customWidth="1"/>
    <col min="11075" max="11075" width="12.28515625" style="990" customWidth="1"/>
    <col min="11076" max="11076" width="6.42578125" style="990" customWidth="1"/>
    <col min="11077" max="11077" width="12.28515625" style="990" customWidth="1"/>
    <col min="11078" max="11078" width="0" style="990" hidden="1" customWidth="1"/>
    <col min="11079" max="11079" width="3.7109375" style="990" customWidth="1"/>
    <col min="11080" max="11080" width="11.140625" style="990" bestFit="1" customWidth="1"/>
    <col min="11081" max="11082" width="10.5703125" style="990"/>
    <col min="11083" max="11083" width="11.140625" style="990" customWidth="1"/>
    <col min="11084" max="11313" width="10.5703125" style="990"/>
    <col min="11314" max="11321" width="0" style="990" hidden="1" customWidth="1"/>
    <col min="11322" max="11322" width="3.7109375" style="990" customWidth="1"/>
    <col min="11323" max="11323" width="3.85546875" style="990" customWidth="1"/>
    <col min="11324" max="11324" width="3.7109375" style="990" customWidth="1"/>
    <col min="11325" max="11325" width="12.7109375" style="990" customWidth="1"/>
    <col min="11326" max="11326" width="52.7109375" style="990" customWidth="1"/>
    <col min="11327" max="11330" width="0" style="990" hidden="1" customWidth="1"/>
    <col min="11331" max="11331" width="12.28515625" style="990" customWidth="1"/>
    <col min="11332" max="11332" width="6.42578125" style="990" customWidth="1"/>
    <col min="11333" max="11333" width="12.28515625" style="990" customWidth="1"/>
    <col min="11334" max="11334" width="0" style="990" hidden="1" customWidth="1"/>
    <col min="11335" max="11335" width="3.7109375" style="990" customWidth="1"/>
    <col min="11336" max="11336" width="11.140625" style="990" bestFit="1" customWidth="1"/>
    <col min="11337" max="11338" width="10.5703125" style="990"/>
    <col min="11339" max="11339" width="11.140625" style="990" customWidth="1"/>
    <col min="11340" max="11569" width="10.5703125" style="990"/>
    <col min="11570" max="11577" width="0" style="990" hidden="1" customWidth="1"/>
    <col min="11578" max="11578" width="3.7109375" style="990" customWidth="1"/>
    <col min="11579" max="11579" width="3.85546875" style="990" customWidth="1"/>
    <col min="11580" max="11580" width="3.7109375" style="990" customWidth="1"/>
    <col min="11581" max="11581" width="12.7109375" style="990" customWidth="1"/>
    <col min="11582" max="11582" width="52.7109375" style="990" customWidth="1"/>
    <col min="11583" max="11586" width="0" style="990" hidden="1" customWidth="1"/>
    <col min="11587" max="11587" width="12.28515625" style="990" customWidth="1"/>
    <col min="11588" max="11588" width="6.42578125" style="990" customWidth="1"/>
    <col min="11589" max="11589" width="12.28515625" style="990" customWidth="1"/>
    <col min="11590" max="11590" width="0" style="990" hidden="1" customWidth="1"/>
    <col min="11591" max="11591" width="3.7109375" style="990" customWidth="1"/>
    <col min="11592" max="11592" width="11.140625" style="990" bestFit="1" customWidth="1"/>
    <col min="11593" max="11594" width="10.5703125" style="990"/>
    <col min="11595" max="11595" width="11.140625" style="990" customWidth="1"/>
    <col min="11596" max="11825" width="10.5703125" style="990"/>
    <col min="11826" max="11833" width="0" style="990" hidden="1" customWidth="1"/>
    <col min="11834" max="11834" width="3.7109375" style="990" customWidth="1"/>
    <col min="11835" max="11835" width="3.85546875" style="990" customWidth="1"/>
    <col min="11836" max="11836" width="3.7109375" style="990" customWidth="1"/>
    <col min="11837" max="11837" width="12.7109375" style="990" customWidth="1"/>
    <col min="11838" max="11838" width="52.7109375" style="990" customWidth="1"/>
    <col min="11839" max="11842" width="0" style="990" hidden="1" customWidth="1"/>
    <col min="11843" max="11843" width="12.28515625" style="990" customWidth="1"/>
    <col min="11844" max="11844" width="6.42578125" style="990" customWidth="1"/>
    <col min="11845" max="11845" width="12.28515625" style="990" customWidth="1"/>
    <col min="11846" max="11846" width="0" style="990" hidden="1" customWidth="1"/>
    <col min="11847" max="11847" width="3.7109375" style="990" customWidth="1"/>
    <col min="11848" max="11848" width="11.140625" style="990" bestFit="1" customWidth="1"/>
    <col min="11849" max="11850" width="10.5703125" style="990"/>
    <col min="11851" max="11851" width="11.140625" style="990" customWidth="1"/>
    <col min="11852" max="12081" width="10.5703125" style="990"/>
    <col min="12082" max="12089" width="0" style="990" hidden="1" customWidth="1"/>
    <col min="12090" max="12090" width="3.7109375" style="990" customWidth="1"/>
    <col min="12091" max="12091" width="3.85546875" style="990" customWidth="1"/>
    <col min="12092" max="12092" width="3.7109375" style="990" customWidth="1"/>
    <col min="12093" max="12093" width="12.7109375" style="990" customWidth="1"/>
    <col min="12094" max="12094" width="52.7109375" style="990" customWidth="1"/>
    <col min="12095" max="12098" width="0" style="990" hidden="1" customWidth="1"/>
    <col min="12099" max="12099" width="12.28515625" style="990" customWidth="1"/>
    <col min="12100" max="12100" width="6.42578125" style="990" customWidth="1"/>
    <col min="12101" max="12101" width="12.28515625" style="990" customWidth="1"/>
    <col min="12102" max="12102" width="0" style="990" hidden="1" customWidth="1"/>
    <col min="12103" max="12103" width="3.7109375" style="990" customWidth="1"/>
    <col min="12104" max="12104" width="11.140625" style="990" bestFit="1" customWidth="1"/>
    <col min="12105" max="12106" width="10.5703125" style="990"/>
    <col min="12107" max="12107" width="11.140625" style="990" customWidth="1"/>
    <col min="12108" max="12337" width="10.5703125" style="990"/>
    <col min="12338" max="12345" width="0" style="990" hidden="1" customWidth="1"/>
    <col min="12346" max="12346" width="3.7109375" style="990" customWidth="1"/>
    <col min="12347" max="12347" width="3.85546875" style="990" customWidth="1"/>
    <col min="12348" max="12348" width="3.7109375" style="990" customWidth="1"/>
    <col min="12349" max="12349" width="12.7109375" style="990" customWidth="1"/>
    <col min="12350" max="12350" width="52.7109375" style="990" customWidth="1"/>
    <col min="12351" max="12354" width="0" style="990" hidden="1" customWidth="1"/>
    <col min="12355" max="12355" width="12.28515625" style="990" customWidth="1"/>
    <col min="12356" max="12356" width="6.42578125" style="990" customWidth="1"/>
    <col min="12357" max="12357" width="12.28515625" style="990" customWidth="1"/>
    <col min="12358" max="12358" width="0" style="990" hidden="1" customWidth="1"/>
    <col min="12359" max="12359" width="3.7109375" style="990" customWidth="1"/>
    <col min="12360" max="12360" width="11.140625" style="990" bestFit="1" customWidth="1"/>
    <col min="12361" max="12362" width="10.5703125" style="990"/>
    <col min="12363" max="12363" width="11.140625" style="990" customWidth="1"/>
    <col min="12364" max="12593" width="10.5703125" style="990"/>
    <col min="12594" max="12601" width="0" style="990" hidden="1" customWidth="1"/>
    <col min="12602" max="12602" width="3.7109375" style="990" customWidth="1"/>
    <col min="12603" max="12603" width="3.85546875" style="990" customWidth="1"/>
    <col min="12604" max="12604" width="3.7109375" style="990" customWidth="1"/>
    <col min="12605" max="12605" width="12.7109375" style="990" customWidth="1"/>
    <col min="12606" max="12606" width="52.7109375" style="990" customWidth="1"/>
    <col min="12607" max="12610" width="0" style="990" hidden="1" customWidth="1"/>
    <col min="12611" max="12611" width="12.28515625" style="990" customWidth="1"/>
    <col min="12612" max="12612" width="6.42578125" style="990" customWidth="1"/>
    <col min="12613" max="12613" width="12.28515625" style="990" customWidth="1"/>
    <col min="12614" max="12614" width="0" style="990" hidden="1" customWidth="1"/>
    <col min="12615" max="12615" width="3.7109375" style="990" customWidth="1"/>
    <col min="12616" max="12616" width="11.140625" style="990" bestFit="1" customWidth="1"/>
    <col min="12617" max="12618" width="10.5703125" style="990"/>
    <col min="12619" max="12619" width="11.140625" style="990" customWidth="1"/>
    <col min="12620" max="12849" width="10.5703125" style="990"/>
    <col min="12850" max="12857" width="0" style="990" hidden="1" customWidth="1"/>
    <col min="12858" max="12858" width="3.7109375" style="990" customWidth="1"/>
    <col min="12859" max="12859" width="3.85546875" style="990" customWidth="1"/>
    <col min="12860" max="12860" width="3.7109375" style="990" customWidth="1"/>
    <col min="12861" max="12861" width="12.7109375" style="990" customWidth="1"/>
    <col min="12862" max="12862" width="52.7109375" style="990" customWidth="1"/>
    <col min="12863" max="12866" width="0" style="990" hidden="1" customWidth="1"/>
    <col min="12867" max="12867" width="12.28515625" style="990" customWidth="1"/>
    <col min="12868" max="12868" width="6.42578125" style="990" customWidth="1"/>
    <col min="12869" max="12869" width="12.28515625" style="990" customWidth="1"/>
    <col min="12870" max="12870" width="0" style="990" hidden="1" customWidth="1"/>
    <col min="12871" max="12871" width="3.7109375" style="990" customWidth="1"/>
    <col min="12872" max="12872" width="11.140625" style="990" bestFit="1" customWidth="1"/>
    <col min="12873" max="12874" width="10.5703125" style="990"/>
    <col min="12875" max="12875" width="11.140625" style="990" customWidth="1"/>
    <col min="12876" max="13105" width="10.5703125" style="990"/>
    <col min="13106" max="13113" width="0" style="990" hidden="1" customWidth="1"/>
    <col min="13114" max="13114" width="3.7109375" style="990" customWidth="1"/>
    <col min="13115" max="13115" width="3.85546875" style="990" customWidth="1"/>
    <col min="13116" max="13116" width="3.7109375" style="990" customWidth="1"/>
    <col min="13117" max="13117" width="12.7109375" style="990" customWidth="1"/>
    <col min="13118" max="13118" width="52.7109375" style="990" customWidth="1"/>
    <col min="13119" max="13122" width="0" style="990" hidden="1" customWidth="1"/>
    <col min="13123" max="13123" width="12.28515625" style="990" customWidth="1"/>
    <col min="13124" max="13124" width="6.42578125" style="990" customWidth="1"/>
    <col min="13125" max="13125" width="12.28515625" style="990" customWidth="1"/>
    <col min="13126" max="13126" width="0" style="990" hidden="1" customWidth="1"/>
    <col min="13127" max="13127" width="3.7109375" style="990" customWidth="1"/>
    <col min="13128" max="13128" width="11.140625" style="990" bestFit="1" customWidth="1"/>
    <col min="13129" max="13130" width="10.5703125" style="990"/>
    <col min="13131" max="13131" width="11.140625" style="990" customWidth="1"/>
    <col min="13132" max="13361" width="10.5703125" style="990"/>
    <col min="13362" max="13369" width="0" style="990" hidden="1" customWidth="1"/>
    <col min="13370" max="13370" width="3.7109375" style="990" customWidth="1"/>
    <col min="13371" max="13371" width="3.85546875" style="990" customWidth="1"/>
    <col min="13372" max="13372" width="3.7109375" style="990" customWidth="1"/>
    <col min="13373" max="13373" width="12.7109375" style="990" customWidth="1"/>
    <col min="13374" max="13374" width="52.7109375" style="990" customWidth="1"/>
    <col min="13375" max="13378" width="0" style="990" hidden="1" customWidth="1"/>
    <col min="13379" max="13379" width="12.28515625" style="990" customWidth="1"/>
    <col min="13380" max="13380" width="6.42578125" style="990" customWidth="1"/>
    <col min="13381" max="13381" width="12.28515625" style="990" customWidth="1"/>
    <col min="13382" max="13382" width="0" style="990" hidden="1" customWidth="1"/>
    <col min="13383" max="13383" width="3.7109375" style="990" customWidth="1"/>
    <col min="13384" max="13384" width="11.140625" style="990" bestFit="1" customWidth="1"/>
    <col min="13385" max="13386" width="10.5703125" style="990"/>
    <col min="13387" max="13387" width="11.140625" style="990" customWidth="1"/>
    <col min="13388" max="13617" width="10.5703125" style="990"/>
    <col min="13618" max="13625" width="0" style="990" hidden="1" customWidth="1"/>
    <col min="13626" max="13626" width="3.7109375" style="990" customWidth="1"/>
    <col min="13627" max="13627" width="3.85546875" style="990" customWidth="1"/>
    <col min="13628" max="13628" width="3.7109375" style="990" customWidth="1"/>
    <col min="13629" max="13629" width="12.7109375" style="990" customWidth="1"/>
    <col min="13630" max="13630" width="52.7109375" style="990" customWidth="1"/>
    <col min="13631" max="13634" width="0" style="990" hidden="1" customWidth="1"/>
    <col min="13635" max="13635" width="12.28515625" style="990" customWidth="1"/>
    <col min="13636" max="13636" width="6.42578125" style="990" customWidth="1"/>
    <col min="13637" max="13637" width="12.28515625" style="990" customWidth="1"/>
    <col min="13638" max="13638" width="0" style="990" hidden="1" customWidth="1"/>
    <col min="13639" max="13639" width="3.7109375" style="990" customWidth="1"/>
    <col min="13640" max="13640" width="11.140625" style="990" bestFit="1" customWidth="1"/>
    <col min="13641" max="13642" width="10.5703125" style="990"/>
    <col min="13643" max="13643" width="11.140625" style="990" customWidth="1"/>
    <col min="13644" max="13873" width="10.5703125" style="990"/>
    <col min="13874" max="13881" width="0" style="990" hidden="1" customWidth="1"/>
    <col min="13882" max="13882" width="3.7109375" style="990" customWidth="1"/>
    <col min="13883" max="13883" width="3.85546875" style="990" customWidth="1"/>
    <col min="13884" max="13884" width="3.7109375" style="990" customWidth="1"/>
    <col min="13885" max="13885" width="12.7109375" style="990" customWidth="1"/>
    <col min="13886" max="13886" width="52.7109375" style="990" customWidth="1"/>
    <col min="13887" max="13890" width="0" style="990" hidden="1" customWidth="1"/>
    <col min="13891" max="13891" width="12.28515625" style="990" customWidth="1"/>
    <col min="13892" max="13892" width="6.42578125" style="990" customWidth="1"/>
    <col min="13893" max="13893" width="12.28515625" style="990" customWidth="1"/>
    <col min="13894" max="13894" width="0" style="990" hidden="1" customWidth="1"/>
    <col min="13895" max="13895" width="3.7109375" style="990" customWidth="1"/>
    <col min="13896" max="13896" width="11.140625" style="990" bestFit="1" customWidth="1"/>
    <col min="13897" max="13898" width="10.5703125" style="990"/>
    <col min="13899" max="13899" width="11.140625" style="990" customWidth="1"/>
    <col min="13900" max="14129" width="10.5703125" style="990"/>
    <col min="14130" max="14137" width="0" style="990" hidden="1" customWidth="1"/>
    <col min="14138" max="14138" width="3.7109375" style="990" customWidth="1"/>
    <col min="14139" max="14139" width="3.85546875" style="990" customWidth="1"/>
    <col min="14140" max="14140" width="3.7109375" style="990" customWidth="1"/>
    <col min="14141" max="14141" width="12.7109375" style="990" customWidth="1"/>
    <col min="14142" max="14142" width="52.7109375" style="990" customWidth="1"/>
    <col min="14143" max="14146" width="0" style="990" hidden="1" customWidth="1"/>
    <col min="14147" max="14147" width="12.28515625" style="990" customWidth="1"/>
    <col min="14148" max="14148" width="6.42578125" style="990" customWidth="1"/>
    <col min="14149" max="14149" width="12.28515625" style="990" customWidth="1"/>
    <col min="14150" max="14150" width="0" style="990" hidden="1" customWidth="1"/>
    <col min="14151" max="14151" width="3.7109375" style="990" customWidth="1"/>
    <col min="14152" max="14152" width="11.140625" style="990" bestFit="1" customWidth="1"/>
    <col min="14153" max="14154" width="10.5703125" style="990"/>
    <col min="14155" max="14155" width="11.140625" style="990" customWidth="1"/>
    <col min="14156" max="14385" width="10.5703125" style="990"/>
    <col min="14386" max="14393" width="0" style="990" hidden="1" customWidth="1"/>
    <col min="14394" max="14394" width="3.7109375" style="990" customWidth="1"/>
    <col min="14395" max="14395" width="3.85546875" style="990" customWidth="1"/>
    <col min="14396" max="14396" width="3.7109375" style="990" customWidth="1"/>
    <col min="14397" max="14397" width="12.7109375" style="990" customWidth="1"/>
    <col min="14398" max="14398" width="52.7109375" style="990" customWidth="1"/>
    <col min="14399" max="14402" width="0" style="990" hidden="1" customWidth="1"/>
    <col min="14403" max="14403" width="12.28515625" style="990" customWidth="1"/>
    <col min="14404" max="14404" width="6.42578125" style="990" customWidth="1"/>
    <col min="14405" max="14405" width="12.28515625" style="990" customWidth="1"/>
    <col min="14406" max="14406" width="0" style="990" hidden="1" customWidth="1"/>
    <col min="14407" max="14407" width="3.7109375" style="990" customWidth="1"/>
    <col min="14408" max="14408" width="11.140625" style="990" bestFit="1" customWidth="1"/>
    <col min="14409" max="14410" width="10.5703125" style="990"/>
    <col min="14411" max="14411" width="11.140625" style="990" customWidth="1"/>
    <col min="14412" max="14641" width="10.5703125" style="990"/>
    <col min="14642" max="14649" width="0" style="990" hidden="1" customWidth="1"/>
    <col min="14650" max="14650" width="3.7109375" style="990" customWidth="1"/>
    <col min="14651" max="14651" width="3.85546875" style="990" customWidth="1"/>
    <col min="14652" max="14652" width="3.7109375" style="990" customWidth="1"/>
    <col min="14653" max="14653" width="12.7109375" style="990" customWidth="1"/>
    <col min="14654" max="14654" width="52.7109375" style="990" customWidth="1"/>
    <col min="14655" max="14658" width="0" style="990" hidden="1" customWidth="1"/>
    <col min="14659" max="14659" width="12.28515625" style="990" customWidth="1"/>
    <col min="14660" max="14660" width="6.42578125" style="990" customWidth="1"/>
    <col min="14661" max="14661" width="12.28515625" style="990" customWidth="1"/>
    <col min="14662" max="14662" width="0" style="990" hidden="1" customWidth="1"/>
    <col min="14663" max="14663" width="3.7109375" style="990" customWidth="1"/>
    <col min="14664" max="14664" width="11.140625" style="990" bestFit="1" customWidth="1"/>
    <col min="14665" max="14666" width="10.5703125" style="990"/>
    <col min="14667" max="14667" width="11.140625" style="990" customWidth="1"/>
    <col min="14668" max="14897" width="10.5703125" style="990"/>
    <col min="14898" max="14905" width="0" style="990" hidden="1" customWidth="1"/>
    <col min="14906" max="14906" width="3.7109375" style="990" customWidth="1"/>
    <col min="14907" max="14907" width="3.85546875" style="990" customWidth="1"/>
    <col min="14908" max="14908" width="3.7109375" style="990" customWidth="1"/>
    <col min="14909" max="14909" width="12.7109375" style="990" customWidth="1"/>
    <col min="14910" max="14910" width="52.7109375" style="990" customWidth="1"/>
    <col min="14911" max="14914" width="0" style="990" hidden="1" customWidth="1"/>
    <col min="14915" max="14915" width="12.28515625" style="990" customWidth="1"/>
    <col min="14916" max="14916" width="6.42578125" style="990" customWidth="1"/>
    <col min="14917" max="14917" width="12.28515625" style="990" customWidth="1"/>
    <col min="14918" max="14918" width="0" style="990" hidden="1" customWidth="1"/>
    <col min="14919" max="14919" width="3.7109375" style="990" customWidth="1"/>
    <col min="14920" max="14920" width="11.140625" style="990" bestFit="1" customWidth="1"/>
    <col min="14921" max="14922" width="10.5703125" style="990"/>
    <col min="14923" max="14923" width="11.140625" style="990" customWidth="1"/>
    <col min="14924" max="15153" width="10.5703125" style="990"/>
    <col min="15154" max="15161" width="0" style="990" hidden="1" customWidth="1"/>
    <col min="15162" max="15162" width="3.7109375" style="990" customWidth="1"/>
    <col min="15163" max="15163" width="3.85546875" style="990" customWidth="1"/>
    <col min="15164" max="15164" width="3.7109375" style="990" customWidth="1"/>
    <col min="15165" max="15165" width="12.7109375" style="990" customWidth="1"/>
    <col min="15166" max="15166" width="52.7109375" style="990" customWidth="1"/>
    <col min="15167" max="15170" width="0" style="990" hidden="1" customWidth="1"/>
    <col min="15171" max="15171" width="12.28515625" style="990" customWidth="1"/>
    <col min="15172" max="15172" width="6.42578125" style="990" customWidth="1"/>
    <col min="15173" max="15173" width="12.28515625" style="990" customWidth="1"/>
    <col min="15174" max="15174" width="0" style="990" hidden="1" customWidth="1"/>
    <col min="15175" max="15175" width="3.7109375" style="990" customWidth="1"/>
    <col min="15176" max="15176" width="11.140625" style="990" bestFit="1" customWidth="1"/>
    <col min="15177" max="15178" width="10.5703125" style="990"/>
    <col min="15179" max="15179" width="11.140625" style="990" customWidth="1"/>
    <col min="15180" max="15409" width="10.5703125" style="990"/>
    <col min="15410" max="15417" width="0" style="990" hidden="1" customWidth="1"/>
    <col min="15418" max="15418" width="3.7109375" style="990" customWidth="1"/>
    <col min="15419" max="15419" width="3.85546875" style="990" customWidth="1"/>
    <col min="15420" max="15420" width="3.7109375" style="990" customWidth="1"/>
    <col min="15421" max="15421" width="12.7109375" style="990" customWidth="1"/>
    <col min="15422" max="15422" width="52.7109375" style="990" customWidth="1"/>
    <col min="15423" max="15426" width="0" style="990" hidden="1" customWidth="1"/>
    <col min="15427" max="15427" width="12.28515625" style="990" customWidth="1"/>
    <col min="15428" max="15428" width="6.42578125" style="990" customWidth="1"/>
    <col min="15429" max="15429" width="12.28515625" style="990" customWidth="1"/>
    <col min="15430" max="15430" width="0" style="990" hidden="1" customWidth="1"/>
    <col min="15431" max="15431" width="3.7109375" style="990" customWidth="1"/>
    <col min="15432" max="15432" width="11.140625" style="990" bestFit="1" customWidth="1"/>
    <col min="15433" max="15434" width="10.5703125" style="990"/>
    <col min="15435" max="15435" width="11.140625" style="990" customWidth="1"/>
    <col min="15436" max="15665" width="10.5703125" style="990"/>
    <col min="15666" max="15673" width="0" style="990" hidden="1" customWidth="1"/>
    <col min="15674" max="15674" width="3.7109375" style="990" customWidth="1"/>
    <col min="15675" max="15675" width="3.85546875" style="990" customWidth="1"/>
    <col min="15676" max="15676" width="3.7109375" style="990" customWidth="1"/>
    <col min="15677" max="15677" width="12.7109375" style="990" customWidth="1"/>
    <col min="15678" max="15678" width="52.7109375" style="990" customWidth="1"/>
    <col min="15679" max="15682" width="0" style="990" hidden="1" customWidth="1"/>
    <col min="15683" max="15683" width="12.28515625" style="990" customWidth="1"/>
    <col min="15684" max="15684" width="6.42578125" style="990" customWidth="1"/>
    <col min="15685" max="15685" width="12.28515625" style="990" customWidth="1"/>
    <col min="15686" max="15686" width="0" style="990" hidden="1" customWidth="1"/>
    <col min="15687" max="15687" width="3.7109375" style="990" customWidth="1"/>
    <col min="15688" max="15688" width="11.140625" style="990" bestFit="1" customWidth="1"/>
    <col min="15689" max="15690" width="10.5703125" style="990"/>
    <col min="15691" max="15691" width="11.140625" style="990" customWidth="1"/>
    <col min="15692" max="15921" width="10.5703125" style="990"/>
    <col min="15922" max="15929" width="0" style="990" hidden="1" customWidth="1"/>
    <col min="15930" max="15930" width="3.7109375" style="990" customWidth="1"/>
    <col min="15931" max="15931" width="3.85546875" style="990" customWidth="1"/>
    <col min="15932" max="15932" width="3.7109375" style="990" customWidth="1"/>
    <col min="15933" max="15933" width="12.7109375" style="990" customWidth="1"/>
    <col min="15934" max="15934" width="52.7109375" style="990" customWidth="1"/>
    <col min="15935" max="15938" width="0" style="990" hidden="1" customWidth="1"/>
    <col min="15939" max="15939" width="12.28515625" style="990" customWidth="1"/>
    <col min="15940" max="15940" width="6.42578125" style="990" customWidth="1"/>
    <col min="15941" max="15941" width="12.28515625" style="990" customWidth="1"/>
    <col min="15942" max="15942" width="0" style="990" hidden="1" customWidth="1"/>
    <col min="15943" max="15943" width="3.7109375" style="990" customWidth="1"/>
    <col min="15944" max="15944" width="11.140625" style="990" bestFit="1" customWidth="1"/>
    <col min="15945" max="15946" width="10.5703125" style="990"/>
    <col min="15947" max="15947" width="11.140625" style="990" customWidth="1"/>
    <col min="15948" max="16177" width="10.5703125" style="990"/>
    <col min="16178" max="16185" width="0" style="990" hidden="1" customWidth="1"/>
    <col min="16186" max="16186" width="3.7109375" style="990" customWidth="1"/>
    <col min="16187" max="16187" width="3.85546875" style="990" customWidth="1"/>
    <col min="16188" max="16188" width="3.7109375" style="990" customWidth="1"/>
    <col min="16189" max="16189" width="12.7109375" style="990" customWidth="1"/>
    <col min="16190" max="16190" width="52.7109375" style="990" customWidth="1"/>
    <col min="16191" max="16194" width="0" style="990" hidden="1" customWidth="1"/>
    <col min="16195" max="16195" width="12.28515625" style="990" customWidth="1"/>
    <col min="16196" max="16196" width="6.42578125" style="990" customWidth="1"/>
    <col min="16197" max="16197" width="12.28515625" style="990" customWidth="1"/>
    <col min="16198" max="16198" width="0" style="990" hidden="1" customWidth="1"/>
    <col min="16199" max="16199" width="3.7109375" style="990" customWidth="1"/>
    <col min="16200" max="16200" width="11.140625" style="990" bestFit="1" customWidth="1"/>
    <col min="16201" max="16202" width="10.5703125" style="990"/>
    <col min="16203" max="16203" width="11.140625" style="990" customWidth="1"/>
    <col min="16204" max="16384" width="10.5703125" style="990"/>
  </cols>
  <sheetData>
    <row r="1" spans="1:83" hidden="1">
      <c r="Q1" s="768"/>
      <c r="R1" s="768"/>
      <c r="X1" s="768"/>
      <c r="Y1" s="768"/>
      <c r="AE1" s="768"/>
      <c r="AF1" s="768"/>
      <c r="AL1" s="768"/>
      <c r="AM1" s="768"/>
      <c r="AS1" s="768"/>
      <c r="AT1" s="768"/>
      <c r="AZ1" s="768"/>
      <c r="BA1" s="768"/>
      <c r="BG1" s="768"/>
      <c r="BH1" s="768"/>
      <c r="BN1" s="768"/>
      <c r="BO1" s="768"/>
    </row>
    <row r="2" spans="1:83" hidden="1">
      <c r="U2" s="768"/>
      <c r="AB2" s="768"/>
      <c r="AI2" s="768"/>
      <c r="AP2" s="768"/>
      <c r="AW2" s="768"/>
      <c r="BD2" s="768"/>
      <c r="BK2" s="768"/>
      <c r="BR2" s="768"/>
    </row>
    <row r="3" spans="1:83" hidden="1"/>
    <row r="4" spans="1:83" ht="3" customHeight="1">
      <c r="J4" s="995"/>
      <c r="K4" s="995"/>
      <c r="L4" s="991"/>
      <c r="M4" s="991"/>
      <c r="N4" s="991"/>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c r="BE4" s="998"/>
      <c r="BF4" s="998"/>
      <c r="BG4" s="998"/>
      <c r="BH4" s="998"/>
      <c r="BI4" s="998"/>
      <c r="BJ4" s="998"/>
      <c r="BK4" s="998"/>
      <c r="BL4" s="998"/>
      <c r="BM4" s="998"/>
      <c r="BN4" s="998"/>
      <c r="BO4" s="998"/>
      <c r="BP4" s="998"/>
      <c r="BQ4" s="998"/>
      <c r="BR4" s="998"/>
    </row>
    <row r="5" spans="1:83" ht="22.5" customHeight="1">
      <c r="J5" s="995"/>
      <c r="K5" s="995"/>
      <c r="L5" s="1224" t="s">
        <v>629</v>
      </c>
      <c r="M5" s="1224"/>
      <c r="N5" s="1224"/>
      <c r="O5" s="1224"/>
      <c r="P5" s="1224"/>
      <c r="Q5" s="1224"/>
      <c r="R5" s="1224"/>
      <c r="S5" s="1224"/>
      <c r="T5" s="1224"/>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c r="BE5" s="664"/>
      <c r="BF5" s="664"/>
      <c r="BG5" s="664"/>
      <c r="BH5" s="664"/>
      <c r="BI5" s="664"/>
      <c r="BJ5" s="664"/>
      <c r="BK5" s="664"/>
      <c r="BL5" s="664"/>
      <c r="BM5" s="664"/>
      <c r="BN5" s="664"/>
      <c r="BO5" s="664"/>
      <c r="BP5" s="664"/>
      <c r="BQ5" s="664"/>
      <c r="BR5" s="664"/>
    </row>
    <row r="6" spans="1:83" ht="3" customHeight="1">
      <c r="J6" s="995"/>
      <c r="K6" s="995"/>
      <c r="L6" s="991"/>
      <c r="M6" s="991"/>
      <c r="N6" s="991"/>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998"/>
    </row>
    <row r="7" spans="1:83" s="1007" customFormat="1" ht="22.5">
      <c r="A7" s="1013"/>
      <c r="B7" s="1013"/>
      <c r="C7" s="1013"/>
      <c r="D7" s="1013"/>
      <c r="E7" s="1013"/>
      <c r="F7" s="1013"/>
      <c r="G7" s="1013"/>
      <c r="H7" s="1013"/>
      <c r="L7" s="499"/>
      <c r="M7" s="617" t="s">
        <v>501</v>
      </c>
      <c r="N7" s="666"/>
      <c r="O7" s="1230" t="str">
        <f>IF(NameOrPr_ch="",IF(NameOrPr="","",NameOrPr),NameOrPr_ch)</f>
        <v>Комитет по тарифам и ценовой политике Лен.области (ЛенРТК)</v>
      </c>
      <c r="P7" s="1230"/>
      <c r="Q7" s="1230"/>
      <c r="R7" s="1230"/>
      <c r="S7" s="1230"/>
      <c r="T7" s="1230"/>
      <c r="U7" s="7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s="767"/>
      <c r="BT7" s="519"/>
      <c r="BU7" s="1013"/>
      <c r="BV7" s="1013"/>
      <c r="BW7" s="1013"/>
      <c r="BX7" s="1013"/>
      <c r="BY7" s="1013"/>
      <c r="BZ7" s="1013"/>
      <c r="CA7" s="1013"/>
      <c r="CB7" s="1013"/>
      <c r="CC7" s="1013"/>
      <c r="CD7" s="1013"/>
      <c r="CE7" s="1013"/>
    </row>
    <row r="8" spans="1:83" s="1007" customFormat="1" ht="18.75">
      <c r="A8" s="1013"/>
      <c r="B8" s="1013"/>
      <c r="C8" s="1013"/>
      <c r="D8" s="1013"/>
      <c r="E8" s="1013"/>
      <c r="F8" s="1013"/>
      <c r="G8" s="1013"/>
      <c r="H8" s="1013"/>
      <c r="L8" s="499"/>
      <c r="M8" s="617" t="s">
        <v>594</v>
      </c>
      <c r="N8" s="666"/>
      <c r="O8" s="1230" t="str">
        <f>IF(datePr_ch="",IF(datePr="","",datePr),datePr_ch)</f>
        <v>19.12.2019</v>
      </c>
      <c r="P8" s="1230"/>
      <c r="Q8" s="1230"/>
      <c r="R8" s="1230"/>
      <c r="S8" s="1230"/>
      <c r="T8" s="1230"/>
      <c r="U8" s="7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s="767"/>
      <c r="BT8" s="519"/>
      <c r="BU8" s="1013"/>
      <c r="BV8" s="1013"/>
      <c r="BW8" s="1013"/>
      <c r="BX8" s="1013"/>
      <c r="BY8" s="1013"/>
      <c r="BZ8" s="1013"/>
      <c r="CA8" s="1013"/>
      <c r="CB8" s="1013"/>
      <c r="CC8" s="1013"/>
      <c r="CD8" s="1013"/>
      <c r="CE8" s="1013"/>
    </row>
    <row r="9" spans="1:83" s="1007" customFormat="1" ht="18.75">
      <c r="A9" s="1013"/>
      <c r="B9" s="1013"/>
      <c r="C9" s="1013"/>
      <c r="D9" s="1013"/>
      <c r="E9" s="1013"/>
      <c r="F9" s="1013"/>
      <c r="G9" s="1013"/>
      <c r="H9" s="1013"/>
      <c r="L9" s="761"/>
      <c r="M9" s="617" t="s">
        <v>593</v>
      </c>
      <c r="N9" s="666"/>
      <c r="O9" s="1230" t="str">
        <f>IF(numberPr_ch="",IF(numberPr="","",numberPr),numberPr_ch)</f>
        <v>511-п</v>
      </c>
      <c r="P9" s="1230"/>
      <c r="Q9" s="1230"/>
      <c r="R9" s="1230"/>
      <c r="S9" s="1230"/>
      <c r="T9" s="1230"/>
      <c r="U9" s="7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s="767"/>
      <c r="BT9" s="519"/>
      <c r="BU9" s="1013"/>
      <c r="BV9" s="1013"/>
      <c r="BW9" s="1013"/>
      <c r="BX9" s="1013"/>
      <c r="BY9" s="1013"/>
      <c r="BZ9" s="1013"/>
      <c r="CA9" s="1013"/>
      <c r="CB9" s="1013"/>
      <c r="CC9" s="1013"/>
      <c r="CD9" s="1013"/>
      <c r="CE9" s="1013"/>
    </row>
    <row r="10" spans="1:83" s="1007" customFormat="1" ht="18.75">
      <c r="A10" s="1013"/>
      <c r="B10" s="1013"/>
      <c r="C10" s="1013"/>
      <c r="D10" s="1013"/>
      <c r="E10" s="1013"/>
      <c r="F10" s="1013"/>
      <c r="G10" s="1013"/>
      <c r="H10" s="1013"/>
      <c r="L10" s="761"/>
      <c r="M10" s="617" t="s">
        <v>500</v>
      </c>
      <c r="N10" s="666"/>
      <c r="O10" s="1230" t="str">
        <f>IF(IstPub_ch="",IF(IstPub="","",IstPub),IstPub_ch)</f>
        <v>http://tarif.lenobl.ru/dokumenty/docs_category_3/</v>
      </c>
      <c r="P10" s="1230"/>
      <c r="Q10" s="1230"/>
      <c r="R10" s="1230"/>
      <c r="S10" s="1230"/>
      <c r="T10" s="1230"/>
      <c r="U10" s="7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s="767"/>
      <c r="BT10" s="519"/>
      <c r="BU10" s="1013"/>
      <c r="BV10" s="1013"/>
      <c r="BW10" s="1013"/>
      <c r="BX10" s="1013"/>
      <c r="BY10" s="1013"/>
      <c r="BZ10" s="1013"/>
      <c r="CA10" s="1013"/>
      <c r="CB10" s="1013"/>
      <c r="CC10" s="1013"/>
      <c r="CD10" s="1013"/>
      <c r="CE10" s="1013"/>
    </row>
    <row r="11" spans="1:83" s="1007" customFormat="1" ht="11.25" hidden="1">
      <c r="A11" s="1013"/>
      <c r="B11" s="1013"/>
      <c r="C11" s="1013"/>
      <c r="D11" s="1013"/>
      <c r="E11" s="1013"/>
      <c r="F11" s="1013"/>
      <c r="G11" s="1013"/>
      <c r="H11" s="1013"/>
      <c r="L11" s="1225"/>
      <c r="M11" s="1225"/>
      <c r="N11" s="1024"/>
      <c r="O11" s="767"/>
      <c r="P11" s="767"/>
      <c r="Q11" s="767"/>
      <c r="R11" s="767"/>
      <c r="S11" s="767"/>
      <c r="T11" s="767"/>
      <c r="U11" s="1011" t="s">
        <v>372</v>
      </c>
      <c r="V11" s="767"/>
      <c r="W11" s="767"/>
      <c r="X11" s="767"/>
      <c r="Y11" s="767"/>
      <c r="Z11" s="767"/>
      <c r="AA11" s="767"/>
      <c r="AB11" s="1011" t="s">
        <v>372</v>
      </c>
      <c r="AC11" s="767"/>
      <c r="AD11" s="767"/>
      <c r="AE11" s="767"/>
      <c r="AF11" s="767"/>
      <c r="AG11" s="767"/>
      <c r="AH11" s="767"/>
      <c r="AI11" s="1011" t="s">
        <v>372</v>
      </c>
      <c r="AJ11" s="767"/>
      <c r="AK11" s="767"/>
      <c r="AL11" s="767"/>
      <c r="AM11" s="767"/>
      <c r="AN11" s="767"/>
      <c r="AO11" s="767"/>
      <c r="AP11" s="1011" t="s">
        <v>372</v>
      </c>
      <c r="AQ11" s="767"/>
      <c r="AR11" s="767"/>
      <c r="AS11" s="767"/>
      <c r="AT11" s="767"/>
      <c r="AU11" s="767"/>
      <c r="AV11" s="767"/>
      <c r="AW11" s="1011" t="s">
        <v>372</v>
      </c>
      <c r="AX11" s="767"/>
      <c r="AY11" s="767"/>
      <c r="AZ11" s="767"/>
      <c r="BA11" s="767"/>
      <c r="BB11" s="767"/>
      <c r="BC11" s="767"/>
      <c r="BD11" s="1011" t="s">
        <v>372</v>
      </c>
      <c r="BE11" s="767"/>
      <c r="BF11" s="767"/>
      <c r="BG11" s="767"/>
      <c r="BH11" s="767"/>
      <c r="BI11" s="767"/>
      <c r="BJ11" s="767"/>
      <c r="BK11" s="1011" t="s">
        <v>372</v>
      </c>
      <c r="BL11" s="767"/>
      <c r="BM11" s="767"/>
      <c r="BN11" s="767"/>
      <c r="BO11" s="767"/>
      <c r="BP11" s="767"/>
      <c r="BQ11" s="767"/>
      <c r="BR11" s="1011" t="s">
        <v>372</v>
      </c>
      <c r="BU11" s="1013"/>
      <c r="BV11" s="1013"/>
      <c r="BW11" s="1013"/>
      <c r="BX11" s="1013"/>
      <c r="BY11" s="1013"/>
      <c r="BZ11" s="1013"/>
      <c r="CA11" s="1013"/>
      <c r="CB11" s="1013"/>
      <c r="CC11" s="1013"/>
      <c r="CD11" s="1013"/>
      <c r="CE11" s="1013"/>
    </row>
    <row r="12" spans="1:83">
      <c r="J12" s="995"/>
      <c r="K12" s="995"/>
      <c r="L12" s="991"/>
      <c r="M12" s="991"/>
      <c r="N12" s="502"/>
      <c r="O12" s="1231"/>
      <c r="P12" s="1231"/>
      <c r="Q12" s="1231"/>
      <c r="R12" s="1231"/>
      <c r="S12" s="1231"/>
      <c r="T12" s="1231"/>
      <c r="U12" s="1231"/>
      <c r="V12" s="1231" t="s">
        <v>1897</v>
      </c>
      <c r="W12" s="1231"/>
      <c r="X12" s="1231"/>
      <c r="Y12" s="1231"/>
      <c r="Z12" s="1231"/>
      <c r="AA12" s="1231"/>
      <c r="AB12" s="1231"/>
      <c r="AC12" s="1231" t="s">
        <v>1897</v>
      </c>
      <c r="AD12" s="1231"/>
      <c r="AE12" s="1231"/>
      <c r="AF12" s="1231"/>
      <c r="AG12" s="1231"/>
      <c r="AH12" s="1231"/>
      <c r="AI12" s="1231"/>
      <c r="AJ12" s="1231" t="s">
        <v>1897</v>
      </c>
      <c r="AK12" s="1231"/>
      <c r="AL12" s="1231"/>
      <c r="AM12" s="1231"/>
      <c r="AN12" s="1231"/>
      <c r="AO12" s="1231"/>
      <c r="AP12" s="1231"/>
      <c r="AQ12" s="1231" t="s">
        <v>1897</v>
      </c>
      <c r="AR12" s="1231"/>
      <c r="AS12" s="1231"/>
      <c r="AT12" s="1231"/>
      <c r="AU12" s="1231"/>
      <c r="AV12" s="1231"/>
      <c r="AW12" s="1231"/>
      <c r="AX12" s="1231" t="s">
        <v>1897</v>
      </c>
      <c r="AY12" s="1231"/>
      <c r="AZ12" s="1231"/>
      <c r="BA12" s="1231"/>
      <c r="BB12" s="1231"/>
      <c r="BC12" s="1231"/>
      <c r="BD12" s="1231"/>
      <c r="BE12" s="1231" t="s">
        <v>1897</v>
      </c>
      <c r="BF12" s="1231"/>
      <c r="BG12" s="1231"/>
      <c r="BH12" s="1231"/>
      <c r="BI12" s="1231"/>
      <c r="BJ12" s="1231"/>
      <c r="BK12" s="1231"/>
      <c r="BL12" s="1231" t="s">
        <v>1897</v>
      </c>
      <c r="BM12" s="1231"/>
      <c r="BN12" s="1231"/>
      <c r="BO12" s="1231"/>
      <c r="BP12" s="1231"/>
      <c r="BQ12" s="1231"/>
      <c r="BR12" s="1231"/>
    </row>
    <row r="13" spans="1:83">
      <c r="J13" s="995"/>
      <c r="K13" s="995"/>
      <c r="L13" s="1155" t="s">
        <v>453</v>
      </c>
      <c r="M13" s="1155"/>
      <c r="N13" s="1155"/>
      <c r="O13" s="1155"/>
      <c r="P13" s="1155"/>
      <c r="Q13" s="1155"/>
      <c r="R13" s="1155"/>
      <c r="S13" s="1155"/>
      <c r="T13" s="1155"/>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t="s">
        <v>454</v>
      </c>
    </row>
    <row r="14" spans="1:83" ht="14.25" customHeight="1">
      <c r="J14" s="995"/>
      <c r="K14" s="995"/>
      <c r="L14" s="1237" t="s">
        <v>91</v>
      </c>
      <c r="M14" s="1237" t="s">
        <v>637</v>
      </c>
      <c r="N14" s="661"/>
      <c r="O14" s="1238" t="s">
        <v>639</v>
      </c>
      <c r="P14" s="1239"/>
      <c r="Q14" s="1239"/>
      <c r="R14" s="1239"/>
      <c r="S14" s="1239"/>
      <c r="T14" s="1240"/>
      <c r="U14" s="1221" t="s">
        <v>340</v>
      </c>
      <c r="V14" s="1238" t="s">
        <v>639</v>
      </c>
      <c r="W14" s="1239"/>
      <c r="X14" s="1239"/>
      <c r="Y14" s="1239"/>
      <c r="Z14" s="1239"/>
      <c r="AA14" s="1240"/>
      <c r="AB14" s="1221" t="s">
        <v>340</v>
      </c>
      <c r="AC14" s="1238" t="s">
        <v>639</v>
      </c>
      <c r="AD14" s="1239"/>
      <c r="AE14" s="1239"/>
      <c r="AF14" s="1239"/>
      <c r="AG14" s="1239"/>
      <c r="AH14" s="1240"/>
      <c r="AI14" s="1221" t="s">
        <v>340</v>
      </c>
      <c r="AJ14" s="1238" t="s">
        <v>639</v>
      </c>
      <c r="AK14" s="1239"/>
      <c r="AL14" s="1239"/>
      <c r="AM14" s="1239"/>
      <c r="AN14" s="1239"/>
      <c r="AO14" s="1240"/>
      <c r="AP14" s="1221" t="s">
        <v>340</v>
      </c>
      <c r="AQ14" s="1238" t="s">
        <v>639</v>
      </c>
      <c r="AR14" s="1239"/>
      <c r="AS14" s="1239"/>
      <c r="AT14" s="1239"/>
      <c r="AU14" s="1239"/>
      <c r="AV14" s="1240"/>
      <c r="AW14" s="1221" t="s">
        <v>340</v>
      </c>
      <c r="AX14" s="1238" t="s">
        <v>639</v>
      </c>
      <c r="AY14" s="1239"/>
      <c r="AZ14" s="1239"/>
      <c r="BA14" s="1239"/>
      <c r="BB14" s="1239"/>
      <c r="BC14" s="1240"/>
      <c r="BD14" s="1221" t="s">
        <v>340</v>
      </c>
      <c r="BE14" s="1238" t="s">
        <v>639</v>
      </c>
      <c r="BF14" s="1239"/>
      <c r="BG14" s="1239"/>
      <c r="BH14" s="1239"/>
      <c r="BI14" s="1239"/>
      <c r="BJ14" s="1240"/>
      <c r="BK14" s="1221" t="s">
        <v>340</v>
      </c>
      <c r="BL14" s="1238" t="s">
        <v>639</v>
      </c>
      <c r="BM14" s="1239"/>
      <c r="BN14" s="1239"/>
      <c r="BO14" s="1239"/>
      <c r="BP14" s="1239"/>
      <c r="BQ14" s="1240"/>
      <c r="BR14" s="1221" t="s">
        <v>340</v>
      </c>
      <c r="BS14" s="1234" t="s">
        <v>274</v>
      </c>
      <c r="BT14" s="1155"/>
    </row>
    <row r="15" spans="1:83" ht="14.25" customHeight="1">
      <c r="J15" s="995"/>
      <c r="K15" s="995"/>
      <c r="L15" s="1237"/>
      <c r="M15" s="1237"/>
      <c r="N15" s="662"/>
      <c r="O15" s="1243" t="s">
        <v>603</v>
      </c>
      <c r="P15" s="1241" t="s">
        <v>270</v>
      </c>
      <c r="Q15" s="1242"/>
      <c r="R15" s="1218" t="s">
        <v>652</v>
      </c>
      <c r="S15" s="1219"/>
      <c r="T15" s="1220"/>
      <c r="U15" s="1222"/>
      <c r="V15" s="1243" t="s">
        <v>603</v>
      </c>
      <c r="W15" s="1241" t="s">
        <v>270</v>
      </c>
      <c r="X15" s="1242"/>
      <c r="Y15" s="1218" t="s">
        <v>652</v>
      </c>
      <c r="Z15" s="1219"/>
      <c r="AA15" s="1220"/>
      <c r="AB15" s="1222"/>
      <c r="AC15" s="1243" t="s">
        <v>603</v>
      </c>
      <c r="AD15" s="1241" t="s">
        <v>270</v>
      </c>
      <c r="AE15" s="1242"/>
      <c r="AF15" s="1218" t="s">
        <v>652</v>
      </c>
      <c r="AG15" s="1219"/>
      <c r="AH15" s="1220"/>
      <c r="AI15" s="1222"/>
      <c r="AJ15" s="1243" t="s">
        <v>603</v>
      </c>
      <c r="AK15" s="1241" t="s">
        <v>270</v>
      </c>
      <c r="AL15" s="1242"/>
      <c r="AM15" s="1218" t="s">
        <v>652</v>
      </c>
      <c r="AN15" s="1219"/>
      <c r="AO15" s="1220"/>
      <c r="AP15" s="1222"/>
      <c r="AQ15" s="1243" t="s">
        <v>603</v>
      </c>
      <c r="AR15" s="1241" t="s">
        <v>270</v>
      </c>
      <c r="AS15" s="1242"/>
      <c r="AT15" s="1218" t="s">
        <v>652</v>
      </c>
      <c r="AU15" s="1219"/>
      <c r="AV15" s="1220"/>
      <c r="AW15" s="1222"/>
      <c r="AX15" s="1243" t="s">
        <v>603</v>
      </c>
      <c r="AY15" s="1241" t="s">
        <v>270</v>
      </c>
      <c r="AZ15" s="1242"/>
      <c r="BA15" s="1218" t="s">
        <v>652</v>
      </c>
      <c r="BB15" s="1219"/>
      <c r="BC15" s="1220"/>
      <c r="BD15" s="1222"/>
      <c r="BE15" s="1243" t="s">
        <v>603</v>
      </c>
      <c r="BF15" s="1241" t="s">
        <v>270</v>
      </c>
      <c r="BG15" s="1242"/>
      <c r="BH15" s="1218" t="s">
        <v>652</v>
      </c>
      <c r="BI15" s="1219"/>
      <c r="BJ15" s="1220"/>
      <c r="BK15" s="1222"/>
      <c r="BL15" s="1243" t="s">
        <v>603</v>
      </c>
      <c r="BM15" s="1241" t="s">
        <v>270</v>
      </c>
      <c r="BN15" s="1242"/>
      <c r="BO15" s="1218" t="s">
        <v>652</v>
      </c>
      <c r="BP15" s="1219"/>
      <c r="BQ15" s="1220"/>
      <c r="BR15" s="1222"/>
      <c r="BS15" s="1235"/>
      <c r="BT15" s="1155"/>
    </row>
    <row r="16" spans="1:83" ht="33.75" customHeight="1">
      <c r="J16" s="995"/>
      <c r="K16" s="995"/>
      <c r="L16" s="1237"/>
      <c r="M16" s="1237"/>
      <c r="N16" s="663"/>
      <c r="O16" s="1244"/>
      <c r="P16" s="756" t="s">
        <v>604</v>
      </c>
      <c r="Q16" s="756" t="s">
        <v>6</v>
      </c>
      <c r="R16" s="1028" t="s">
        <v>273</v>
      </c>
      <c r="S16" s="1232" t="s">
        <v>272</v>
      </c>
      <c r="T16" s="1233"/>
      <c r="U16" s="1223"/>
      <c r="V16" s="1244"/>
      <c r="W16" s="756" t="s">
        <v>604</v>
      </c>
      <c r="X16" s="756" t="s">
        <v>6</v>
      </c>
      <c r="Y16" s="1112" t="s">
        <v>273</v>
      </c>
      <c r="Z16" s="1232" t="s">
        <v>272</v>
      </c>
      <c r="AA16" s="1233"/>
      <c r="AB16" s="1223"/>
      <c r="AC16" s="1244"/>
      <c r="AD16" s="756" t="s">
        <v>604</v>
      </c>
      <c r="AE16" s="756" t="s">
        <v>6</v>
      </c>
      <c r="AF16" s="1112" t="s">
        <v>273</v>
      </c>
      <c r="AG16" s="1232" t="s">
        <v>272</v>
      </c>
      <c r="AH16" s="1233"/>
      <c r="AI16" s="1223"/>
      <c r="AJ16" s="1244"/>
      <c r="AK16" s="756" t="s">
        <v>604</v>
      </c>
      <c r="AL16" s="756" t="s">
        <v>6</v>
      </c>
      <c r="AM16" s="1112" t="s">
        <v>273</v>
      </c>
      <c r="AN16" s="1232" t="s">
        <v>272</v>
      </c>
      <c r="AO16" s="1233"/>
      <c r="AP16" s="1223"/>
      <c r="AQ16" s="1244"/>
      <c r="AR16" s="756" t="s">
        <v>604</v>
      </c>
      <c r="AS16" s="756" t="s">
        <v>6</v>
      </c>
      <c r="AT16" s="1112" t="s">
        <v>273</v>
      </c>
      <c r="AU16" s="1232" t="s">
        <v>272</v>
      </c>
      <c r="AV16" s="1233"/>
      <c r="AW16" s="1223"/>
      <c r="AX16" s="1244"/>
      <c r="AY16" s="756" t="s">
        <v>604</v>
      </c>
      <c r="AZ16" s="756" t="s">
        <v>6</v>
      </c>
      <c r="BA16" s="1112" t="s">
        <v>273</v>
      </c>
      <c r="BB16" s="1232" t="s">
        <v>272</v>
      </c>
      <c r="BC16" s="1233"/>
      <c r="BD16" s="1223"/>
      <c r="BE16" s="1244"/>
      <c r="BF16" s="756" t="s">
        <v>604</v>
      </c>
      <c r="BG16" s="756" t="s">
        <v>6</v>
      </c>
      <c r="BH16" s="1112" t="s">
        <v>273</v>
      </c>
      <c r="BI16" s="1232" t="s">
        <v>272</v>
      </c>
      <c r="BJ16" s="1233"/>
      <c r="BK16" s="1223"/>
      <c r="BL16" s="1244"/>
      <c r="BM16" s="756" t="s">
        <v>604</v>
      </c>
      <c r="BN16" s="756" t="s">
        <v>6</v>
      </c>
      <c r="BO16" s="1112" t="s">
        <v>273</v>
      </c>
      <c r="BP16" s="1232" t="s">
        <v>272</v>
      </c>
      <c r="BQ16" s="1233"/>
      <c r="BR16" s="1223"/>
      <c r="BS16" s="1236"/>
      <c r="BT16" s="1155"/>
    </row>
    <row r="17" spans="1:85">
      <c r="J17" s="995"/>
      <c r="K17" s="569">
        <v>1</v>
      </c>
      <c r="L17" s="647" t="s">
        <v>92</v>
      </c>
      <c r="M17" s="647" t="s">
        <v>48</v>
      </c>
      <c r="N17" s="649" t="str">
        <f ca="1">OFFSET(N17,0,-1)</f>
        <v>2</v>
      </c>
      <c r="O17" s="1025">
        <f ca="1">OFFSET(O17,0,-1)+1</f>
        <v>3</v>
      </c>
      <c r="P17" s="1025">
        <f ca="1">OFFSET(P17,0,-1)+1</f>
        <v>4</v>
      </c>
      <c r="Q17" s="1025">
        <f ca="1">OFFSET(Q17,0,-1)+1</f>
        <v>5</v>
      </c>
      <c r="R17" s="1025">
        <f ca="1">OFFSET(R17,0,-1)+1</f>
        <v>6</v>
      </c>
      <c r="S17" s="1226">
        <f ca="1">OFFSET(S17,0,-1)+1</f>
        <v>7</v>
      </c>
      <c r="T17" s="1226"/>
      <c r="U17" s="1025">
        <f ca="1">OFFSET(U17,0,-2)+1</f>
        <v>8</v>
      </c>
      <c r="V17" s="1109">
        <f ca="1">OFFSET(V17,0,-1)+1</f>
        <v>9</v>
      </c>
      <c r="W17" s="1109">
        <f ca="1">OFFSET(W17,0,-1)+1</f>
        <v>10</v>
      </c>
      <c r="X17" s="1109">
        <f ca="1">OFFSET(X17,0,-1)+1</f>
        <v>11</v>
      </c>
      <c r="Y17" s="1109">
        <f ca="1">OFFSET(Y17,0,-1)+1</f>
        <v>12</v>
      </c>
      <c r="Z17" s="1226">
        <f ca="1">OFFSET(Z17,0,-1)+1</f>
        <v>13</v>
      </c>
      <c r="AA17" s="1226"/>
      <c r="AB17" s="1109">
        <f ca="1">OFFSET(AB17,0,-2)+1</f>
        <v>14</v>
      </c>
      <c r="AC17" s="1109">
        <f ca="1">OFFSET(AC17,0,-1)+1</f>
        <v>15</v>
      </c>
      <c r="AD17" s="1109">
        <f ca="1">OFFSET(AD17,0,-1)+1</f>
        <v>16</v>
      </c>
      <c r="AE17" s="1109">
        <f ca="1">OFFSET(AE17,0,-1)+1</f>
        <v>17</v>
      </c>
      <c r="AF17" s="1109">
        <f ca="1">OFFSET(AF17,0,-1)+1</f>
        <v>18</v>
      </c>
      <c r="AG17" s="1226">
        <f ca="1">OFFSET(AG17,0,-1)+1</f>
        <v>19</v>
      </c>
      <c r="AH17" s="1226"/>
      <c r="AI17" s="1109">
        <f ca="1">OFFSET(AI17,0,-2)+1</f>
        <v>20</v>
      </c>
      <c r="AJ17" s="1109">
        <f ca="1">OFFSET(AJ17,0,-1)+1</f>
        <v>21</v>
      </c>
      <c r="AK17" s="1109">
        <f ca="1">OFFSET(AK17,0,-1)+1</f>
        <v>22</v>
      </c>
      <c r="AL17" s="1109">
        <f ca="1">OFFSET(AL17,0,-1)+1</f>
        <v>23</v>
      </c>
      <c r="AM17" s="1109">
        <f ca="1">OFFSET(AM17,0,-1)+1</f>
        <v>24</v>
      </c>
      <c r="AN17" s="1226">
        <f ca="1">OFFSET(AN17,0,-1)+1</f>
        <v>25</v>
      </c>
      <c r="AO17" s="1226"/>
      <c r="AP17" s="1109">
        <f ca="1">OFFSET(AP17,0,-2)+1</f>
        <v>26</v>
      </c>
      <c r="AQ17" s="1109">
        <f ca="1">OFFSET(AQ17,0,-1)+1</f>
        <v>27</v>
      </c>
      <c r="AR17" s="1109">
        <f ca="1">OFFSET(AR17,0,-1)+1</f>
        <v>28</v>
      </c>
      <c r="AS17" s="1109">
        <f ca="1">OFFSET(AS17,0,-1)+1</f>
        <v>29</v>
      </c>
      <c r="AT17" s="1109">
        <f ca="1">OFFSET(AT17,0,-1)+1</f>
        <v>30</v>
      </c>
      <c r="AU17" s="1226">
        <f ca="1">OFFSET(AU17,0,-1)+1</f>
        <v>31</v>
      </c>
      <c r="AV17" s="1226"/>
      <c r="AW17" s="1109">
        <f ca="1">OFFSET(AW17,0,-2)+1</f>
        <v>32</v>
      </c>
      <c r="AX17" s="1109">
        <f ca="1">OFFSET(AX17,0,-1)+1</f>
        <v>33</v>
      </c>
      <c r="AY17" s="1109">
        <f ca="1">OFFSET(AY17,0,-1)+1</f>
        <v>34</v>
      </c>
      <c r="AZ17" s="1109">
        <f ca="1">OFFSET(AZ17,0,-1)+1</f>
        <v>35</v>
      </c>
      <c r="BA17" s="1109">
        <f ca="1">OFFSET(BA17,0,-1)+1</f>
        <v>36</v>
      </c>
      <c r="BB17" s="1226">
        <f ca="1">OFFSET(BB17,0,-1)+1</f>
        <v>37</v>
      </c>
      <c r="BC17" s="1226"/>
      <c r="BD17" s="1109">
        <f ca="1">OFFSET(BD17,0,-2)+1</f>
        <v>38</v>
      </c>
      <c r="BE17" s="1109">
        <f ca="1">OFFSET(BE17,0,-1)+1</f>
        <v>39</v>
      </c>
      <c r="BF17" s="1109">
        <f ca="1">OFFSET(BF17,0,-1)+1</f>
        <v>40</v>
      </c>
      <c r="BG17" s="1109">
        <f ca="1">OFFSET(BG17,0,-1)+1</f>
        <v>41</v>
      </c>
      <c r="BH17" s="1109">
        <f ca="1">OFFSET(BH17,0,-1)+1</f>
        <v>42</v>
      </c>
      <c r="BI17" s="1226">
        <f ca="1">OFFSET(BI17,0,-1)+1</f>
        <v>43</v>
      </c>
      <c r="BJ17" s="1226"/>
      <c r="BK17" s="1109">
        <f ca="1">OFFSET(BK17,0,-2)+1</f>
        <v>44</v>
      </c>
      <c r="BL17" s="1109">
        <f ca="1">OFFSET(BL17,0,-1)+1</f>
        <v>45</v>
      </c>
      <c r="BM17" s="1109">
        <f ca="1">OFFSET(BM17,0,-1)+1</f>
        <v>46</v>
      </c>
      <c r="BN17" s="1109">
        <f ca="1">OFFSET(BN17,0,-1)+1</f>
        <v>47</v>
      </c>
      <c r="BO17" s="1109">
        <f ca="1">OFFSET(BO17,0,-1)+1</f>
        <v>48</v>
      </c>
      <c r="BP17" s="1226">
        <f ca="1">OFFSET(BP17,0,-1)+1</f>
        <v>49</v>
      </c>
      <c r="BQ17" s="1226"/>
      <c r="BR17" s="1109">
        <f ca="1">OFFSET(BR17,0,-2)+1</f>
        <v>50</v>
      </c>
      <c r="BS17" s="649">
        <f ca="1">OFFSET(BS17,0,-1)</f>
        <v>50</v>
      </c>
      <c r="BT17" s="1025">
        <f ca="1">OFFSET(BT17,0,-1)+1</f>
        <v>51</v>
      </c>
    </row>
    <row r="18" spans="1:85" ht="22.5">
      <c r="A18" s="1210">
        <v>1</v>
      </c>
      <c r="B18" s="1015"/>
      <c r="C18" s="1015"/>
      <c r="D18" s="1015"/>
      <c r="E18" s="981"/>
      <c r="F18" s="1026"/>
      <c r="G18" s="1026"/>
      <c r="H18" s="1026"/>
      <c r="I18" s="983"/>
      <c r="J18" s="979"/>
      <c r="K18" s="963"/>
      <c r="L18" s="1030">
        <f>mergeValue(A18)</f>
        <v>1</v>
      </c>
      <c r="M18" s="641" t="s">
        <v>20</v>
      </c>
      <c r="N18" s="646"/>
      <c r="O18" s="1211" t="str">
        <f>IF('Перечень тарифов'!J21="","","" &amp; 'Перечень тарифов'!J21 &amp; "")</f>
        <v>Тарифы на тепловую энергию,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2020-2023 годов</v>
      </c>
      <c r="P18" s="1211"/>
      <c r="Q18" s="1211"/>
      <c r="R18" s="1211"/>
      <c r="S18" s="1211"/>
      <c r="T18" s="1211"/>
      <c r="U18" s="1211"/>
      <c r="V18" s="1211"/>
      <c r="W18" s="1211"/>
      <c r="X18" s="1211"/>
      <c r="Y18" s="1211"/>
      <c r="Z18" s="1211"/>
      <c r="AA18" s="1211"/>
      <c r="AB18" s="1211"/>
      <c r="AC18" s="1211"/>
      <c r="AD18" s="1211"/>
      <c r="AE18" s="1211"/>
      <c r="AF18" s="1211"/>
      <c r="AG18" s="1211"/>
      <c r="AH18" s="1211"/>
      <c r="AI18" s="1211"/>
      <c r="AJ18" s="1211"/>
      <c r="AK18" s="1211"/>
      <c r="AL18" s="1211"/>
      <c r="AM18" s="1211"/>
      <c r="AN18" s="1211"/>
      <c r="AO18" s="1211"/>
      <c r="AP18" s="1211"/>
      <c r="AQ18" s="1211"/>
      <c r="AR18" s="1211"/>
      <c r="AS18" s="1211"/>
      <c r="AT18" s="1211"/>
      <c r="AU18" s="1211"/>
      <c r="AV18" s="1211"/>
      <c r="AW18" s="1211"/>
      <c r="AX18" s="1211"/>
      <c r="AY18" s="1211"/>
      <c r="AZ18" s="1211"/>
      <c r="BA18" s="1211"/>
      <c r="BB18" s="1211"/>
      <c r="BC18" s="1211"/>
      <c r="BD18" s="1211"/>
      <c r="BE18" s="1211"/>
      <c r="BF18" s="1211"/>
      <c r="BG18" s="1211"/>
      <c r="BH18" s="1211"/>
      <c r="BI18" s="1211"/>
      <c r="BJ18" s="1211"/>
      <c r="BK18" s="1211"/>
      <c r="BL18" s="1211"/>
      <c r="BM18" s="1211"/>
      <c r="BN18" s="1211"/>
      <c r="BO18" s="1211"/>
      <c r="BP18" s="1211"/>
      <c r="BQ18" s="1211"/>
      <c r="BR18" s="1211"/>
      <c r="BS18" s="1211"/>
      <c r="BT18" s="630" t="s">
        <v>475</v>
      </c>
      <c r="BV18" s="829"/>
      <c r="BW18" s="829" t="str">
        <f t="shared" ref="BW18:BW38" si="0">IF(M18="","",M18 )</f>
        <v>Наименование тарифа</v>
      </c>
      <c r="BX18" s="829"/>
      <c r="BY18" s="829"/>
      <c r="BZ18" s="829"/>
      <c r="CF18" s="1008"/>
      <c r="CG18" s="1008"/>
    </row>
    <row r="19" spans="1:85" ht="22.5">
      <c r="A19" s="1210"/>
      <c r="B19" s="1210">
        <v>1</v>
      </c>
      <c r="C19" s="1015"/>
      <c r="D19" s="1015"/>
      <c r="E19" s="1026"/>
      <c r="F19" s="1026"/>
      <c r="G19" s="1026"/>
      <c r="H19" s="1026"/>
      <c r="I19" s="1021"/>
      <c r="J19" s="954"/>
      <c r="K19" s="957"/>
      <c r="L19" s="1030" t="str">
        <f>mergeValue(A19) &amp;"."&amp; mergeValue(B19)</f>
        <v>1.1</v>
      </c>
      <c r="M19" s="692" t="s">
        <v>16</v>
      </c>
      <c r="N19" s="646"/>
      <c r="O19" s="1211" t="str">
        <f>IF('Перечень тарифов'!N21="","","" &amp; 'Перечень тарифов'!N21 &amp; "")</f>
        <v>Гатчинский муниципальный район, Вырицкое (41618154);
Гатчинский муниципальный район, Большеколпанское (41618408);</v>
      </c>
      <c r="P19" s="1211"/>
      <c r="Q19" s="1211"/>
      <c r="R19" s="1211"/>
      <c r="S19" s="1211"/>
      <c r="T19" s="1211"/>
      <c r="U19" s="1211"/>
      <c r="V19" s="1211"/>
      <c r="W19" s="1211"/>
      <c r="X19" s="1211"/>
      <c r="Y19" s="1211"/>
      <c r="Z19" s="1211"/>
      <c r="AA19" s="1211"/>
      <c r="AB19" s="1211"/>
      <c r="AC19" s="1211"/>
      <c r="AD19" s="1211"/>
      <c r="AE19" s="1211"/>
      <c r="AF19" s="1211"/>
      <c r="AG19" s="1211"/>
      <c r="AH19" s="1211"/>
      <c r="AI19" s="1211"/>
      <c r="AJ19" s="1211"/>
      <c r="AK19" s="1211"/>
      <c r="AL19" s="1211"/>
      <c r="AM19" s="1211"/>
      <c r="AN19" s="1211"/>
      <c r="AO19" s="1211"/>
      <c r="AP19" s="1211"/>
      <c r="AQ19" s="1211"/>
      <c r="AR19" s="1211"/>
      <c r="AS19" s="1211"/>
      <c r="AT19" s="1211"/>
      <c r="AU19" s="1211"/>
      <c r="AV19" s="1211"/>
      <c r="AW19" s="1211"/>
      <c r="AX19" s="1211"/>
      <c r="AY19" s="1211"/>
      <c r="AZ19" s="1211"/>
      <c r="BA19" s="1211"/>
      <c r="BB19" s="1211"/>
      <c r="BC19" s="1211"/>
      <c r="BD19" s="1211"/>
      <c r="BE19" s="1211"/>
      <c r="BF19" s="1211"/>
      <c r="BG19" s="1211"/>
      <c r="BH19" s="1211"/>
      <c r="BI19" s="1211"/>
      <c r="BJ19" s="1211"/>
      <c r="BK19" s="1211"/>
      <c r="BL19" s="1211"/>
      <c r="BM19" s="1211"/>
      <c r="BN19" s="1211"/>
      <c r="BO19" s="1211"/>
      <c r="BP19" s="1211"/>
      <c r="BQ19" s="1211"/>
      <c r="BR19" s="1211"/>
      <c r="BS19" s="1211"/>
      <c r="BT19" s="630" t="s">
        <v>476</v>
      </c>
      <c r="BV19" s="829"/>
      <c r="BW19" s="829" t="str">
        <f t="shared" si="0"/>
        <v>Территория действия тарифа</v>
      </c>
      <c r="BX19" s="829"/>
      <c r="BY19" s="829"/>
      <c r="BZ19" s="829"/>
      <c r="CF19" s="1008"/>
      <c r="CG19" s="1008"/>
    </row>
    <row r="20" spans="1:85" hidden="1">
      <c r="A20" s="1210"/>
      <c r="B20" s="1210"/>
      <c r="C20" s="1210">
        <v>1</v>
      </c>
      <c r="D20" s="1015"/>
      <c r="E20" s="1026"/>
      <c r="F20" s="1026"/>
      <c r="G20" s="1026"/>
      <c r="H20" s="1026"/>
      <c r="I20" s="962"/>
      <c r="J20" s="954"/>
      <c r="K20" s="957"/>
      <c r="L20" s="1030" t="str">
        <f>mergeValue(A20) &amp;"."&amp; mergeValue(B20)&amp;"."&amp; mergeValue(C20)</f>
        <v>1.1.1</v>
      </c>
      <c r="M20" s="693"/>
      <c r="N20" s="646"/>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c r="AL20" s="1211"/>
      <c r="AM20" s="1211"/>
      <c r="AN20" s="1211"/>
      <c r="AO20" s="1211"/>
      <c r="AP20" s="1211"/>
      <c r="AQ20" s="1211"/>
      <c r="AR20" s="1211"/>
      <c r="AS20" s="1211"/>
      <c r="AT20" s="1211"/>
      <c r="AU20" s="1211"/>
      <c r="AV20" s="1211"/>
      <c r="AW20" s="1211"/>
      <c r="AX20" s="1211"/>
      <c r="AY20" s="1211"/>
      <c r="AZ20" s="1211"/>
      <c r="BA20" s="1211"/>
      <c r="BB20" s="1211"/>
      <c r="BC20" s="1211"/>
      <c r="BD20" s="1211"/>
      <c r="BE20" s="1211"/>
      <c r="BF20" s="1211"/>
      <c r="BG20" s="1211"/>
      <c r="BH20" s="1211"/>
      <c r="BI20" s="1211"/>
      <c r="BJ20" s="1211"/>
      <c r="BK20" s="1211"/>
      <c r="BL20" s="1211"/>
      <c r="BM20" s="1211"/>
      <c r="BN20" s="1211"/>
      <c r="BO20" s="1211"/>
      <c r="BP20" s="1211"/>
      <c r="BQ20" s="1211"/>
      <c r="BR20" s="1211"/>
      <c r="BS20" s="1211"/>
      <c r="BT20" s="630"/>
      <c r="BV20" s="829"/>
      <c r="BW20" s="829" t="str">
        <f t="shared" si="0"/>
        <v/>
      </c>
      <c r="BX20" s="829"/>
      <c r="BY20" s="829"/>
      <c r="BZ20" s="829"/>
      <c r="CF20" s="1008"/>
      <c r="CG20" s="1008"/>
    </row>
    <row r="21" spans="1:85" hidden="1">
      <c r="A21" s="1210"/>
      <c r="B21" s="1210"/>
      <c r="C21" s="1210"/>
      <c r="D21" s="1210">
        <v>1</v>
      </c>
      <c r="E21" s="1026"/>
      <c r="F21" s="1026"/>
      <c r="G21" s="1026"/>
      <c r="H21" s="1026"/>
      <c r="I21" s="962"/>
      <c r="J21" s="954"/>
      <c r="K21" s="957"/>
      <c r="L21" s="1030" t="str">
        <f>mergeValue(A21) &amp;"."&amp; mergeValue(B21)&amp;"."&amp; mergeValue(C21)&amp;"."&amp; mergeValue(D21)</f>
        <v>1.1.1.1</v>
      </c>
      <c r="M21" s="694"/>
      <c r="N21" s="646"/>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c r="AL21" s="1211"/>
      <c r="AM21" s="1211"/>
      <c r="AN21" s="1211"/>
      <c r="AO21" s="1211"/>
      <c r="AP21" s="1211"/>
      <c r="AQ21" s="1211"/>
      <c r="AR21" s="1211"/>
      <c r="AS21" s="1211"/>
      <c r="AT21" s="1211"/>
      <c r="AU21" s="1211"/>
      <c r="AV21" s="1211"/>
      <c r="AW21" s="1211"/>
      <c r="AX21" s="1211"/>
      <c r="AY21" s="1211"/>
      <c r="AZ21" s="1211"/>
      <c r="BA21" s="1211"/>
      <c r="BB21" s="1211"/>
      <c r="BC21" s="1211"/>
      <c r="BD21" s="1211"/>
      <c r="BE21" s="1211"/>
      <c r="BF21" s="1211"/>
      <c r="BG21" s="1211"/>
      <c r="BH21" s="1211"/>
      <c r="BI21" s="1211"/>
      <c r="BJ21" s="1211"/>
      <c r="BK21" s="1211"/>
      <c r="BL21" s="1211"/>
      <c r="BM21" s="1211"/>
      <c r="BN21" s="1211"/>
      <c r="BO21" s="1211"/>
      <c r="BP21" s="1211"/>
      <c r="BQ21" s="1211"/>
      <c r="BR21" s="1211"/>
      <c r="BS21" s="1211"/>
      <c r="BT21" s="630"/>
      <c r="BV21" s="829"/>
      <c r="BW21" s="829" t="str">
        <f t="shared" si="0"/>
        <v/>
      </c>
      <c r="BX21" s="829"/>
      <c r="BY21" s="829"/>
      <c r="BZ21" s="829"/>
      <c r="CF21" s="1008"/>
      <c r="CG21" s="1008"/>
    </row>
    <row r="22" spans="1:85" ht="101.25">
      <c r="A22" s="1210"/>
      <c r="B22" s="1210"/>
      <c r="C22" s="1210"/>
      <c r="D22" s="1210"/>
      <c r="E22" s="1210">
        <v>1</v>
      </c>
      <c r="F22" s="1026"/>
      <c r="G22" s="1026"/>
      <c r="H22" s="1015">
        <v>1</v>
      </c>
      <c r="I22" s="1210">
        <v>1</v>
      </c>
      <c r="J22" s="1026"/>
      <c r="K22" s="965"/>
      <c r="L22" s="1030" t="str">
        <f>mergeValue(A22) &amp;"."&amp; mergeValue(B22)&amp;"."&amp; mergeValue(C22)&amp;"."&amp; mergeValue(D22)&amp;"."&amp; mergeValue(E22)</f>
        <v>1.1.1.1.1</v>
      </c>
      <c r="M22" s="554" t="s">
        <v>9</v>
      </c>
      <c r="N22" s="646"/>
      <c r="O22" s="1212" t="s">
        <v>3</v>
      </c>
      <c r="P22" s="1212"/>
      <c r="Q22" s="1212"/>
      <c r="R22" s="1212"/>
      <c r="S22" s="1212"/>
      <c r="T22" s="1212"/>
      <c r="U22" s="1212"/>
      <c r="V22" s="1212"/>
      <c r="W22" s="1212"/>
      <c r="X22" s="1212"/>
      <c r="Y22" s="1212"/>
      <c r="Z22" s="1212"/>
      <c r="AA22" s="1212"/>
      <c r="AB22" s="1212"/>
      <c r="AC22" s="1212"/>
      <c r="AD22" s="1212"/>
      <c r="AE22" s="1212"/>
      <c r="AF22" s="1212"/>
      <c r="AG22" s="1212"/>
      <c r="AH22" s="1212"/>
      <c r="AI22" s="1212"/>
      <c r="AJ22" s="1212"/>
      <c r="AK22" s="1212"/>
      <c r="AL22" s="1212"/>
      <c r="AM22" s="1212"/>
      <c r="AN22" s="1212"/>
      <c r="AO22" s="1212"/>
      <c r="AP22" s="1212"/>
      <c r="AQ22" s="1212"/>
      <c r="AR22" s="1212"/>
      <c r="AS22" s="1212"/>
      <c r="AT22" s="1212"/>
      <c r="AU22" s="1212"/>
      <c r="AV22" s="1212"/>
      <c r="AW22" s="1212"/>
      <c r="AX22" s="1212"/>
      <c r="AY22" s="1212"/>
      <c r="AZ22" s="1212"/>
      <c r="BA22" s="1212"/>
      <c r="BB22" s="1212"/>
      <c r="BC22" s="1212"/>
      <c r="BD22" s="1212"/>
      <c r="BE22" s="1212"/>
      <c r="BF22" s="1212"/>
      <c r="BG22" s="1212"/>
      <c r="BH22" s="1212"/>
      <c r="BI22" s="1212"/>
      <c r="BJ22" s="1212"/>
      <c r="BK22" s="1212"/>
      <c r="BL22" s="1212"/>
      <c r="BM22" s="1212"/>
      <c r="BN22" s="1212"/>
      <c r="BO22" s="1212"/>
      <c r="BP22" s="1212"/>
      <c r="BQ22" s="1212"/>
      <c r="BR22" s="1212"/>
      <c r="BS22" s="1212"/>
      <c r="BT22" s="630" t="s">
        <v>636</v>
      </c>
      <c r="BV22" s="829"/>
      <c r="BW22" s="829" t="str">
        <f t="shared" si="0"/>
        <v>Схема подключения теплопотребляющей установки к коллектору источника тепловой энергии</v>
      </c>
      <c r="BX22" s="829"/>
      <c r="BY22" s="829"/>
      <c r="BZ22" s="829"/>
      <c r="CF22" s="1008"/>
      <c r="CG22" s="1008"/>
    </row>
    <row r="23" spans="1:85" ht="90">
      <c r="A23" s="1210"/>
      <c r="B23" s="1210"/>
      <c r="C23" s="1210"/>
      <c r="D23" s="1210"/>
      <c r="E23" s="1210"/>
      <c r="F23" s="1210">
        <v>1</v>
      </c>
      <c r="G23" s="1015"/>
      <c r="H23" s="1015"/>
      <c r="I23" s="1210"/>
      <c r="J23" s="1210">
        <v>1</v>
      </c>
      <c r="K23" s="966"/>
      <c r="L23" s="1030" t="str">
        <f>mergeValue(A23) &amp;"."&amp; mergeValue(B23)&amp;"."&amp; mergeValue(C23)&amp;"."&amp; mergeValue(D23)&amp;"."&amp; mergeValue(E23)&amp;"."&amp; mergeValue(F23)</f>
        <v>1.1.1.1.1.1</v>
      </c>
      <c r="M23" s="555" t="s">
        <v>10</v>
      </c>
      <c r="N23" s="646"/>
      <c r="O23" s="1213" t="s">
        <v>303</v>
      </c>
      <c r="P23" s="1214"/>
      <c r="Q23" s="1214"/>
      <c r="R23" s="1214"/>
      <c r="S23" s="1214"/>
      <c r="T23" s="1214"/>
      <c r="U23" s="1214"/>
      <c r="V23" s="1214"/>
      <c r="W23" s="1214"/>
      <c r="X23" s="1214"/>
      <c r="Y23" s="1214"/>
      <c r="Z23" s="1214"/>
      <c r="AA23" s="1214"/>
      <c r="AB23" s="1214"/>
      <c r="AC23" s="1214"/>
      <c r="AD23" s="1214"/>
      <c r="AE23" s="1214"/>
      <c r="AF23" s="1214"/>
      <c r="AG23" s="1214"/>
      <c r="AH23" s="1214"/>
      <c r="AI23" s="1214"/>
      <c r="AJ23" s="1214"/>
      <c r="AK23" s="1214"/>
      <c r="AL23" s="1214"/>
      <c r="AM23" s="1214"/>
      <c r="AN23" s="1214"/>
      <c r="AO23" s="1214"/>
      <c r="AP23" s="1214"/>
      <c r="AQ23" s="1214"/>
      <c r="AR23" s="1214"/>
      <c r="AS23" s="1214"/>
      <c r="AT23" s="1214"/>
      <c r="AU23" s="1214"/>
      <c r="AV23" s="1214"/>
      <c r="AW23" s="1214"/>
      <c r="AX23" s="1214"/>
      <c r="AY23" s="1214"/>
      <c r="AZ23" s="1214"/>
      <c r="BA23" s="1214"/>
      <c r="BB23" s="1214"/>
      <c r="BC23" s="1214"/>
      <c r="BD23" s="1214"/>
      <c r="BE23" s="1214"/>
      <c r="BF23" s="1214"/>
      <c r="BG23" s="1214"/>
      <c r="BH23" s="1214"/>
      <c r="BI23" s="1214"/>
      <c r="BJ23" s="1214"/>
      <c r="BK23" s="1214"/>
      <c r="BL23" s="1214"/>
      <c r="BM23" s="1214"/>
      <c r="BN23" s="1214"/>
      <c r="BO23" s="1214"/>
      <c r="BP23" s="1214"/>
      <c r="BQ23" s="1214"/>
      <c r="BR23" s="1214"/>
      <c r="BS23" s="1215"/>
      <c r="BT23" s="630" t="s">
        <v>634</v>
      </c>
      <c r="BV23" s="829"/>
      <c r="BW23" s="829" t="str">
        <f t="shared" si="0"/>
        <v>Группа потребителей</v>
      </c>
      <c r="BX23" s="829"/>
      <c r="BY23" s="829"/>
      <c r="BZ23" s="829"/>
      <c r="CF23" s="1008"/>
      <c r="CG23" s="1008"/>
    </row>
    <row r="24" spans="1:85" ht="17.100000000000001" customHeight="1">
      <c r="A24" s="1210"/>
      <c r="B24" s="1210"/>
      <c r="C24" s="1210"/>
      <c r="D24" s="1210"/>
      <c r="E24" s="1210"/>
      <c r="F24" s="1210"/>
      <c r="G24" s="1015">
        <v>1</v>
      </c>
      <c r="H24" s="1015"/>
      <c r="I24" s="1210"/>
      <c r="J24" s="1210"/>
      <c r="K24" s="966">
        <v>1</v>
      </c>
      <c r="L24" s="1030" t="str">
        <f>mergeValue(A24) &amp;"."&amp; mergeValue(B24)&amp;"."&amp; mergeValue(C24)&amp;"."&amp; mergeValue(D24)&amp;"."&amp; mergeValue(E24)&amp;"."&amp; mergeValue(F24)&amp;"."&amp; mergeValue(G24)</f>
        <v>1.1.1.1.1.1.1</v>
      </c>
      <c r="M24" s="1065" t="s">
        <v>640</v>
      </c>
      <c r="N24" s="646"/>
      <c r="O24" s="683">
        <v>3349.07</v>
      </c>
      <c r="P24" s="763"/>
      <c r="Q24" s="1090"/>
      <c r="R24" s="1245" t="s">
        <v>1889</v>
      </c>
      <c r="S24" s="1217" t="s">
        <v>83</v>
      </c>
      <c r="T24" s="1245" t="s">
        <v>1903</v>
      </c>
      <c r="U24" s="1217" t="s">
        <v>83</v>
      </c>
      <c r="V24" s="683">
        <v>3422.23</v>
      </c>
      <c r="W24" s="763"/>
      <c r="X24" s="1090"/>
      <c r="Y24" s="1245" t="s">
        <v>1904</v>
      </c>
      <c r="Z24" s="1217" t="s">
        <v>83</v>
      </c>
      <c r="AA24" s="1245" t="s">
        <v>1905</v>
      </c>
      <c r="AB24" s="1217" t="s">
        <v>83</v>
      </c>
      <c r="AC24" s="683">
        <v>3510.12</v>
      </c>
      <c r="AD24" s="763"/>
      <c r="AE24" s="1090"/>
      <c r="AF24" s="1245" t="s">
        <v>1906</v>
      </c>
      <c r="AG24" s="1217" t="s">
        <v>83</v>
      </c>
      <c r="AH24" s="1245" t="s">
        <v>1907</v>
      </c>
      <c r="AI24" s="1217" t="s">
        <v>83</v>
      </c>
      <c r="AJ24" s="683">
        <v>3612.72</v>
      </c>
      <c r="AK24" s="763"/>
      <c r="AL24" s="1090"/>
      <c r="AM24" s="1245" t="s">
        <v>1908</v>
      </c>
      <c r="AN24" s="1217" t="s">
        <v>83</v>
      </c>
      <c r="AO24" s="1245" t="s">
        <v>1909</v>
      </c>
      <c r="AP24" s="1217" t="s">
        <v>83</v>
      </c>
      <c r="AQ24" s="683">
        <v>3612.72</v>
      </c>
      <c r="AR24" s="763"/>
      <c r="AS24" s="1090"/>
      <c r="AT24" s="1245" t="s">
        <v>1910</v>
      </c>
      <c r="AU24" s="1217" t="s">
        <v>83</v>
      </c>
      <c r="AV24" s="1245" t="s">
        <v>1911</v>
      </c>
      <c r="AW24" s="1217" t="s">
        <v>83</v>
      </c>
      <c r="AX24" s="683">
        <v>3703.4</v>
      </c>
      <c r="AY24" s="763"/>
      <c r="AZ24" s="1090"/>
      <c r="BA24" s="1245" t="s">
        <v>1912</v>
      </c>
      <c r="BB24" s="1217" t="s">
        <v>83</v>
      </c>
      <c r="BC24" s="1245" t="s">
        <v>1913</v>
      </c>
      <c r="BD24" s="1217" t="s">
        <v>83</v>
      </c>
      <c r="BE24" s="683">
        <v>3703.4</v>
      </c>
      <c r="BF24" s="763"/>
      <c r="BG24" s="1090"/>
      <c r="BH24" s="1245" t="s">
        <v>1914</v>
      </c>
      <c r="BI24" s="1217" t="s">
        <v>83</v>
      </c>
      <c r="BJ24" s="1245" t="s">
        <v>1915</v>
      </c>
      <c r="BK24" s="1217" t="s">
        <v>83</v>
      </c>
      <c r="BL24" s="683">
        <v>3821.48</v>
      </c>
      <c r="BM24" s="763"/>
      <c r="BN24" s="1090"/>
      <c r="BO24" s="1245" t="s">
        <v>1916</v>
      </c>
      <c r="BP24" s="1217" t="s">
        <v>83</v>
      </c>
      <c r="BQ24" s="1245" t="s">
        <v>1890</v>
      </c>
      <c r="BR24" s="1217" t="s">
        <v>84</v>
      </c>
      <c r="BS24" s="763"/>
      <c r="BT24" s="1227" t="s">
        <v>653</v>
      </c>
      <c r="BU24" s="1008" t="str">
        <f>strCheckDate(O25:BS25)</f>
        <v/>
      </c>
      <c r="BV24" s="829"/>
      <c r="BW24" s="829" t="str">
        <f t="shared" si="0"/>
        <v>вода</v>
      </c>
      <c r="BX24" s="829"/>
      <c r="BY24" s="829"/>
      <c r="BZ24" s="829"/>
      <c r="CF24" s="1008"/>
      <c r="CG24" s="1008"/>
    </row>
    <row r="25" spans="1:85" ht="11.25" hidden="1" customHeight="1">
      <c r="A25" s="1210"/>
      <c r="B25" s="1210"/>
      <c r="C25" s="1210"/>
      <c r="D25" s="1210"/>
      <c r="E25" s="1210"/>
      <c r="F25" s="1210"/>
      <c r="G25" s="1015"/>
      <c r="H25" s="1015"/>
      <c r="I25" s="1210"/>
      <c r="J25" s="1210"/>
      <c r="K25" s="966"/>
      <c r="L25" s="800"/>
      <c r="M25" s="646"/>
      <c r="N25" s="646"/>
      <c r="O25" s="763"/>
      <c r="P25" s="763"/>
      <c r="Q25" s="769" t="str">
        <f>R24 &amp; "-" &amp; T24</f>
        <v>01.01.2020-30.06.2020</v>
      </c>
      <c r="R25" s="1216"/>
      <c r="S25" s="1217"/>
      <c r="T25" s="1216"/>
      <c r="U25" s="1217"/>
      <c r="V25" s="763"/>
      <c r="W25" s="763"/>
      <c r="X25" s="769" t="str">
        <f>Y24 &amp; "-" &amp; AA24</f>
        <v>01.07.2020-31.12.2020</v>
      </c>
      <c r="Y25" s="1216"/>
      <c r="Z25" s="1217"/>
      <c r="AA25" s="1216"/>
      <c r="AB25" s="1217"/>
      <c r="AC25" s="763"/>
      <c r="AD25" s="763"/>
      <c r="AE25" s="769" t="str">
        <f>AF24 &amp; "-" &amp; AH24</f>
        <v>01.01.2021-30.06.2021</v>
      </c>
      <c r="AF25" s="1216"/>
      <c r="AG25" s="1217"/>
      <c r="AH25" s="1216"/>
      <c r="AI25" s="1217"/>
      <c r="AJ25" s="763"/>
      <c r="AK25" s="763"/>
      <c r="AL25" s="769" t="str">
        <f>AM24 &amp; "-" &amp; AO24</f>
        <v>01.07.2021-31.12.2021</v>
      </c>
      <c r="AM25" s="1216"/>
      <c r="AN25" s="1217"/>
      <c r="AO25" s="1216"/>
      <c r="AP25" s="1217"/>
      <c r="AQ25" s="763"/>
      <c r="AR25" s="763"/>
      <c r="AS25" s="769" t="str">
        <f>AT24 &amp; "-" &amp; AV24</f>
        <v>01.01.2022-30.06.2022</v>
      </c>
      <c r="AT25" s="1216"/>
      <c r="AU25" s="1217"/>
      <c r="AV25" s="1216"/>
      <c r="AW25" s="1217"/>
      <c r="AX25" s="763"/>
      <c r="AY25" s="763"/>
      <c r="AZ25" s="769" t="str">
        <f>BA24 &amp; "-" &amp; BC24</f>
        <v>01.07.2022-31.12.2022</v>
      </c>
      <c r="BA25" s="1216"/>
      <c r="BB25" s="1217"/>
      <c r="BC25" s="1216"/>
      <c r="BD25" s="1217"/>
      <c r="BE25" s="763"/>
      <c r="BF25" s="763"/>
      <c r="BG25" s="769" t="str">
        <f>BH24 &amp; "-" &amp; BJ24</f>
        <v>01.01.2023-30.06.2023</v>
      </c>
      <c r="BH25" s="1216"/>
      <c r="BI25" s="1217"/>
      <c r="BJ25" s="1216"/>
      <c r="BK25" s="1217"/>
      <c r="BL25" s="763"/>
      <c r="BM25" s="763"/>
      <c r="BN25" s="769" t="str">
        <f>BO24 &amp; "-" &amp; BQ24</f>
        <v>01.07.2023-31.12.2023</v>
      </c>
      <c r="BO25" s="1216"/>
      <c r="BP25" s="1217"/>
      <c r="BQ25" s="1216"/>
      <c r="BR25" s="1217"/>
      <c r="BS25" s="763"/>
      <c r="BT25" s="1228"/>
      <c r="BV25" s="829"/>
      <c r="BW25" s="829" t="str">
        <f t="shared" si="0"/>
        <v/>
      </c>
      <c r="BX25" s="829"/>
      <c r="BY25" s="829"/>
      <c r="BZ25" s="829"/>
      <c r="CF25" s="1008"/>
      <c r="CG25" s="1008"/>
    </row>
    <row r="26" spans="1:85" ht="15" customHeight="1">
      <c r="A26" s="1210"/>
      <c r="B26" s="1210"/>
      <c r="C26" s="1210"/>
      <c r="D26" s="1210"/>
      <c r="E26" s="1210"/>
      <c r="F26" s="1210"/>
      <c r="G26" s="1026"/>
      <c r="H26" s="1015"/>
      <c r="I26" s="1210"/>
      <c r="J26" s="1210"/>
      <c r="K26" s="965"/>
      <c r="L26" s="688"/>
      <c r="M26" s="557" t="s">
        <v>25</v>
      </c>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6"/>
      <c r="BR26" s="1006"/>
      <c r="BS26" s="762"/>
      <c r="BT26" s="1229"/>
      <c r="BV26" s="829"/>
      <c r="BW26" s="829" t="str">
        <f t="shared" si="0"/>
        <v>Добавить вид теплоносителя (параметры теплоносителя)</v>
      </c>
      <c r="BX26" s="829"/>
      <c r="BY26" s="829"/>
      <c r="BZ26" s="829"/>
      <c r="CF26" s="1008"/>
      <c r="CG26" s="1008"/>
    </row>
    <row r="27" spans="1:85" ht="15" customHeight="1">
      <c r="A27" s="1210"/>
      <c r="B27" s="1210"/>
      <c r="C27" s="1210"/>
      <c r="D27" s="1210"/>
      <c r="E27" s="1210"/>
      <c r="F27" s="1026"/>
      <c r="G27" s="1026"/>
      <c r="H27" s="1015"/>
      <c r="I27" s="1210"/>
      <c r="J27" s="1026"/>
      <c r="K27" s="965"/>
      <c r="L27" s="688"/>
      <c r="M27" s="556" t="s">
        <v>11</v>
      </c>
      <c r="N27" s="1006"/>
      <c r="O27" s="1006"/>
      <c r="P27" s="1006"/>
      <c r="Q27" s="1006"/>
      <c r="R27" s="1006"/>
      <c r="S27" s="1006"/>
      <c r="T27" s="1006"/>
      <c r="U27" s="1005"/>
      <c r="V27" s="1006"/>
      <c r="W27" s="1006"/>
      <c r="X27" s="1006"/>
      <c r="Y27" s="1006"/>
      <c r="Z27" s="1006"/>
      <c r="AA27" s="1006"/>
      <c r="AB27" s="1005"/>
      <c r="AC27" s="1006"/>
      <c r="AD27" s="1006"/>
      <c r="AE27" s="1006"/>
      <c r="AF27" s="1006"/>
      <c r="AG27" s="1006"/>
      <c r="AH27" s="1006"/>
      <c r="AI27" s="1005"/>
      <c r="AJ27" s="1006"/>
      <c r="AK27" s="1006"/>
      <c r="AL27" s="1006"/>
      <c r="AM27" s="1006"/>
      <c r="AN27" s="1006"/>
      <c r="AO27" s="1006"/>
      <c r="AP27" s="1005"/>
      <c r="AQ27" s="1006"/>
      <c r="AR27" s="1006"/>
      <c r="AS27" s="1006"/>
      <c r="AT27" s="1006"/>
      <c r="AU27" s="1006"/>
      <c r="AV27" s="1006"/>
      <c r="AW27" s="1005"/>
      <c r="AX27" s="1006"/>
      <c r="AY27" s="1006"/>
      <c r="AZ27" s="1006"/>
      <c r="BA27" s="1006"/>
      <c r="BB27" s="1006"/>
      <c r="BC27" s="1006"/>
      <c r="BD27" s="1005"/>
      <c r="BE27" s="1006"/>
      <c r="BF27" s="1006"/>
      <c r="BG27" s="1006"/>
      <c r="BH27" s="1006"/>
      <c r="BI27" s="1006"/>
      <c r="BJ27" s="1006"/>
      <c r="BK27" s="1005"/>
      <c r="BL27" s="1006"/>
      <c r="BM27" s="1006"/>
      <c r="BN27" s="1006"/>
      <c r="BO27" s="1006"/>
      <c r="BP27" s="1006"/>
      <c r="BQ27" s="1006"/>
      <c r="BR27" s="1005"/>
      <c r="BS27" s="1006"/>
      <c r="BT27" s="665"/>
      <c r="BV27" s="829"/>
      <c r="BW27" s="829" t="str">
        <f t="shared" si="0"/>
        <v>Добавить группу потребителей</v>
      </c>
      <c r="BX27" s="829"/>
      <c r="BY27" s="829"/>
      <c r="BZ27" s="829"/>
      <c r="CF27" s="1008"/>
      <c r="CG27" s="1008"/>
    </row>
    <row r="28" spans="1:85" ht="15" customHeight="1">
      <c r="A28" s="1210"/>
      <c r="B28" s="1210"/>
      <c r="C28" s="1210"/>
      <c r="D28" s="1210"/>
      <c r="E28" s="964"/>
      <c r="F28" s="1026"/>
      <c r="G28" s="1026"/>
      <c r="H28" s="1026"/>
      <c r="I28" s="979"/>
      <c r="J28" s="994"/>
      <c r="K28" s="963"/>
      <c r="L28" s="688"/>
      <c r="M28" s="1001" t="s">
        <v>12</v>
      </c>
      <c r="N28" s="1006"/>
      <c r="O28" s="1006"/>
      <c r="P28" s="1006"/>
      <c r="Q28" s="1006"/>
      <c r="R28" s="1006"/>
      <c r="S28" s="1006"/>
      <c r="T28" s="1006"/>
      <c r="U28" s="1005"/>
      <c r="V28" s="1006"/>
      <c r="W28" s="1006"/>
      <c r="X28" s="1006"/>
      <c r="Y28" s="1006"/>
      <c r="Z28" s="1006"/>
      <c r="AA28" s="1006"/>
      <c r="AB28" s="1005"/>
      <c r="AC28" s="1006"/>
      <c r="AD28" s="1006"/>
      <c r="AE28" s="1006"/>
      <c r="AF28" s="1006"/>
      <c r="AG28" s="1006"/>
      <c r="AH28" s="1006"/>
      <c r="AI28" s="1005"/>
      <c r="AJ28" s="1006"/>
      <c r="AK28" s="1006"/>
      <c r="AL28" s="1006"/>
      <c r="AM28" s="1006"/>
      <c r="AN28" s="1006"/>
      <c r="AO28" s="1006"/>
      <c r="AP28" s="1005"/>
      <c r="AQ28" s="1006"/>
      <c r="AR28" s="1006"/>
      <c r="AS28" s="1006"/>
      <c r="AT28" s="1006"/>
      <c r="AU28" s="1006"/>
      <c r="AV28" s="1006"/>
      <c r="AW28" s="1005"/>
      <c r="AX28" s="1006"/>
      <c r="AY28" s="1006"/>
      <c r="AZ28" s="1006"/>
      <c r="BA28" s="1006"/>
      <c r="BB28" s="1006"/>
      <c r="BC28" s="1006"/>
      <c r="BD28" s="1005"/>
      <c r="BE28" s="1006"/>
      <c r="BF28" s="1006"/>
      <c r="BG28" s="1006"/>
      <c r="BH28" s="1006"/>
      <c r="BI28" s="1006"/>
      <c r="BJ28" s="1006"/>
      <c r="BK28" s="1005"/>
      <c r="BL28" s="1006"/>
      <c r="BM28" s="1006"/>
      <c r="BN28" s="1006"/>
      <c r="BO28" s="1006"/>
      <c r="BP28" s="1006"/>
      <c r="BQ28" s="1006"/>
      <c r="BR28" s="1005"/>
      <c r="BS28" s="1006"/>
      <c r="BT28" s="665"/>
      <c r="BV28" s="829"/>
      <c r="BW28" s="829" t="str">
        <f t="shared" si="0"/>
        <v>Добавить схему подключения</v>
      </c>
      <c r="BX28" s="829"/>
      <c r="BY28" s="829"/>
      <c r="BZ28" s="829"/>
      <c r="CF28" s="1008"/>
      <c r="CG28" s="1008"/>
    </row>
    <row r="29" spans="1:85" s="1057" customFormat="1" ht="22.5">
      <c r="A29" s="1210"/>
      <c r="B29" s="1210">
        <v>2</v>
      </c>
      <c r="C29" s="1075"/>
      <c r="D29" s="1075"/>
      <c r="E29" s="1107"/>
      <c r="F29" s="1107"/>
      <c r="G29" s="1107"/>
      <c r="H29" s="1107"/>
      <c r="I29" s="1102"/>
      <c r="J29" s="954"/>
      <c r="K29" s="957"/>
      <c r="L29" s="1117" t="str">
        <f>mergeValue(A29) &amp;"."&amp; mergeValue(B29)</f>
        <v>1.2</v>
      </c>
      <c r="M29" s="692" t="s">
        <v>16</v>
      </c>
      <c r="N29" s="646"/>
      <c r="O29" s="1246" t="str">
        <f>IF('Перечень тарифов'!N24="","","" &amp; 'Перечень тарифов'!N24 &amp; "")</f>
        <v>Гатчинский муниципальный район, Пудомягское (41618404);</v>
      </c>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8"/>
      <c r="BT29" s="630" t="s">
        <v>476</v>
      </c>
      <c r="BU29" s="1008"/>
      <c r="BV29" s="829"/>
      <c r="BW29" s="829" t="str">
        <f t="shared" si="0"/>
        <v>Территория действия тарифа</v>
      </c>
      <c r="BX29" s="829"/>
      <c r="BY29" s="829"/>
      <c r="BZ29" s="829"/>
      <c r="CA29" s="1008"/>
      <c r="CB29" s="1008"/>
      <c r="CC29" s="1008"/>
      <c r="CD29" s="1008"/>
      <c r="CE29" s="1008"/>
      <c r="CF29" s="1008"/>
      <c r="CG29" s="1008"/>
    </row>
    <row r="30" spans="1:85" s="1057" customFormat="1" hidden="1">
      <c r="A30" s="1210"/>
      <c r="B30" s="1210"/>
      <c r="C30" s="1210">
        <v>1</v>
      </c>
      <c r="D30" s="1075"/>
      <c r="E30" s="1107"/>
      <c r="F30" s="1107"/>
      <c r="G30" s="1107"/>
      <c r="H30" s="1107"/>
      <c r="I30" s="962"/>
      <c r="J30" s="954"/>
      <c r="K30" s="957"/>
      <c r="L30" s="1117" t="str">
        <f>mergeValue(A30) &amp;"."&amp; mergeValue(B30)&amp;"."&amp; mergeValue(C30)</f>
        <v>1.2.1</v>
      </c>
      <c r="M30" s="693"/>
      <c r="N30" s="646"/>
      <c r="O30" s="1246"/>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8"/>
      <c r="BT30" s="630"/>
      <c r="BU30" s="1008"/>
      <c r="BV30" s="829"/>
      <c r="BW30" s="829" t="str">
        <f t="shared" si="0"/>
        <v/>
      </c>
      <c r="BX30" s="829"/>
      <c r="BY30" s="829"/>
      <c r="BZ30" s="829"/>
      <c r="CA30" s="1008"/>
      <c r="CB30" s="1008"/>
      <c r="CC30" s="1008"/>
      <c r="CD30" s="1008"/>
      <c r="CE30" s="1008"/>
      <c r="CF30" s="1008"/>
      <c r="CG30" s="1008"/>
    </row>
    <row r="31" spans="1:85" s="1057" customFormat="1" hidden="1">
      <c r="A31" s="1210"/>
      <c r="B31" s="1210"/>
      <c r="C31" s="1210"/>
      <c r="D31" s="1210">
        <v>1</v>
      </c>
      <c r="E31" s="1107"/>
      <c r="F31" s="1107"/>
      <c r="G31" s="1107"/>
      <c r="H31" s="1107"/>
      <c r="I31" s="962"/>
      <c r="J31" s="954"/>
      <c r="K31" s="957"/>
      <c r="L31" s="1117" t="str">
        <f>mergeValue(A31) &amp;"."&amp; mergeValue(B31)&amp;"."&amp; mergeValue(C31)&amp;"."&amp; mergeValue(D31)</f>
        <v>1.2.1.1</v>
      </c>
      <c r="M31" s="694"/>
      <c r="N31" s="646"/>
      <c r="O31" s="1246"/>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8"/>
      <c r="BT31" s="630"/>
      <c r="BU31" s="1008"/>
      <c r="BV31" s="829"/>
      <c r="BW31" s="829" t="str">
        <f t="shared" si="0"/>
        <v/>
      </c>
      <c r="BX31" s="829"/>
      <c r="BY31" s="829"/>
      <c r="BZ31" s="829"/>
      <c r="CA31" s="1008"/>
      <c r="CB31" s="1008"/>
      <c r="CC31" s="1008"/>
      <c r="CD31" s="1008"/>
      <c r="CE31" s="1008"/>
      <c r="CF31" s="1008"/>
      <c r="CG31" s="1008"/>
    </row>
    <row r="32" spans="1:85" s="1057" customFormat="1" ht="101.25">
      <c r="A32" s="1210"/>
      <c r="B32" s="1210"/>
      <c r="C32" s="1210"/>
      <c r="D32" s="1210"/>
      <c r="E32" s="1210">
        <v>1</v>
      </c>
      <c r="F32" s="1107"/>
      <c r="G32" s="1107"/>
      <c r="H32" s="1075">
        <v>1</v>
      </c>
      <c r="I32" s="1210">
        <v>1</v>
      </c>
      <c r="J32" s="1107"/>
      <c r="K32" s="965"/>
      <c r="L32" s="1117" t="str">
        <f>mergeValue(A32) &amp;"."&amp; mergeValue(B32)&amp;"."&amp; mergeValue(C32)&amp;"."&amp; mergeValue(D32)&amp;"."&amp; mergeValue(E32)</f>
        <v>1.2.1.1.1</v>
      </c>
      <c r="M32" s="554" t="s">
        <v>9</v>
      </c>
      <c r="N32" s="646"/>
      <c r="O32" s="1213" t="s">
        <v>3</v>
      </c>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5"/>
      <c r="BT32" s="630" t="s">
        <v>636</v>
      </c>
      <c r="BU32" s="1008"/>
      <c r="BV32" s="829"/>
      <c r="BW32" s="829" t="str">
        <f t="shared" si="0"/>
        <v>Схема подключения теплопотребляющей установки к коллектору источника тепловой энергии</v>
      </c>
      <c r="BX32" s="829"/>
      <c r="BY32" s="829"/>
      <c r="BZ32" s="829"/>
      <c r="CA32" s="1008"/>
      <c r="CB32" s="1008"/>
      <c r="CC32" s="1008"/>
      <c r="CD32" s="1008"/>
      <c r="CE32" s="1008"/>
      <c r="CF32" s="1008"/>
      <c r="CG32" s="1008"/>
    </row>
    <row r="33" spans="1:85" s="1057" customFormat="1" ht="90">
      <c r="A33" s="1210"/>
      <c r="B33" s="1210"/>
      <c r="C33" s="1210"/>
      <c r="D33" s="1210"/>
      <c r="E33" s="1210"/>
      <c r="F33" s="1210">
        <v>1</v>
      </c>
      <c r="G33" s="1075"/>
      <c r="H33" s="1075"/>
      <c r="I33" s="1210"/>
      <c r="J33" s="1210">
        <v>1</v>
      </c>
      <c r="K33" s="966"/>
      <c r="L33" s="1117" t="str">
        <f>mergeValue(A33) &amp;"."&amp; mergeValue(B33)&amp;"."&amp; mergeValue(C33)&amp;"."&amp; mergeValue(D33)&amp;"."&amp; mergeValue(E33)&amp;"."&amp; mergeValue(F33)</f>
        <v>1.2.1.1.1.1</v>
      </c>
      <c r="M33" s="555" t="s">
        <v>10</v>
      </c>
      <c r="N33" s="646"/>
      <c r="O33" s="1213" t="s">
        <v>303</v>
      </c>
      <c r="P33" s="1214"/>
      <c r="Q33" s="1214"/>
      <c r="R33" s="1214"/>
      <c r="S33" s="1214"/>
      <c r="T33" s="1214"/>
      <c r="U33" s="1214"/>
      <c r="V33" s="1214"/>
      <c r="W33" s="1214"/>
      <c r="X33" s="1214"/>
      <c r="Y33" s="1214"/>
      <c r="Z33" s="1214"/>
      <c r="AA33" s="1214"/>
      <c r="AB33" s="1214"/>
      <c r="AC33" s="1214"/>
      <c r="AD33" s="1214"/>
      <c r="AE33" s="1214"/>
      <c r="AF33" s="1214"/>
      <c r="AG33" s="1214"/>
      <c r="AH33" s="1214"/>
      <c r="AI33" s="1214"/>
      <c r="AJ33" s="1214"/>
      <c r="AK33" s="1214"/>
      <c r="AL33" s="1214"/>
      <c r="AM33" s="1214"/>
      <c r="AN33" s="1214"/>
      <c r="AO33" s="1214"/>
      <c r="AP33" s="1214"/>
      <c r="AQ33" s="1214"/>
      <c r="AR33" s="1214"/>
      <c r="AS33" s="1214"/>
      <c r="AT33" s="1214"/>
      <c r="AU33" s="1214"/>
      <c r="AV33" s="1214"/>
      <c r="AW33" s="1214"/>
      <c r="AX33" s="1214"/>
      <c r="AY33" s="1214"/>
      <c r="AZ33" s="1214"/>
      <c r="BA33" s="1214"/>
      <c r="BB33" s="1214"/>
      <c r="BC33" s="1214"/>
      <c r="BD33" s="1214"/>
      <c r="BE33" s="1214"/>
      <c r="BF33" s="1214"/>
      <c r="BG33" s="1214"/>
      <c r="BH33" s="1214"/>
      <c r="BI33" s="1214"/>
      <c r="BJ33" s="1214"/>
      <c r="BK33" s="1214"/>
      <c r="BL33" s="1214"/>
      <c r="BM33" s="1214"/>
      <c r="BN33" s="1214"/>
      <c r="BO33" s="1214"/>
      <c r="BP33" s="1214"/>
      <c r="BQ33" s="1214"/>
      <c r="BR33" s="1214"/>
      <c r="BS33" s="1215"/>
      <c r="BT33" s="630" t="s">
        <v>634</v>
      </c>
      <c r="BU33" s="1008"/>
      <c r="BV33" s="829"/>
      <c r="BW33" s="829" t="str">
        <f t="shared" si="0"/>
        <v>Группа потребителей</v>
      </c>
      <c r="BX33" s="829"/>
      <c r="BY33" s="829"/>
      <c r="BZ33" s="829"/>
      <c r="CA33" s="1008"/>
      <c r="CB33" s="1008"/>
      <c r="CC33" s="1008"/>
      <c r="CD33" s="1008"/>
      <c r="CE33" s="1008"/>
      <c r="CF33" s="1008"/>
      <c r="CG33" s="1008"/>
    </row>
    <row r="34" spans="1:85" s="1057" customFormat="1" ht="17.100000000000001" customHeight="1">
      <c r="A34" s="1210"/>
      <c r="B34" s="1210"/>
      <c r="C34" s="1210"/>
      <c r="D34" s="1210"/>
      <c r="E34" s="1210"/>
      <c r="F34" s="1210"/>
      <c r="G34" s="1075">
        <v>1</v>
      </c>
      <c r="H34" s="1075"/>
      <c r="I34" s="1210"/>
      <c r="J34" s="1210"/>
      <c r="K34" s="966">
        <v>1</v>
      </c>
      <c r="L34" s="1117" t="str">
        <f>mergeValue(A34) &amp;"."&amp; mergeValue(B34)&amp;"."&amp; mergeValue(C34)&amp;"."&amp; mergeValue(D34)&amp;"."&amp; mergeValue(E34)&amp;"."&amp; mergeValue(F34)&amp;"."&amp; mergeValue(G34)</f>
        <v>1.2.1.1.1.1.1</v>
      </c>
      <c r="M34" s="1065" t="s">
        <v>640</v>
      </c>
      <c r="N34" s="646"/>
      <c r="O34" s="683">
        <v>3349.07</v>
      </c>
      <c r="P34" s="763"/>
      <c r="Q34" s="1090"/>
      <c r="R34" s="1245" t="s">
        <v>1889</v>
      </c>
      <c r="S34" s="1217" t="s">
        <v>83</v>
      </c>
      <c r="T34" s="1245" t="s">
        <v>1903</v>
      </c>
      <c r="U34" s="1217" t="s">
        <v>83</v>
      </c>
      <c r="V34" s="683">
        <v>3422.23</v>
      </c>
      <c r="W34" s="763"/>
      <c r="X34" s="1090"/>
      <c r="Y34" s="1245" t="s">
        <v>1904</v>
      </c>
      <c r="Z34" s="1217" t="s">
        <v>83</v>
      </c>
      <c r="AA34" s="1245" t="s">
        <v>1905</v>
      </c>
      <c r="AB34" s="1217" t="s">
        <v>83</v>
      </c>
      <c r="AC34" s="683">
        <v>3510.12</v>
      </c>
      <c r="AD34" s="763"/>
      <c r="AE34" s="1090"/>
      <c r="AF34" s="1245" t="s">
        <v>1906</v>
      </c>
      <c r="AG34" s="1217" t="s">
        <v>83</v>
      </c>
      <c r="AH34" s="1245" t="s">
        <v>1907</v>
      </c>
      <c r="AI34" s="1217" t="s">
        <v>83</v>
      </c>
      <c r="AJ34" s="683">
        <v>3612.72</v>
      </c>
      <c r="AK34" s="763"/>
      <c r="AL34" s="1090"/>
      <c r="AM34" s="1245" t="s">
        <v>1908</v>
      </c>
      <c r="AN34" s="1217" t="s">
        <v>83</v>
      </c>
      <c r="AO34" s="1245" t="s">
        <v>1909</v>
      </c>
      <c r="AP34" s="1217" t="s">
        <v>83</v>
      </c>
      <c r="AQ34" s="683">
        <v>3612.72</v>
      </c>
      <c r="AR34" s="763"/>
      <c r="AS34" s="1090"/>
      <c r="AT34" s="1245" t="s">
        <v>1910</v>
      </c>
      <c r="AU34" s="1217" t="s">
        <v>83</v>
      </c>
      <c r="AV34" s="1245" t="s">
        <v>1911</v>
      </c>
      <c r="AW34" s="1217" t="s">
        <v>83</v>
      </c>
      <c r="AX34" s="683">
        <v>3703.4</v>
      </c>
      <c r="AY34" s="763"/>
      <c r="AZ34" s="1090"/>
      <c r="BA34" s="1245" t="s">
        <v>1912</v>
      </c>
      <c r="BB34" s="1217" t="s">
        <v>83</v>
      </c>
      <c r="BC34" s="1245" t="s">
        <v>1913</v>
      </c>
      <c r="BD34" s="1217" t="s">
        <v>83</v>
      </c>
      <c r="BE34" s="683">
        <v>3703.4</v>
      </c>
      <c r="BF34" s="763"/>
      <c r="BG34" s="1090"/>
      <c r="BH34" s="1245" t="s">
        <v>1914</v>
      </c>
      <c r="BI34" s="1217" t="s">
        <v>83</v>
      </c>
      <c r="BJ34" s="1245" t="s">
        <v>1915</v>
      </c>
      <c r="BK34" s="1217" t="s">
        <v>83</v>
      </c>
      <c r="BL34" s="683">
        <v>3821.48</v>
      </c>
      <c r="BM34" s="763"/>
      <c r="BN34" s="1090"/>
      <c r="BO34" s="1245" t="s">
        <v>1916</v>
      </c>
      <c r="BP34" s="1217" t="s">
        <v>83</v>
      </c>
      <c r="BQ34" s="1245" t="s">
        <v>1890</v>
      </c>
      <c r="BR34" s="1217" t="s">
        <v>84</v>
      </c>
      <c r="BS34" s="763"/>
      <c r="BT34" s="1227" t="s">
        <v>653</v>
      </c>
      <c r="BU34" s="1008" t="str">
        <f>strCheckDate(O35:BS35)</f>
        <v/>
      </c>
      <c r="BV34" s="829"/>
      <c r="BW34" s="829" t="str">
        <f t="shared" si="0"/>
        <v>вода</v>
      </c>
      <c r="BX34" s="829"/>
      <c r="BY34" s="829"/>
      <c r="BZ34" s="829"/>
      <c r="CA34" s="1008"/>
      <c r="CB34" s="1008"/>
      <c r="CC34" s="1008"/>
      <c r="CD34" s="1008"/>
      <c r="CE34" s="1008"/>
      <c r="CF34" s="1008"/>
      <c r="CG34" s="1008"/>
    </row>
    <row r="35" spans="1:85" s="1057" customFormat="1" ht="11.25" hidden="1" customHeight="1">
      <c r="A35" s="1210"/>
      <c r="B35" s="1210"/>
      <c r="C35" s="1210"/>
      <c r="D35" s="1210"/>
      <c r="E35" s="1210"/>
      <c r="F35" s="1210"/>
      <c r="G35" s="1075"/>
      <c r="H35" s="1075"/>
      <c r="I35" s="1210"/>
      <c r="J35" s="1210"/>
      <c r="K35" s="966"/>
      <c r="L35" s="800"/>
      <c r="M35" s="646"/>
      <c r="N35" s="646"/>
      <c r="O35" s="763"/>
      <c r="P35" s="763"/>
      <c r="Q35" s="769" t="str">
        <f>R34 &amp; "-" &amp; T34</f>
        <v>01.01.2020-30.06.2020</v>
      </c>
      <c r="R35" s="1216"/>
      <c r="S35" s="1217"/>
      <c r="T35" s="1216"/>
      <c r="U35" s="1217"/>
      <c r="V35" s="763"/>
      <c r="W35" s="763"/>
      <c r="X35" s="769" t="str">
        <f>Y34 &amp; "-" &amp; AA34</f>
        <v>01.07.2020-31.12.2020</v>
      </c>
      <c r="Y35" s="1216"/>
      <c r="Z35" s="1217"/>
      <c r="AA35" s="1216"/>
      <c r="AB35" s="1217"/>
      <c r="AC35" s="763"/>
      <c r="AD35" s="763"/>
      <c r="AE35" s="769" t="str">
        <f>AF34 &amp; "-" &amp; AH34</f>
        <v>01.01.2021-30.06.2021</v>
      </c>
      <c r="AF35" s="1216"/>
      <c r="AG35" s="1217"/>
      <c r="AH35" s="1216"/>
      <c r="AI35" s="1217"/>
      <c r="AJ35" s="763"/>
      <c r="AK35" s="763"/>
      <c r="AL35" s="769" t="str">
        <f>AM34 &amp; "-" &amp; AO34</f>
        <v>01.07.2021-31.12.2021</v>
      </c>
      <c r="AM35" s="1216"/>
      <c r="AN35" s="1217"/>
      <c r="AO35" s="1216"/>
      <c r="AP35" s="1217"/>
      <c r="AQ35" s="763"/>
      <c r="AR35" s="763"/>
      <c r="AS35" s="769" t="str">
        <f>AT34 &amp; "-" &amp; AV34</f>
        <v>01.01.2022-30.06.2022</v>
      </c>
      <c r="AT35" s="1216"/>
      <c r="AU35" s="1217"/>
      <c r="AV35" s="1216"/>
      <c r="AW35" s="1217"/>
      <c r="AX35" s="763"/>
      <c r="AY35" s="763"/>
      <c r="AZ35" s="769" t="str">
        <f>BA34 &amp; "-" &amp; BC34</f>
        <v>01.07.2022-31.12.2022</v>
      </c>
      <c r="BA35" s="1216"/>
      <c r="BB35" s="1217"/>
      <c r="BC35" s="1216"/>
      <c r="BD35" s="1217"/>
      <c r="BE35" s="763"/>
      <c r="BF35" s="763"/>
      <c r="BG35" s="769" t="str">
        <f>BH34 &amp; "-" &amp; BJ34</f>
        <v>01.01.2023-30.06.2023</v>
      </c>
      <c r="BH35" s="1216"/>
      <c r="BI35" s="1217"/>
      <c r="BJ35" s="1216"/>
      <c r="BK35" s="1217"/>
      <c r="BL35" s="763"/>
      <c r="BM35" s="763"/>
      <c r="BN35" s="769" t="str">
        <f>BO34 &amp; "-" &amp; BQ34</f>
        <v>01.07.2023-31.12.2023</v>
      </c>
      <c r="BO35" s="1216"/>
      <c r="BP35" s="1217"/>
      <c r="BQ35" s="1216"/>
      <c r="BR35" s="1217"/>
      <c r="BS35" s="763"/>
      <c r="BT35" s="1228"/>
      <c r="BU35" s="1008"/>
      <c r="BV35" s="829"/>
      <c r="BW35" s="829" t="str">
        <f t="shared" si="0"/>
        <v/>
      </c>
      <c r="BX35" s="829"/>
      <c r="BY35" s="829"/>
      <c r="BZ35" s="829"/>
      <c r="CA35" s="1008"/>
      <c r="CB35" s="1008"/>
      <c r="CC35" s="1008"/>
      <c r="CD35" s="1008"/>
      <c r="CE35" s="1008"/>
      <c r="CF35" s="1008"/>
      <c r="CG35" s="1008"/>
    </row>
    <row r="36" spans="1:85" s="1057" customFormat="1" ht="15" customHeight="1">
      <c r="A36" s="1210"/>
      <c r="B36" s="1210"/>
      <c r="C36" s="1210"/>
      <c r="D36" s="1210"/>
      <c r="E36" s="1210"/>
      <c r="F36" s="1210"/>
      <c r="G36" s="1107"/>
      <c r="H36" s="1075"/>
      <c r="I36" s="1210"/>
      <c r="J36" s="1210"/>
      <c r="K36" s="965"/>
      <c r="L36" s="688"/>
      <c r="M36" s="557" t="s">
        <v>25</v>
      </c>
      <c r="N36" s="1006"/>
      <c r="O36" s="1006"/>
      <c r="P36" s="1006"/>
      <c r="Q36" s="1006"/>
      <c r="R36" s="1006"/>
      <c r="S36" s="1006"/>
      <c r="T36" s="1006"/>
      <c r="U36" s="1006"/>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6"/>
      <c r="AV36" s="1006"/>
      <c r="AW36" s="1006"/>
      <c r="AX36" s="1006"/>
      <c r="AY36" s="1006"/>
      <c r="AZ36" s="1006"/>
      <c r="BA36" s="1006"/>
      <c r="BB36" s="1006"/>
      <c r="BC36" s="1006"/>
      <c r="BD36" s="1006"/>
      <c r="BE36" s="1006"/>
      <c r="BF36" s="1006"/>
      <c r="BG36" s="1006"/>
      <c r="BH36" s="1006"/>
      <c r="BI36" s="1006"/>
      <c r="BJ36" s="1006"/>
      <c r="BK36" s="1006"/>
      <c r="BL36" s="1006"/>
      <c r="BM36" s="1006"/>
      <c r="BN36" s="1006"/>
      <c r="BO36" s="1006"/>
      <c r="BP36" s="1006"/>
      <c r="BQ36" s="1006"/>
      <c r="BR36" s="1006"/>
      <c r="BS36" s="762"/>
      <c r="BT36" s="1229"/>
      <c r="BU36" s="1008"/>
      <c r="BV36" s="829"/>
      <c r="BW36" s="829" t="str">
        <f t="shared" si="0"/>
        <v>Добавить вид теплоносителя (параметры теплоносителя)</v>
      </c>
      <c r="BX36" s="829"/>
      <c r="BY36" s="829"/>
      <c r="BZ36" s="829"/>
      <c r="CA36" s="1008"/>
      <c r="CB36" s="1008"/>
      <c r="CC36" s="1008"/>
      <c r="CD36" s="1008"/>
      <c r="CE36" s="1008"/>
      <c r="CF36" s="1008"/>
      <c r="CG36" s="1008"/>
    </row>
    <row r="37" spans="1:85" s="1057" customFormat="1" ht="15" customHeight="1">
      <c r="A37" s="1210"/>
      <c r="B37" s="1210"/>
      <c r="C37" s="1210"/>
      <c r="D37" s="1210"/>
      <c r="E37" s="1210"/>
      <c r="F37" s="1107"/>
      <c r="G37" s="1107"/>
      <c r="H37" s="1075"/>
      <c r="I37" s="1210"/>
      <c r="J37" s="1107"/>
      <c r="K37" s="965"/>
      <c r="L37" s="688"/>
      <c r="M37" s="556" t="s">
        <v>11</v>
      </c>
      <c r="N37" s="1006"/>
      <c r="O37" s="1006"/>
      <c r="P37" s="1006"/>
      <c r="Q37" s="1006"/>
      <c r="R37" s="1006"/>
      <c r="S37" s="1006"/>
      <c r="T37" s="1006"/>
      <c r="U37" s="1005"/>
      <c r="V37" s="1006"/>
      <c r="W37" s="1006"/>
      <c r="X37" s="1006"/>
      <c r="Y37" s="1006"/>
      <c r="Z37" s="1006"/>
      <c r="AA37" s="1006"/>
      <c r="AB37" s="1005"/>
      <c r="AC37" s="1006"/>
      <c r="AD37" s="1006"/>
      <c r="AE37" s="1006"/>
      <c r="AF37" s="1006"/>
      <c r="AG37" s="1006"/>
      <c r="AH37" s="1006"/>
      <c r="AI37" s="1005"/>
      <c r="AJ37" s="1006"/>
      <c r="AK37" s="1006"/>
      <c r="AL37" s="1006"/>
      <c r="AM37" s="1006"/>
      <c r="AN37" s="1006"/>
      <c r="AO37" s="1006"/>
      <c r="AP37" s="1005"/>
      <c r="AQ37" s="1006"/>
      <c r="AR37" s="1006"/>
      <c r="AS37" s="1006"/>
      <c r="AT37" s="1006"/>
      <c r="AU37" s="1006"/>
      <c r="AV37" s="1006"/>
      <c r="AW37" s="1005"/>
      <c r="AX37" s="1006"/>
      <c r="AY37" s="1006"/>
      <c r="AZ37" s="1006"/>
      <c r="BA37" s="1006"/>
      <c r="BB37" s="1006"/>
      <c r="BC37" s="1006"/>
      <c r="BD37" s="1005"/>
      <c r="BE37" s="1006"/>
      <c r="BF37" s="1006"/>
      <c r="BG37" s="1006"/>
      <c r="BH37" s="1006"/>
      <c r="BI37" s="1006"/>
      <c r="BJ37" s="1006"/>
      <c r="BK37" s="1005"/>
      <c r="BL37" s="1006"/>
      <c r="BM37" s="1006"/>
      <c r="BN37" s="1006"/>
      <c r="BO37" s="1006"/>
      <c r="BP37" s="1006"/>
      <c r="BQ37" s="1006"/>
      <c r="BR37" s="1005"/>
      <c r="BS37" s="1006"/>
      <c r="BT37" s="665"/>
      <c r="BU37" s="1008"/>
      <c r="BV37" s="829"/>
      <c r="BW37" s="829" t="str">
        <f t="shared" si="0"/>
        <v>Добавить группу потребителей</v>
      </c>
      <c r="BX37" s="829"/>
      <c r="BY37" s="829"/>
      <c r="BZ37" s="829"/>
      <c r="CA37" s="1008"/>
      <c r="CB37" s="1008"/>
      <c r="CC37" s="1008"/>
      <c r="CD37" s="1008"/>
      <c r="CE37" s="1008"/>
      <c r="CF37" s="1008"/>
      <c r="CG37" s="1008"/>
    </row>
    <row r="38" spans="1:85" s="1057" customFormat="1" ht="15" customHeight="1">
      <c r="A38" s="1210"/>
      <c r="B38" s="1210"/>
      <c r="C38" s="1210"/>
      <c r="D38" s="1210"/>
      <c r="E38" s="1078" t="s">
        <v>252</v>
      </c>
      <c r="F38" s="1107"/>
      <c r="G38" s="1107"/>
      <c r="H38" s="1107"/>
      <c r="I38" s="979"/>
      <c r="J38" s="1060"/>
      <c r="K38" s="963"/>
      <c r="L38" s="688"/>
      <c r="M38" s="1001" t="s">
        <v>12</v>
      </c>
      <c r="N38" s="1006"/>
      <c r="O38" s="1006"/>
      <c r="P38" s="1006"/>
      <c r="Q38" s="1006"/>
      <c r="R38" s="1006"/>
      <c r="S38" s="1006"/>
      <c r="T38" s="1006"/>
      <c r="U38" s="1005"/>
      <c r="V38" s="1006"/>
      <c r="W38" s="1006"/>
      <c r="X38" s="1006"/>
      <c r="Y38" s="1006"/>
      <c r="Z38" s="1006"/>
      <c r="AA38" s="1006"/>
      <c r="AB38" s="1005"/>
      <c r="AC38" s="1006"/>
      <c r="AD38" s="1006"/>
      <c r="AE38" s="1006"/>
      <c r="AF38" s="1006"/>
      <c r="AG38" s="1006"/>
      <c r="AH38" s="1006"/>
      <c r="AI38" s="1005"/>
      <c r="AJ38" s="1006"/>
      <c r="AK38" s="1006"/>
      <c r="AL38" s="1006"/>
      <c r="AM38" s="1006"/>
      <c r="AN38" s="1006"/>
      <c r="AO38" s="1006"/>
      <c r="AP38" s="1005"/>
      <c r="AQ38" s="1006"/>
      <c r="AR38" s="1006"/>
      <c r="AS38" s="1006"/>
      <c r="AT38" s="1006"/>
      <c r="AU38" s="1006"/>
      <c r="AV38" s="1006"/>
      <c r="AW38" s="1005"/>
      <c r="AX38" s="1006"/>
      <c r="AY38" s="1006"/>
      <c r="AZ38" s="1006"/>
      <c r="BA38" s="1006"/>
      <c r="BB38" s="1006"/>
      <c r="BC38" s="1006"/>
      <c r="BD38" s="1005"/>
      <c r="BE38" s="1006"/>
      <c r="BF38" s="1006"/>
      <c r="BG38" s="1006"/>
      <c r="BH38" s="1006"/>
      <c r="BI38" s="1006"/>
      <c r="BJ38" s="1006"/>
      <c r="BK38" s="1005"/>
      <c r="BL38" s="1006"/>
      <c r="BM38" s="1006"/>
      <c r="BN38" s="1006"/>
      <c r="BO38" s="1006"/>
      <c r="BP38" s="1006"/>
      <c r="BQ38" s="1006"/>
      <c r="BR38" s="1005"/>
      <c r="BS38" s="1006"/>
      <c r="BT38" s="665"/>
      <c r="BU38" s="1008"/>
      <c r="BV38" s="829"/>
      <c r="BW38" s="829" t="str">
        <f t="shared" si="0"/>
        <v>Добавить схему подключения</v>
      </c>
      <c r="BX38" s="829"/>
      <c r="BY38" s="829"/>
      <c r="BZ38" s="829"/>
      <c r="CA38" s="1008"/>
      <c r="CB38" s="1008"/>
      <c r="CC38" s="1008"/>
      <c r="CD38" s="1008"/>
      <c r="CE38" s="1008"/>
      <c r="CF38" s="1008"/>
      <c r="CG38" s="1008"/>
    </row>
    <row r="39" spans="1:85" ht="11.25">
      <c r="A39" s="990"/>
      <c r="B39" s="990"/>
      <c r="C39" s="990"/>
      <c r="D39" s="990"/>
      <c r="E39" s="990"/>
      <c r="F39" s="990"/>
      <c r="G39" s="990"/>
      <c r="H39" s="990"/>
      <c r="I39" s="990"/>
      <c r="J39" s="990"/>
      <c r="K39" s="990"/>
      <c r="BU39" s="990"/>
      <c r="BV39" s="990"/>
      <c r="BW39" s="990"/>
      <c r="BX39" s="990"/>
      <c r="BY39" s="990"/>
      <c r="BZ39" s="990"/>
      <c r="CA39" s="990"/>
      <c r="CB39" s="990"/>
      <c r="CC39" s="990"/>
      <c r="CD39" s="990"/>
      <c r="CE39" s="990"/>
    </row>
    <row r="40" spans="1:85" ht="90" customHeight="1">
      <c r="L40" s="1">
        <v>1</v>
      </c>
      <c r="M40" s="1203" t="s">
        <v>630</v>
      </c>
      <c r="N40" s="1203"/>
      <c r="O40" s="1203"/>
      <c r="P40" s="1203"/>
      <c r="Q40" s="1203"/>
      <c r="R40" s="1203"/>
      <c r="S40" s="1203"/>
      <c r="T40" s="1203"/>
      <c r="U40" s="1203"/>
      <c r="V40" s="1203"/>
      <c r="W40" s="1203"/>
      <c r="X40" s="1203"/>
      <c r="Y40" s="1203"/>
      <c r="Z40" s="1203"/>
      <c r="AA40" s="1203"/>
      <c r="AB40" s="1203"/>
      <c r="AC40" s="1203"/>
      <c r="AD40" s="1203"/>
      <c r="AE40" s="1203"/>
      <c r="AF40" s="1203"/>
      <c r="AG40" s="1203"/>
      <c r="AH40" s="1203"/>
      <c r="AI40" s="1203"/>
      <c r="AJ40" s="1203"/>
      <c r="AK40" s="1203"/>
      <c r="AL40" s="1203"/>
      <c r="AM40" s="1203"/>
      <c r="AN40" s="1203"/>
      <c r="AO40" s="1203"/>
      <c r="AP40" s="1203"/>
      <c r="AQ40" s="1203"/>
      <c r="AR40" s="1203"/>
      <c r="AS40" s="1203"/>
      <c r="AT40" s="1203"/>
      <c r="AU40" s="1203"/>
      <c r="AV40" s="1203"/>
      <c r="AW40" s="1203"/>
      <c r="AX40" s="1203"/>
      <c r="AY40" s="1203"/>
      <c r="AZ40" s="1203"/>
      <c r="BA40" s="1203"/>
      <c r="BB40" s="1203"/>
      <c r="BC40" s="1203"/>
      <c r="BD40" s="1203"/>
      <c r="BE40" s="1203"/>
      <c r="BF40" s="1203"/>
      <c r="BG40" s="1203"/>
      <c r="BH40" s="1203"/>
      <c r="BI40" s="1203"/>
      <c r="BJ40" s="1203"/>
      <c r="BK40" s="1203"/>
      <c r="BL40" s="1203"/>
      <c r="BM40" s="1203"/>
      <c r="BN40" s="1203"/>
      <c r="BO40" s="1203"/>
      <c r="BP40" s="1203"/>
      <c r="BQ40" s="1203"/>
      <c r="BR40" s="1203"/>
      <c r="BS40" s="1203"/>
      <c r="BT40" s="1203"/>
    </row>
  </sheetData>
  <sheetProtection algorithmName="SHA-512" hashValue="k2A3Iy35mhMVzHBiPOSL9P2GjyWNOJqyPopb2C5jDtw+1qFk4n+0cBHvSqFhLGcgCKcGWfK7G5Y4oO+jE9bc7g==" saltValue="irIzALNoOZTKqH9WRHGcmA==" spinCount="100000" sheet="1" objects="1" scenarios="1" formatColumns="0" formatRows="0"/>
  <dataConsolidate leftLabels="1"/>
  <mergeCells count="168">
    <mergeCell ref="BT24:BT26"/>
    <mergeCell ref="M40:BT40"/>
    <mergeCell ref="O21:BS21"/>
    <mergeCell ref="E22:E27"/>
    <mergeCell ref="I22:I27"/>
    <mergeCell ref="O22:BS22"/>
    <mergeCell ref="F23:F26"/>
    <mergeCell ref="J23:J26"/>
    <mergeCell ref="O23:BS23"/>
    <mergeCell ref="R24:R25"/>
    <mergeCell ref="S24:S25"/>
    <mergeCell ref="T24:T25"/>
    <mergeCell ref="I32:I37"/>
    <mergeCell ref="O32:BS32"/>
    <mergeCell ref="F33:F36"/>
    <mergeCell ref="J33:J36"/>
    <mergeCell ref="S17:T17"/>
    <mergeCell ref="A18:A38"/>
    <mergeCell ref="O18:BS18"/>
    <mergeCell ref="B19:B28"/>
    <mergeCell ref="O19:BS19"/>
    <mergeCell ref="C20:C28"/>
    <mergeCell ref="O20:BS20"/>
    <mergeCell ref="D21:D28"/>
    <mergeCell ref="U24:U25"/>
    <mergeCell ref="B29:B38"/>
    <mergeCell ref="O29:BS29"/>
    <mergeCell ref="C30:C38"/>
    <mergeCell ref="O30:BS30"/>
    <mergeCell ref="D31:D38"/>
    <mergeCell ref="O31:BS31"/>
    <mergeCell ref="E32:E37"/>
    <mergeCell ref="L11:M11"/>
    <mergeCell ref="L5:T5"/>
    <mergeCell ref="O7:T7"/>
    <mergeCell ref="O8:T8"/>
    <mergeCell ref="O9:T9"/>
    <mergeCell ref="O10:T10"/>
    <mergeCell ref="O12:U12"/>
    <mergeCell ref="L13:BS13"/>
    <mergeCell ref="BT13:BT16"/>
    <mergeCell ref="L14:L16"/>
    <mergeCell ref="M14:M16"/>
    <mergeCell ref="O14:T14"/>
    <mergeCell ref="U14:U16"/>
    <mergeCell ref="BS14:BS16"/>
    <mergeCell ref="O15:O16"/>
    <mergeCell ref="P15:Q15"/>
    <mergeCell ref="R15:T15"/>
    <mergeCell ref="S16:T16"/>
    <mergeCell ref="AC14:AH14"/>
    <mergeCell ref="AI14:AI16"/>
    <mergeCell ref="AC15:AC16"/>
    <mergeCell ref="AD15:AE15"/>
    <mergeCell ref="AN34:AN35"/>
    <mergeCell ref="AO34:AO35"/>
    <mergeCell ref="AP34:AP35"/>
    <mergeCell ref="AT34:AT35"/>
    <mergeCell ref="AU34:AU35"/>
    <mergeCell ref="AV34:AV35"/>
    <mergeCell ref="AW34:AW35"/>
    <mergeCell ref="BA34:BA35"/>
    <mergeCell ref="BB34:BB35"/>
    <mergeCell ref="AC12:AI12"/>
    <mergeCell ref="AB24:AB25"/>
    <mergeCell ref="Y34:Y35"/>
    <mergeCell ref="Z34:Z35"/>
    <mergeCell ref="AA34:AA35"/>
    <mergeCell ref="AB34:AB35"/>
    <mergeCell ref="BT34:BT36"/>
    <mergeCell ref="V12:AB12"/>
    <mergeCell ref="V14:AA14"/>
    <mergeCell ref="AB14:AB16"/>
    <mergeCell ref="V15:V16"/>
    <mergeCell ref="W15:X15"/>
    <mergeCell ref="Y15:AA15"/>
    <mergeCell ref="Z16:AA16"/>
    <mergeCell ref="Z17:AA17"/>
    <mergeCell ref="Y24:Y25"/>
    <mergeCell ref="Z24:Z25"/>
    <mergeCell ref="AA24:AA25"/>
    <mergeCell ref="O33:BS33"/>
    <mergeCell ref="R34:R35"/>
    <mergeCell ref="S34:S35"/>
    <mergeCell ref="T34:T35"/>
    <mergeCell ref="U34:U35"/>
    <mergeCell ref="AM34:AM35"/>
    <mergeCell ref="AI24:AI25"/>
    <mergeCell ref="AF34:AF35"/>
    <mergeCell ref="AG34:AG35"/>
    <mergeCell ref="AH34:AH35"/>
    <mergeCell ref="AI34:AI35"/>
    <mergeCell ref="AF15:AH15"/>
    <mergeCell ref="AG16:AH16"/>
    <mergeCell ref="AG17:AH17"/>
    <mergeCell ref="AF24:AF25"/>
    <mergeCell ref="AG24:AG25"/>
    <mergeCell ref="AH24:AH25"/>
    <mergeCell ref="AQ12:AW12"/>
    <mergeCell ref="AN17:AO17"/>
    <mergeCell ref="AM24:AM25"/>
    <mergeCell ref="AN24:AN25"/>
    <mergeCell ref="AO24:AO25"/>
    <mergeCell ref="AP24:AP25"/>
    <mergeCell ref="AJ14:AO14"/>
    <mergeCell ref="AP14:AP16"/>
    <mergeCell ref="AJ15:AJ16"/>
    <mergeCell ref="AK15:AL15"/>
    <mergeCell ref="AM15:AO15"/>
    <mergeCell ref="AN16:AO16"/>
    <mergeCell ref="AJ12:AP12"/>
    <mergeCell ref="AU17:AV17"/>
    <mergeCell ref="AT24:AT25"/>
    <mergeCell ref="AU24:AU25"/>
    <mergeCell ref="AV24:AV25"/>
    <mergeCell ref="AW24:AW25"/>
    <mergeCell ref="AQ14:AV14"/>
    <mergeCell ref="AW14:AW16"/>
    <mergeCell ref="AQ15:AQ16"/>
    <mergeCell ref="AR15:AS15"/>
    <mergeCell ref="AT15:AV15"/>
    <mergeCell ref="AU16:AV16"/>
    <mergeCell ref="BB17:BC17"/>
    <mergeCell ref="BA24:BA25"/>
    <mergeCell ref="BB24:BB25"/>
    <mergeCell ref="BC24:BC25"/>
    <mergeCell ref="BD24:BD25"/>
    <mergeCell ref="AX14:BC14"/>
    <mergeCell ref="BD14:BD16"/>
    <mergeCell ref="AX15:AX16"/>
    <mergeCell ref="AY15:AZ15"/>
    <mergeCell ref="BA15:BC15"/>
    <mergeCell ref="BB16:BC16"/>
    <mergeCell ref="BD34:BD35"/>
    <mergeCell ref="BE12:BK12"/>
    <mergeCell ref="BE14:BJ14"/>
    <mergeCell ref="BK14:BK16"/>
    <mergeCell ref="BE15:BE16"/>
    <mergeCell ref="BF15:BG15"/>
    <mergeCell ref="BH15:BJ15"/>
    <mergeCell ref="BI16:BJ16"/>
    <mergeCell ref="BI17:BJ17"/>
    <mergeCell ref="BH24:BH25"/>
    <mergeCell ref="BI24:BI25"/>
    <mergeCell ref="BJ24:BJ25"/>
    <mergeCell ref="AX12:BD12"/>
    <mergeCell ref="BC34:BC35"/>
    <mergeCell ref="BL14:BQ14"/>
    <mergeCell ref="BR14:BR16"/>
    <mergeCell ref="BL15:BL16"/>
    <mergeCell ref="BM15:BN15"/>
    <mergeCell ref="BO15:BQ15"/>
    <mergeCell ref="BP16:BQ16"/>
    <mergeCell ref="BL12:BR12"/>
    <mergeCell ref="BK24:BK25"/>
    <mergeCell ref="BH34:BH35"/>
    <mergeCell ref="BI34:BI35"/>
    <mergeCell ref="BJ34:BJ35"/>
    <mergeCell ref="BK34:BK35"/>
    <mergeCell ref="BO34:BO35"/>
    <mergeCell ref="BP34:BP35"/>
    <mergeCell ref="BQ34:BQ35"/>
    <mergeCell ref="BR34:BR35"/>
    <mergeCell ref="BP17:BQ17"/>
    <mergeCell ref="BO24:BO25"/>
    <mergeCell ref="BP24:BP25"/>
    <mergeCell ref="BQ24:BQ25"/>
    <mergeCell ref="BR24:BR25"/>
  </mergeCells>
  <dataValidations count="11">
    <dataValidation allowBlank="1" sqref="WXQ983072:WYB983078 LE65568:LP65574 VA65568:VL65574 AEW65568:AFH65574 AOS65568:APD65574 AYO65568:AYZ65574 BIK65568:BIV65574 BSG65568:BSR65574 CCC65568:CCN65574 CLY65568:CMJ65574 CVU65568:CWF65574 DFQ65568:DGB65574 DPM65568:DPX65574 DZI65568:DZT65574 EJE65568:EJP65574 ETA65568:ETL65574 FCW65568:FDH65574 FMS65568:FND65574 FWO65568:FWZ65574 GGK65568:GGV65574 GQG65568:GQR65574 HAC65568:HAN65574 HJY65568:HKJ65574 HTU65568:HUF65574 IDQ65568:IEB65574 INM65568:INX65574 IXI65568:IXT65574 JHE65568:JHP65574 JRA65568:JRL65574 KAW65568:KBH65574 KKS65568:KLD65574 KUO65568:KUZ65574 LEK65568:LEV65574 LOG65568:LOR65574 LYC65568:LYN65574 MHY65568:MIJ65574 MRU65568:MSF65574 NBQ65568:NCB65574 NLM65568:NLX65574 NVI65568:NVT65574 OFE65568:OFP65574 OPA65568:OPL65574 OYW65568:OZH65574 PIS65568:PJD65574 PSO65568:PSZ65574 QCK65568:QCV65574 QMG65568:QMR65574 QWC65568:QWN65574 RFY65568:RGJ65574 RPU65568:RQF65574 RZQ65568:SAB65574 SJM65568:SJX65574 STI65568:STT65574 TDE65568:TDP65574 TNA65568:TNL65574 TWW65568:TXH65574 UGS65568:UHD65574 UQO65568:UQZ65574 VAK65568:VAV65574 VKG65568:VKR65574 VUC65568:VUN65574 WDY65568:WEJ65574 WNU65568:WOF65574 WXQ65568:WYB65574 LE131104:LP131110 VA131104:VL131110 AEW131104:AFH131110 AOS131104:APD131110 AYO131104:AYZ131110 BIK131104:BIV131110 BSG131104:BSR131110 CCC131104:CCN131110 CLY131104:CMJ131110 CVU131104:CWF131110 DFQ131104:DGB131110 DPM131104:DPX131110 DZI131104:DZT131110 EJE131104:EJP131110 ETA131104:ETL131110 FCW131104:FDH131110 FMS131104:FND131110 FWO131104:FWZ131110 GGK131104:GGV131110 GQG131104:GQR131110 HAC131104:HAN131110 HJY131104:HKJ131110 HTU131104:HUF131110 IDQ131104:IEB131110 INM131104:INX131110 IXI131104:IXT131110 JHE131104:JHP131110 JRA131104:JRL131110 KAW131104:KBH131110 KKS131104:KLD131110 KUO131104:KUZ131110 LEK131104:LEV131110 LOG131104:LOR131110 LYC131104:LYN131110 MHY131104:MIJ131110 MRU131104:MSF131110 NBQ131104:NCB131110 NLM131104:NLX131110 NVI131104:NVT131110 OFE131104:OFP131110 OPA131104:OPL131110 OYW131104:OZH131110 PIS131104:PJD131110 PSO131104:PSZ131110 QCK131104:QCV131110 QMG131104:QMR131110 QWC131104:QWN131110 RFY131104:RGJ131110 RPU131104:RQF131110 RZQ131104:SAB131110 SJM131104:SJX131110 STI131104:STT131110 TDE131104:TDP131110 TNA131104:TNL131110 TWW131104:TXH131110 UGS131104:UHD131110 UQO131104:UQZ131110 VAK131104:VAV131110 VKG131104:VKR131110 VUC131104:VUN131110 WDY131104:WEJ131110 WNU131104:WOF131110 WXQ131104:WYB131110 LE196640:LP196646 VA196640:VL196646 AEW196640:AFH196646 AOS196640:APD196646 AYO196640:AYZ196646 BIK196640:BIV196646 BSG196640:BSR196646 CCC196640:CCN196646 CLY196640:CMJ196646 CVU196640:CWF196646 DFQ196640:DGB196646 DPM196640:DPX196646 DZI196640:DZT196646 EJE196640:EJP196646 ETA196640:ETL196646 FCW196640:FDH196646 FMS196640:FND196646 FWO196640:FWZ196646 GGK196640:GGV196646 GQG196640:GQR196646 HAC196640:HAN196646 HJY196640:HKJ196646 HTU196640:HUF196646 IDQ196640:IEB196646 INM196640:INX196646 IXI196640:IXT196646 JHE196640:JHP196646 JRA196640:JRL196646 KAW196640:KBH196646 KKS196640:KLD196646 KUO196640:KUZ196646 LEK196640:LEV196646 LOG196640:LOR196646 LYC196640:LYN196646 MHY196640:MIJ196646 MRU196640:MSF196646 NBQ196640:NCB196646 NLM196640:NLX196646 NVI196640:NVT196646 OFE196640:OFP196646 OPA196640:OPL196646 OYW196640:OZH196646 PIS196640:PJD196646 PSO196640:PSZ196646 QCK196640:QCV196646 QMG196640:QMR196646 QWC196640:QWN196646 RFY196640:RGJ196646 RPU196640:RQF196646 RZQ196640:SAB196646 SJM196640:SJX196646 STI196640:STT196646 TDE196640:TDP196646 TNA196640:TNL196646 TWW196640:TXH196646 UGS196640:UHD196646 UQO196640:UQZ196646 VAK196640:VAV196646 VKG196640:VKR196646 VUC196640:VUN196646 WDY196640:WEJ196646 WNU196640:WOF196646 WXQ196640:WYB196646 LE262176:LP262182 VA262176:VL262182 AEW262176:AFH262182 AOS262176:APD262182 AYO262176:AYZ262182 BIK262176:BIV262182 BSG262176:BSR262182 CCC262176:CCN262182 CLY262176:CMJ262182 CVU262176:CWF262182 DFQ262176:DGB262182 DPM262176:DPX262182 DZI262176:DZT262182 EJE262176:EJP262182 ETA262176:ETL262182 FCW262176:FDH262182 FMS262176:FND262182 FWO262176:FWZ262182 GGK262176:GGV262182 GQG262176:GQR262182 HAC262176:HAN262182 HJY262176:HKJ262182 HTU262176:HUF262182 IDQ262176:IEB262182 INM262176:INX262182 IXI262176:IXT262182 JHE262176:JHP262182 JRA262176:JRL262182 KAW262176:KBH262182 KKS262176:KLD262182 KUO262176:KUZ262182 LEK262176:LEV262182 LOG262176:LOR262182 LYC262176:LYN262182 MHY262176:MIJ262182 MRU262176:MSF262182 NBQ262176:NCB262182 NLM262176:NLX262182 NVI262176:NVT262182 OFE262176:OFP262182 OPA262176:OPL262182 OYW262176:OZH262182 PIS262176:PJD262182 PSO262176:PSZ262182 QCK262176:QCV262182 QMG262176:QMR262182 QWC262176:QWN262182 RFY262176:RGJ262182 RPU262176:RQF262182 RZQ262176:SAB262182 SJM262176:SJX262182 STI262176:STT262182 TDE262176:TDP262182 TNA262176:TNL262182 TWW262176:TXH262182 UGS262176:UHD262182 UQO262176:UQZ262182 VAK262176:VAV262182 VKG262176:VKR262182 VUC262176:VUN262182 WDY262176:WEJ262182 WNU262176:WOF262182 WXQ262176:WYB262182 LE327712:LP327718 VA327712:VL327718 AEW327712:AFH327718 AOS327712:APD327718 AYO327712:AYZ327718 BIK327712:BIV327718 BSG327712:BSR327718 CCC327712:CCN327718 CLY327712:CMJ327718 CVU327712:CWF327718 DFQ327712:DGB327718 DPM327712:DPX327718 DZI327712:DZT327718 EJE327712:EJP327718 ETA327712:ETL327718 FCW327712:FDH327718 FMS327712:FND327718 FWO327712:FWZ327718 GGK327712:GGV327718 GQG327712:GQR327718 HAC327712:HAN327718 HJY327712:HKJ327718 HTU327712:HUF327718 IDQ327712:IEB327718 INM327712:INX327718 IXI327712:IXT327718 JHE327712:JHP327718 JRA327712:JRL327718 KAW327712:KBH327718 KKS327712:KLD327718 KUO327712:KUZ327718 LEK327712:LEV327718 LOG327712:LOR327718 LYC327712:LYN327718 MHY327712:MIJ327718 MRU327712:MSF327718 NBQ327712:NCB327718 NLM327712:NLX327718 NVI327712:NVT327718 OFE327712:OFP327718 OPA327712:OPL327718 OYW327712:OZH327718 PIS327712:PJD327718 PSO327712:PSZ327718 QCK327712:QCV327718 QMG327712:QMR327718 QWC327712:QWN327718 RFY327712:RGJ327718 RPU327712:RQF327718 RZQ327712:SAB327718 SJM327712:SJX327718 STI327712:STT327718 TDE327712:TDP327718 TNA327712:TNL327718 TWW327712:TXH327718 UGS327712:UHD327718 UQO327712:UQZ327718 VAK327712:VAV327718 VKG327712:VKR327718 VUC327712:VUN327718 WDY327712:WEJ327718 WNU327712:WOF327718 WXQ327712:WYB327718 LE393248:LP393254 VA393248:VL393254 AEW393248:AFH393254 AOS393248:APD393254 AYO393248:AYZ393254 BIK393248:BIV393254 BSG393248:BSR393254 CCC393248:CCN393254 CLY393248:CMJ393254 CVU393248:CWF393254 DFQ393248:DGB393254 DPM393248:DPX393254 DZI393248:DZT393254 EJE393248:EJP393254 ETA393248:ETL393254 FCW393248:FDH393254 FMS393248:FND393254 FWO393248:FWZ393254 GGK393248:GGV393254 GQG393248:GQR393254 HAC393248:HAN393254 HJY393248:HKJ393254 HTU393248:HUF393254 IDQ393248:IEB393254 INM393248:INX393254 IXI393248:IXT393254 JHE393248:JHP393254 JRA393248:JRL393254 KAW393248:KBH393254 KKS393248:KLD393254 KUO393248:KUZ393254 LEK393248:LEV393254 LOG393248:LOR393254 LYC393248:LYN393254 MHY393248:MIJ393254 MRU393248:MSF393254 NBQ393248:NCB393254 NLM393248:NLX393254 NVI393248:NVT393254 OFE393248:OFP393254 OPA393248:OPL393254 OYW393248:OZH393254 PIS393248:PJD393254 PSO393248:PSZ393254 QCK393248:QCV393254 QMG393248:QMR393254 QWC393248:QWN393254 RFY393248:RGJ393254 RPU393248:RQF393254 RZQ393248:SAB393254 SJM393248:SJX393254 STI393248:STT393254 TDE393248:TDP393254 TNA393248:TNL393254 TWW393248:TXH393254 UGS393248:UHD393254 UQO393248:UQZ393254 VAK393248:VAV393254 VKG393248:VKR393254 VUC393248:VUN393254 WDY393248:WEJ393254 WNU393248:WOF393254 WXQ393248:WYB393254 LE458784:LP458790 VA458784:VL458790 AEW458784:AFH458790 AOS458784:APD458790 AYO458784:AYZ458790 BIK458784:BIV458790 BSG458784:BSR458790 CCC458784:CCN458790 CLY458784:CMJ458790 CVU458784:CWF458790 DFQ458784:DGB458790 DPM458784:DPX458790 DZI458784:DZT458790 EJE458784:EJP458790 ETA458784:ETL458790 FCW458784:FDH458790 FMS458784:FND458790 FWO458784:FWZ458790 GGK458784:GGV458790 GQG458784:GQR458790 HAC458784:HAN458790 HJY458784:HKJ458790 HTU458784:HUF458790 IDQ458784:IEB458790 INM458784:INX458790 IXI458784:IXT458790 JHE458784:JHP458790 JRA458784:JRL458790 KAW458784:KBH458790 KKS458784:KLD458790 KUO458784:KUZ458790 LEK458784:LEV458790 LOG458784:LOR458790 LYC458784:LYN458790 MHY458784:MIJ458790 MRU458784:MSF458790 NBQ458784:NCB458790 NLM458784:NLX458790 NVI458784:NVT458790 OFE458784:OFP458790 OPA458784:OPL458790 OYW458784:OZH458790 PIS458784:PJD458790 PSO458784:PSZ458790 QCK458784:QCV458790 QMG458784:QMR458790 QWC458784:QWN458790 RFY458784:RGJ458790 RPU458784:RQF458790 RZQ458784:SAB458790 SJM458784:SJX458790 STI458784:STT458790 TDE458784:TDP458790 TNA458784:TNL458790 TWW458784:TXH458790 UGS458784:UHD458790 UQO458784:UQZ458790 VAK458784:VAV458790 VKG458784:VKR458790 VUC458784:VUN458790 WDY458784:WEJ458790 WNU458784:WOF458790 WXQ458784:WYB458790 LE524320:LP524326 VA524320:VL524326 AEW524320:AFH524326 AOS524320:APD524326 AYO524320:AYZ524326 BIK524320:BIV524326 BSG524320:BSR524326 CCC524320:CCN524326 CLY524320:CMJ524326 CVU524320:CWF524326 DFQ524320:DGB524326 DPM524320:DPX524326 DZI524320:DZT524326 EJE524320:EJP524326 ETA524320:ETL524326 FCW524320:FDH524326 FMS524320:FND524326 FWO524320:FWZ524326 GGK524320:GGV524326 GQG524320:GQR524326 HAC524320:HAN524326 HJY524320:HKJ524326 HTU524320:HUF524326 IDQ524320:IEB524326 INM524320:INX524326 IXI524320:IXT524326 JHE524320:JHP524326 JRA524320:JRL524326 KAW524320:KBH524326 KKS524320:KLD524326 KUO524320:KUZ524326 LEK524320:LEV524326 LOG524320:LOR524326 LYC524320:LYN524326 MHY524320:MIJ524326 MRU524320:MSF524326 NBQ524320:NCB524326 NLM524320:NLX524326 NVI524320:NVT524326 OFE524320:OFP524326 OPA524320:OPL524326 OYW524320:OZH524326 PIS524320:PJD524326 PSO524320:PSZ524326 QCK524320:QCV524326 QMG524320:QMR524326 QWC524320:QWN524326 RFY524320:RGJ524326 RPU524320:RQF524326 RZQ524320:SAB524326 SJM524320:SJX524326 STI524320:STT524326 TDE524320:TDP524326 TNA524320:TNL524326 TWW524320:TXH524326 UGS524320:UHD524326 UQO524320:UQZ524326 VAK524320:VAV524326 VKG524320:VKR524326 VUC524320:VUN524326 WDY524320:WEJ524326 WNU524320:WOF524326 WXQ524320:WYB524326 LE589856:LP589862 VA589856:VL589862 AEW589856:AFH589862 AOS589856:APD589862 AYO589856:AYZ589862 BIK589856:BIV589862 BSG589856:BSR589862 CCC589856:CCN589862 CLY589856:CMJ589862 CVU589856:CWF589862 DFQ589856:DGB589862 DPM589856:DPX589862 DZI589856:DZT589862 EJE589856:EJP589862 ETA589856:ETL589862 FCW589856:FDH589862 FMS589856:FND589862 FWO589856:FWZ589862 GGK589856:GGV589862 GQG589856:GQR589862 HAC589856:HAN589862 HJY589856:HKJ589862 HTU589856:HUF589862 IDQ589856:IEB589862 INM589856:INX589862 IXI589856:IXT589862 JHE589856:JHP589862 JRA589856:JRL589862 KAW589856:KBH589862 KKS589856:KLD589862 KUO589856:KUZ589862 LEK589856:LEV589862 LOG589856:LOR589862 LYC589856:LYN589862 MHY589856:MIJ589862 MRU589856:MSF589862 NBQ589856:NCB589862 NLM589856:NLX589862 NVI589856:NVT589862 OFE589856:OFP589862 OPA589856:OPL589862 OYW589856:OZH589862 PIS589856:PJD589862 PSO589856:PSZ589862 QCK589856:QCV589862 QMG589856:QMR589862 QWC589856:QWN589862 RFY589856:RGJ589862 RPU589856:RQF589862 RZQ589856:SAB589862 SJM589856:SJX589862 STI589856:STT589862 TDE589856:TDP589862 TNA589856:TNL589862 TWW589856:TXH589862 UGS589856:UHD589862 UQO589856:UQZ589862 VAK589856:VAV589862 VKG589856:VKR589862 VUC589856:VUN589862 WDY589856:WEJ589862 WNU589856:WOF589862 WXQ589856:WYB589862 LE655392:LP655398 VA655392:VL655398 AEW655392:AFH655398 AOS655392:APD655398 AYO655392:AYZ655398 BIK655392:BIV655398 BSG655392:BSR655398 CCC655392:CCN655398 CLY655392:CMJ655398 CVU655392:CWF655398 DFQ655392:DGB655398 DPM655392:DPX655398 DZI655392:DZT655398 EJE655392:EJP655398 ETA655392:ETL655398 FCW655392:FDH655398 FMS655392:FND655398 FWO655392:FWZ655398 GGK655392:GGV655398 GQG655392:GQR655398 HAC655392:HAN655398 HJY655392:HKJ655398 HTU655392:HUF655398 IDQ655392:IEB655398 INM655392:INX655398 IXI655392:IXT655398 JHE655392:JHP655398 JRA655392:JRL655398 KAW655392:KBH655398 KKS655392:KLD655398 KUO655392:KUZ655398 LEK655392:LEV655398 LOG655392:LOR655398 LYC655392:LYN655398 MHY655392:MIJ655398 MRU655392:MSF655398 NBQ655392:NCB655398 NLM655392:NLX655398 NVI655392:NVT655398 OFE655392:OFP655398 OPA655392:OPL655398 OYW655392:OZH655398 PIS655392:PJD655398 PSO655392:PSZ655398 QCK655392:QCV655398 QMG655392:QMR655398 QWC655392:QWN655398 RFY655392:RGJ655398 RPU655392:RQF655398 RZQ655392:SAB655398 SJM655392:SJX655398 STI655392:STT655398 TDE655392:TDP655398 TNA655392:TNL655398 TWW655392:TXH655398 UGS655392:UHD655398 UQO655392:UQZ655398 VAK655392:VAV655398 VKG655392:VKR655398 VUC655392:VUN655398 WDY655392:WEJ655398 WNU655392:WOF655398 WXQ655392:WYB655398 LE720928:LP720934 VA720928:VL720934 AEW720928:AFH720934 AOS720928:APD720934 AYO720928:AYZ720934 BIK720928:BIV720934 BSG720928:BSR720934 CCC720928:CCN720934 CLY720928:CMJ720934 CVU720928:CWF720934 DFQ720928:DGB720934 DPM720928:DPX720934 DZI720928:DZT720934 EJE720928:EJP720934 ETA720928:ETL720934 FCW720928:FDH720934 FMS720928:FND720934 FWO720928:FWZ720934 GGK720928:GGV720934 GQG720928:GQR720934 HAC720928:HAN720934 HJY720928:HKJ720934 HTU720928:HUF720934 IDQ720928:IEB720934 INM720928:INX720934 IXI720928:IXT720934 JHE720928:JHP720934 JRA720928:JRL720934 KAW720928:KBH720934 KKS720928:KLD720934 KUO720928:KUZ720934 LEK720928:LEV720934 LOG720928:LOR720934 LYC720928:LYN720934 MHY720928:MIJ720934 MRU720928:MSF720934 NBQ720928:NCB720934 NLM720928:NLX720934 NVI720928:NVT720934 OFE720928:OFP720934 OPA720928:OPL720934 OYW720928:OZH720934 PIS720928:PJD720934 PSO720928:PSZ720934 QCK720928:QCV720934 QMG720928:QMR720934 QWC720928:QWN720934 RFY720928:RGJ720934 RPU720928:RQF720934 RZQ720928:SAB720934 SJM720928:SJX720934 STI720928:STT720934 TDE720928:TDP720934 TNA720928:TNL720934 TWW720928:TXH720934 UGS720928:UHD720934 UQO720928:UQZ720934 VAK720928:VAV720934 VKG720928:VKR720934 VUC720928:VUN720934 WDY720928:WEJ720934 WNU720928:WOF720934 WXQ720928:WYB720934 LE786464:LP786470 VA786464:VL786470 AEW786464:AFH786470 AOS786464:APD786470 AYO786464:AYZ786470 BIK786464:BIV786470 BSG786464:BSR786470 CCC786464:CCN786470 CLY786464:CMJ786470 CVU786464:CWF786470 DFQ786464:DGB786470 DPM786464:DPX786470 DZI786464:DZT786470 EJE786464:EJP786470 ETA786464:ETL786470 FCW786464:FDH786470 FMS786464:FND786470 FWO786464:FWZ786470 GGK786464:GGV786470 GQG786464:GQR786470 HAC786464:HAN786470 HJY786464:HKJ786470 HTU786464:HUF786470 IDQ786464:IEB786470 INM786464:INX786470 IXI786464:IXT786470 JHE786464:JHP786470 JRA786464:JRL786470 KAW786464:KBH786470 KKS786464:KLD786470 KUO786464:KUZ786470 LEK786464:LEV786470 LOG786464:LOR786470 LYC786464:LYN786470 MHY786464:MIJ786470 MRU786464:MSF786470 NBQ786464:NCB786470 NLM786464:NLX786470 NVI786464:NVT786470 OFE786464:OFP786470 OPA786464:OPL786470 OYW786464:OZH786470 PIS786464:PJD786470 PSO786464:PSZ786470 QCK786464:QCV786470 QMG786464:QMR786470 QWC786464:QWN786470 RFY786464:RGJ786470 RPU786464:RQF786470 RZQ786464:SAB786470 SJM786464:SJX786470 STI786464:STT786470 TDE786464:TDP786470 TNA786464:TNL786470 TWW786464:TXH786470 UGS786464:UHD786470 UQO786464:UQZ786470 VAK786464:VAV786470 VKG786464:VKR786470 VUC786464:VUN786470 WDY786464:WEJ786470 WNU786464:WOF786470 WXQ786464:WYB786470 LE852000:LP852006 VA852000:VL852006 AEW852000:AFH852006 AOS852000:APD852006 AYO852000:AYZ852006 BIK852000:BIV852006 BSG852000:BSR852006 CCC852000:CCN852006 CLY852000:CMJ852006 CVU852000:CWF852006 DFQ852000:DGB852006 DPM852000:DPX852006 DZI852000:DZT852006 EJE852000:EJP852006 ETA852000:ETL852006 FCW852000:FDH852006 FMS852000:FND852006 FWO852000:FWZ852006 GGK852000:GGV852006 GQG852000:GQR852006 HAC852000:HAN852006 HJY852000:HKJ852006 HTU852000:HUF852006 IDQ852000:IEB852006 INM852000:INX852006 IXI852000:IXT852006 JHE852000:JHP852006 JRA852000:JRL852006 KAW852000:KBH852006 KKS852000:KLD852006 KUO852000:KUZ852006 LEK852000:LEV852006 LOG852000:LOR852006 LYC852000:LYN852006 MHY852000:MIJ852006 MRU852000:MSF852006 NBQ852000:NCB852006 NLM852000:NLX852006 NVI852000:NVT852006 OFE852000:OFP852006 OPA852000:OPL852006 OYW852000:OZH852006 PIS852000:PJD852006 PSO852000:PSZ852006 QCK852000:QCV852006 QMG852000:QMR852006 QWC852000:QWN852006 RFY852000:RGJ852006 RPU852000:RQF852006 RZQ852000:SAB852006 SJM852000:SJX852006 STI852000:STT852006 TDE852000:TDP852006 TNA852000:TNL852006 TWW852000:TXH852006 UGS852000:UHD852006 UQO852000:UQZ852006 VAK852000:VAV852006 VKG852000:VKR852006 VUC852000:VUN852006 WDY852000:WEJ852006 WNU852000:WOF852006 WXQ852000:WYB852006 LE917536:LP917542 VA917536:VL917542 AEW917536:AFH917542 AOS917536:APD917542 AYO917536:AYZ917542 BIK917536:BIV917542 BSG917536:BSR917542 CCC917536:CCN917542 CLY917536:CMJ917542 CVU917536:CWF917542 DFQ917536:DGB917542 DPM917536:DPX917542 DZI917536:DZT917542 EJE917536:EJP917542 ETA917536:ETL917542 FCW917536:FDH917542 FMS917536:FND917542 FWO917536:FWZ917542 GGK917536:GGV917542 GQG917536:GQR917542 HAC917536:HAN917542 HJY917536:HKJ917542 HTU917536:HUF917542 IDQ917536:IEB917542 INM917536:INX917542 IXI917536:IXT917542 JHE917536:JHP917542 JRA917536:JRL917542 KAW917536:KBH917542 KKS917536:KLD917542 KUO917536:KUZ917542 LEK917536:LEV917542 LOG917536:LOR917542 LYC917536:LYN917542 MHY917536:MIJ917542 MRU917536:MSF917542 NBQ917536:NCB917542 NLM917536:NLX917542 NVI917536:NVT917542 OFE917536:OFP917542 OPA917536:OPL917542 OYW917536:OZH917542 PIS917536:PJD917542 PSO917536:PSZ917542 QCK917536:QCV917542 QMG917536:QMR917542 QWC917536:QWN917542 RFY917536:RGJ917542 RPU917536:RQF917542 RZQ917536:SAB917542 SJM917536:SJX917542 STI917536:STT917542 TDE917536:TDP917542 TNA917536:TNL917542 TWW917536:TXH917542 UGS917536:UHD917542 UQO917536:UQZ917542 VAK917536:VAV917542 VKG917536:VKR917542 VUC917536:VUN917542 WDY917536:WEJ917542 WNU917536:WOF917542 WXQ917536:WYB917542 LE983072:LP983078 VA983072:VL983078 AEW983072:AFH983078 AOS983072:APD983078 AYO983072:AYZ983078 BIK983072:BIV983078 BSG983072:BSR983078 CCC983072:CCN983078 CLY983072:CMJ983078 CVU983072:CWF983078 DFQ983072:DGB983078 DPM983072:DPX983078 DZI983072:DZT983078 EJE983072:EJP983078 ETA983072:ETL983078 FCW983072:FDH983078 FMS983072:FND983078 FWO983072:FWZ983078 GGK983072:GGV983078 GQG983072:GQR983078 HAC983072:HAN983078 HJY983072:HKJ983078 HTU983072:HUF983078 IDQ983072:IEB983078 INM983072:INX983078 IXI983072:IXT983078 JHE983072:JHP983078 JRA983072:JRL983078 KAW983072:KBH983078 KKS983072:KLD983078 KUO983072:KUZ983078 LEK983072:LEV983078 LOG983072:LOR983078 LYC983072:LYN983078 MHY983072:MIJ983078 MRU983072:MSF983078 NBQ983072:NCB983078 NLM983072:NLX983078 NVI983072:NVT983078 OFE983072:OFP983078 OPA983072:OPL983078 OYW983072:OZH983078 PIS983072:PJD983078 PSO983072:PSZ983078 QCK983072:QCV983078 QMG983072:QMR983078 QWC983072:QWN983078 RFY983072:RGJ983078 RPU983072:RQF983078 RZQ983072:SAB983078 SJM983072:SJX983078 STI983072:STT983078 TDE983072:TDP983078 TNA983072:TNL983078 TWW983072:TXH983078 UGS983072:UHD983078 UQO983072:UQZ983078 VAK983072:VAV983078 VKG983072:VKR983078 VUC983072:VUN983078 WDY983072:WEJ983078 WNU983072:WOF983078 AEW36:AFH38 BS27:BT28 BS37:BT38 VA36:VL38 LE36:LP38 WXQ36:WYB38 WNU36:WOF38 WDY36:WEJ38 VUC36:VUN38 VKG36:VKR38 VAK36:VAV38 UQO36:UQZ38 UGS36:UHD38 TWW36:TXH38 TNA36:TNL38 TDE36:TDP38 STI36:STT38 SJM36:SJX38 RZQ36:SAB38 RPU36:RQF38 RFY36:RGJ38 QWC36:QWN38 QMG36:QMR38 QCK36:QCV38 PSO36:PSZ38 PIS36:PJD38 OYW36:OZH38 OPA36:OPL38 OFE36:OFP38 NVI36:NVT38 NLM36:NLX38 NBQ36:NCB38 MRU36:MSF38 MHY36:MIJ38 LYC36:LYN38 LOG36:LOR38 LEK36:LEV38 KUO36:KUZ38 KKS36:KLD38 KAW36:KBH38 JRA36:JRL38 JHE36:JHP38 IXI36:IXT38 INM36:INX38 IDQ36:IEB38 HTU36:HUF38 HJY36:HKJ38 HAC36:HAN38 GQG36:GQR38 GGK36:GGV38 FWO36:FWZ38 FMS36:FND38 FCW36:FDH38 ETA36:ETL38 EJE36:EJP38 DZI36:DZT38 DPM36:DPX38 DFQ36:DGB38 CVU36:CWF38 CLY36:CMJ38 CCC36:CCN38 BSG36:BSR38 BIK36:BIV38 AYO36:AYZ38 AOS36:APD38 AOS26:APD28 AYO26:AYZ28 BIK26:BIV28 BSG26:BSR28 CCC26:CCN28 CLY26:CMJ28 CVU26:CWF28 DFQ26:DGB28 DPM26:DPX28 DZI26:DZT28 EJE26:EJP28 ETA26:ETL28 FCW26:FDH28 FMS26:FND28 FWO26:FWZ28 GGK26:GGV28 GQG26:GQR28 HAC26:HAN28 HJY26:HKJ28 HTU26:HUF28 IDQ26:IEB28 INM26:INX28 IXI26:IXT28 JHE26:JHP28 JRA26:JRL28 KAW26:KBH28 KKS26:KLD28 KUO26:KUZ28 LEK26:LEV28 LOG26:LOR28 LYC26:LYN28 MHY26:MIJ28 MRU26:MSF28 NBQ26:NCB28 NLM26:NLX28 NVI26:NVT28 OFE26:OFP28 OPA26:OPL28 OYW26:OZH28 PIS26:PJD28 PSO26:PSZ28 QCK26:QCV28 QMG26:QMR28 QWC26:QWN28 RFY26:RGJ28 RPU26:RQF28 RZQ26:SAB28 SJM26:SJX28 STI26:STT28 TDE26:TDP28 TNA26:TNL28 TWW26:TXH28 UGS26:UHD28 UQO26:UQZ28 VAK26:VAV28 VKG26:VKR28 VUC26:VUN28 WDY26:WEJ28 WNU26:WOF28 WXQ26:WYB28 LE26:LP28 VA26:VL28 AEW26:AFH28 BS36 BS26 L36:BR38 L65568:BT65574 L983072:BT983078 L917536:BT917542 L852000:BT852006 L786464:BT786470 L720928:BT720934 L655392:BT655398 L589856:BT589862 L524320:BT524326 L458784:BT458790 L393248:BT393254 L327712:BT327718 L262176:BT262182 L196640:BT196646 L131104:BT131110 L26:BR28"/>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67 LJ65567 VF65567 AFB65567 AOX65567 AYT65567 BIP65567 BSL65567 CCH65567 CMD65567 CVZ65567 DFV65567 DPR65567 DZN65567 EJJ65567 ETF65567 FDB65567 FMX65567 FWT65567 GGP65567 GQL65567 HAH65567 HKD65567 HTZ65567 IDV65567 INR65567 IXN65567 JHJ65567 JRF65567 KBB65567 KKX65567 KUT65567 LEP65567 LOL65567 LYH65567 MID65567 MRZ65567 NBV65567 NLR65567 NVN65567 OFJ65567 OPF65567 OZB65567 PIX65567 PST65567 QCP65567 QML65567 QWH65567 RGD65567 RPZ65567 RZV65567 SJR65567 STN65567 TDJ65567 TNF65567 TXB65567 UGX65567 UQT65567 VAP65567 VKL65567 VUH65567 WED65567 WNZ65567 WXV65567 Q131103 LJ131103 VF131103 AFB131103 AOX131103 AYT131103 BIP131103 BSL131103 CCH131103 CMD131103 CVZ131103 DFV131103 DPR131103 DZN131103 EJJ131103 ETF131103 FDB131103 FMX131103 FWT131103 GGP131103 GQL131103 HAH131103 HKD131103 HTZ131103 IDV131103 INR131103 IXN131103 JHJ131103 JRF131103 KBB131103 KKX131103 KUT131103 LEP131103 LOL131103 LYH131103 MID131103 MRZ131103 NBV131103 NLR131103 NVN131103 OFJ131103 OPF131103 OZB131103 PIX131103 PST131103 QCP131103 QML131103 QWH131103 RGD131103 RPZ131103 RZV131103 SJR131103 STN131103 TDJ131103 TNF131103 TXB131103 UGX131103 UQT131103 VAP131103 VKL131103 VUH131103 WED131103 WNZ131103 WXV131103 Q196639 LJ196639 VF196639 AFB196639 AOX196639 AYT196639 BIP196639 BSL196639 CCH196639 CMD196639 CVZ196639 DFV196639 DPR196639 DZN196639 EJJ196639 ETF196639 FDB196639 FMX196639 FWT196639 GGP196639 GQL196639 HAH196639 HKD196639 HTZ196639 IDV196639 INR196639 IXN196639 JHJ196639 JRF196639 KBB196639 KKX196639 KUT196639 LEP196639 LOL196639 LYH196639 MID196639 MRZ196639 NBV196639 NLR196639 NVN196639 OFJ196639 OPF196639 OZB196639 PIX196639 PST196639 QCP196639 QML196639 QWH196639 RGD196639 RPZ196639 RZV196639 SJR196639 STN196639 TDJ196639 TNF196639 TXB196639 UGX196639 UQT196639 VAP196639 VKL196639 VUH196639 WED196639 WNZ196639 WXV196639 Q262175 LJ262175 VF262175 AFB262175 AOX262175 AYT262175 BIP262175 BSL262175 CCH262175 CMD262175 CVZ262175 DFV262175 DPR262175 DZN262175 EJJ262175 ETF262175 FDB262175 FMX262175 FWT262175 GGP262175 GQL262175 HAH262175 HKD262175 HTZ262175 IDV262175 INR262175 IXN262175 JHJ262175 JRF262175 KBB262175 KKX262175 KUT262175 LEP262175 LOL262175 LYH262175 MID262175 MRZ262175 NBV262175 NLR262175 NVN262175 OFJ262175 OPF262175 OZB262175 PIX262175 PST262175 QCP262175 QML262175 QWH262175 RGD262175 RPZ262175 RZV262175 SJR262175 STN262175 TDJ262175 TNF262175 TXB262175 UGX262175 UQT262175 VAP262175 VKL262175 VUH262175 WED262175 WNZ262175 WXV262175 Q327711 LJ327711 VF327711 AFB327711 AOX327711 AYT327711 BIP327711 BSL327711 CCH327711 CMD327711 CVZ327711 DFV327711 DPR327711 DZN327711 EJJ327711 ETF327711 FDB327711 FMX327711 FWT327711 GGP327711 GQL327711 HAH327711 HKD327711 HTZ327711 IDV327711 INR327711 IXN327711 JHJ327711 JRF327711 KBB327711 KKX327711 KUT327711 LEP327711 LOL327711 LYH327711 MID327711 MRZ327711 NBV327711 NLR327711 NVN327711 OFJ327711 OPF327711 OZB327711 PIX327711 PST327711 QCP327711 QML327711 QWH327711 RGD327711 RPZ327711 RZV327711 SJR327711 STN327711 TDJ327711 TNF327711 TXB327711 UGX327711 UQT327711 VAP327711 VKL327711 VUH327711 WED327711 WNZ327711 WXV327711 Q393247 LJ393247 VF393247 AFB393247 AOX393247 AYT393247 BIP393247 BSL393247 CCH393247 CMD393247 CVZ393247 DFV393247 DPR393247 DZN393247 EJJ393247 ETF393247 FDB393247 FMX393247 FWT393247 GGP393247 GQL393247 HAH393247 HKD393247 HTZ393247 IDV393247 INR393247 IXN393247 JHJ393247 JRF393247 KBB393247 KKX393247 KUT393247 LEP393247 LOL393247 LYH393247 MID393247 MRZ393247 NBV393247 NLR393247 NVN393247 OFJ393247 OPF393247 OZB393247 PIX393247 PST393247 QCP393247 QML393247 QWH393247 RGD393247 RPZ393247 RZV393247 SJR393247 STN393247 TDJ393247 TNF393247 TXB393247 UGX393247 UQT393247 VAP393247 VKL393247 VUH393247 WED393247 WNZ393247 WXV393247 Q458783 LJ458783 VF458783 AFB458783 AOX458783 AYT458783 BIP458783 BSL458783 CCH458783 CMD458783 CVZ458783 DFV458783 DPR458783 DZN458783 EJJ458783 ETF458783 FDB458783 FMX458783 FWT458783 GGP458783 GQL458783 HAH458783 HKD458783 HTZ458783 IDV458783 INR458783 IXN458783 JHJ458783 JRF458783 KBB458783 KKX458783 KUT458783 LEP458783 LOL458783 LYH458783 MID458783 MRZ458783 NBV458783 NLR458783 NVN458783 OFJ458783 OPF458783 OZB458783 PIX458783 PST458783 QCP458783 QML458783 QWH458783 RGD458783 RPZ458783 RZV458783 SJR458783 STN458783 TDJ458783 TNF458783 TXB458783 UGX458783 UQT458783 VAP458783 VKL458783 VUH458783 WED458783 WNZ458783 WXV458783 Q524319 LJ524319 VF524319 AFB524319 AOX524319 AYT524319 BIP524319 BSL524319 CCH524319 CMD524319 CVZ524319 DFV524319 DPR524319 DZN524319 EJJ524319 ETF524319 FDB524319 FMX524319 FWT524319 GGP524319 GQL524319 HAH524319 HKD524319 HTZ524319 IDV524319 INR524319 IXN524319 JHJ524319 JRF524319 KBB524319 KKX524319 KUT524319 LEP524319 LOL524319 LYH524319 MID524319 MRZ524319 NBV524319 NLR524319 NVN524319 OFJ524319 OPF524319 OZB524319 PIX524319 PST524319 QCP524319 QML524319 QWH524319 RGD524319 RPZ524319 RZV524319 SJR524319 STN524319 TDJ524319 TNF524319 TXB524319 UGX524319 UQT524319 VAP524319 VKL524319 VUH524319 WED524319 WNZ524319 WXV524319 Q589855 LJ589855 VF589855 AFB589855 AOX589855 AYT589855 BIP589855 BSL589855 CCH589855 CMD589855 CVZ589855 DFV589855 DPR589855 DZN589855 EJJ589855 ETF589855 FDB589855 FMX589855 FWT589855 GGP589855 GQL589855 HAH589855 HKD589855 HTZ589855 IDV589855 INR589855 IXN589855 JHJ589855 JRF589855 KBB589855 KKX589855 KUT589855 LEP589855 LOL589855 LYH589855 MID589855 MRZ589855 NBV589855 NLR589855 NVN589855 OFJ589855 OPF589855 OZB589855 PIX589855 PST589855 QCP589855 QML589855 QWH589855 RGD589855 RPZ589855 RZV589855 SJR589855 STN589855 TDJ589855 TNF589855 TXB589855 UGX589855 UQT589855 VAP589855 VKL589855 VUH589855 WED589855 WNZ589855 WXV589855 Q655391 LJ655391 VF655391 AFB655391 AOX655391 AYT655391 BIP655391 BSL655391 CCH655391 CMD655391 CVZ655391 DFV655391 DPR655391 DZN655391 EJJ655391 ETF655391 FDB655391 FMX655391 FWT655391 GGP655391 GQL655391 HAH655391 HKD655391 HTZ655391 IDV655391 INR655391 IXN655391 JHJ655391 JRF655391 KBB655391 KKX655391 KUT655391 LEP655391 LOL655391 LYH655391 MID655391 MRZ655391 NBV655391 NLR655391 NVN655391 OFJ655391 OPF655391 OZB655391 PIX655391 PST655391 QCP655391 QML655391 QWH655391 RGD655391 RPZ655391 RZV655391 SJR655391 STN655391 TDJ655391 TNF655391 TXB655391 UGX655391 UQT655391 VAP655391 VKL655391 VUH655391 WED655391 WNZ655391 WXV655391 Q720927 LJ720927 VF720927 AFB720927 AOX720927 AYT720927 BIP720927 BSL720927 CCH720927 CMD720927 CVZ720927 DFV720927 DPR720927 DZN720927 EJJ720927 ETF720927 FDB720927 FMX720927 FWT720927 GGP720927 GQL720927 HAH720927 HKD720927 HTZ720927 IDV720927 INR720927 IXN720927 JHJ720927 JRF720927 KBB720927 KKX720927 KUT720927 LEP720927 LOL720927 LYH720927 MID720927 MRZ720927 NBV720927 NLR720927 NVN720927 OFJ720927 OPF720927 OZB720927 PIX720927 PST720927 QCP720927 QML720927 QWH720927 RGD720927 RPZ720927 RZV720927 SJR720927 STN720927 TDJ720927 TNF720927 TXB720927 UGX720927 UQT720927 VAP720927 VKL720927 VUH720927 WED720927 WNZ720927 WXV720927 Q786463 LJ786463 VF786463 AFB786463 AOX786463 AYT786463 BIP786463 BSL786463 CCH786463 CMD786463 CVZ786463 DFV786463 DPR786463 DZN786463 EJJ786463 ETF786463 FDB786463 FMX786463 FWT786463 GGP786463 GQL786463 HAH786463 HKD786463 HTZ786463 IDV786463 INR786463 IXN786463 JHJ786463 JRF786463 KBB786463 KKX786463 KUT786463 LEP786463 LOL786463 LYH786463 MID786463 MRZ786463 NBV786463 NLR786463 NVN786463 OFJ786463 OPF786463 OZB786463 PIX786463 PST786463 QCP786463 QML786463 QWH786463 RGD786463 RPZ786463 RZV786463 SJR786463 STN786463 TDJ786463 TNF786463 TXB786463 UGX786463 UQT786463 VAP786463 VKL786463 VUH786463 WED786463 WNZ786463 WXV786463 Q851999 LJ851999 VF851999 AFB851999 AOX851999 AYT851999 BIP851999 BSL851999 CCH851999 CMD851999 CVZ851999 DFV851999 DPR851999 DZN851999 EJJ851999 ETF851999 FDB851999 FMX851999 FWT851999 GGP851999 GQL851999 HAH851999 HKD851999 HTZ851999 IDV851999 INR851999 IXN851999 JHJ851999 JRF851999 KBB851999 KKX851999 KUT851999 LEP851999 LOL851999 LYH851999 MID851999 MRZ851999 NBV851999 NLR851999 NVN851999 OFJ851999 OPF851999 OZB851999 PIX851999 PST851999 QCP851999 QML851999 QWH851999 RGD851999 RPZ851999 RZV851999 SJR851999 STN851999 TDJ851999 TNF851999 TXB851999 UGX851999 UQT851999 VAP851999 VKL851999 VUH851999 WED851999 WNZ851999 WXV851999 Q917535 LJ917535 VF917535 AFB917535 AOX917535 AYT917535 BIP917535 BSL917535 CCH917535 CMD917535 CVZ917535 DFV917535 DPR917535 DZN917535 EJJ917535 ETF917535 FDB917535 FMX917535 FWT917535 GGP917535 GQL917535 HAH917535 HKD917535 HTZ917535 IDV917535 INR917535 IXN917535 JHJ917535 JRF917535 KBB917535 KKX917535 KUT917535 LEP917535 LOL917535 LYH917535 MID917535 MRZ917535 NBV917535 NLR917535 NVN917535 OFJ917535 OPF917535 OZB917535 PIX917535 PST917535 QCP917535 QML917535 QWH917535 RGD917535 RPZ917535 RZV917535 SJR917535 STN917535 TDJ917535 TNF917535 TXB917535 UGX917535 UQT917535 VAP917535 VKL917535 VUH917535 WED917535 WNZ917535 WXV917535 Q983071 LJ983071 VF983071 AFB983071 AOX983071 AYT983071 BIP983071 BSL983071 CCH983071 CMD983071 CVZ983071 DFV983071 DPR983071 DZN983071 EJJ983071 ETF983071 FDB983071 FMX983071 FWT983071 GGP983071 GQL983071 HAH983071 HKD983071 HTZ983071 IDV983071 INR983071 IXN983071 JHJ983071 JRF983071 KBB983071 KKX983071 KUT983071 LEP983071 LOL983071 LYH983071 MID983071 MRZ983071 NBV983071 NLR983071 NVN983071 OFJ983071 OPF983071 OZB983071 PIX983071 PST983071 QCP983071 QML983071 QWH983071 RGD983071 RPZ983071 RZV983071 SJR983071 STN983071 TDJ983071 TNF983071 TXB983071 UGX983071 UQT983071 VAP983071 VKL983071 VUH983071 WED983071 WNZ983071 WXV983071 Q35 LJ35 VF35 AFB35 AOX35 AYT35 BIP35 BSL35 CCH35 CMD35 CVZ35 DFV35 DPR35 DZN35 EJJ35 ETF35 FDB35 FMX35 FWT35 GGP35 GQL35 HAH35 HKD35 HTZ35 IDV35 INR35 IXN35 JHJ35 JRF35 KBB35 KKX35 KUT35 LEP35 LOL35 LYH35 MID35 MRZ35 NBV35 NLR35 NVN35 OFJ35 OPF35 OZB35 PIX35 PST35 QCP35 QML35 QWH35 RGD35 RPZ35 RZV35 SJR35 STN35 TDJ35 TNF35 TXB35 UGX35 UQT35 VAP35 VKL35 VUH35 WED35 WNZ35 WXV35 X25 X65567 X131103 X196639 X262175 X327711 X393247 X458783 X524319 X589855 X655391 X720927 X786463 X851999 X917535 X983071 X35 AE25 AE65567 AE131103 AE196639 AE262175 AE327711 AE393247 AE458783 AE524319 AE589855 AE655391 AE720927 AE786463 AE851999 AE917535 AE983071 AE35 AL25 AL65567 AL131103 AL196639 AL262175 AL327711 AL393247 AL458783 AL524319 AL589855 AL655391 AL720927 AL786463 AL851999 AL917535 AL983071 AL35 AS25 AS65567 AS131103 AS196639 AS262175 AS327711 AS393247 AS458783 AS524319 AS589855 AS655391 AS720927 AS786463 AS851999 AS917535 AS983071 AS35 AZ25 AZ65567 AZ131103 AZ196639 AZ262175 AZ327711 AZ393247 AZ458783 AZ524319 AZ589855 AZ655391 AZ720927 AZ786463 AZ851999 AZ917535 AZ983071 AZ35 BG25 BG65567 BG131103 BG196639 BG262175 BG327711 BG393247 BG458783 BG524319 BG589855 BG655391 BG720927 BG786463 BG851999 BG917535 BG983071 BG35 BN25 BN65567 BN131103 BN196639 BN262175 BN327711 BN393247 BN458783 BN524319 BN589855 BN655391 BN720927 BN786463 BN851999 BN917535 BN983071 BN35"/>
    <dataValidation allowBlank="1" showInputMessage="1" showErrorMessage="1" prompt="Для выбора выполните двойной щелчок левой клавиши мыши по соответствующей ячейке." sqref="S65566 LL65566 VH65566 AFD65566 AOZ65566 AYV65566 BIR65566 BSN65566 CCJ65566 CMF65566 CWB65566 DFX65566 DPT65566 DZP65566 EJL65566 ETH65566 FDD65566 FMZ65566 FWV65566 GGR65566 GQN65566 HAJ65566 HKF65566 HUB65566 IDX65566 INT65566 IXP65566 JHL65566 JRH65566 KBD65566 KKZ65566 KUV65566 LER65566 LON65566 LYJ65566 MIF65566 MSB65566 NBX65566 NLT65566 NVP65566 OFL65566 OPH65566 OZD65566 PIZ65566 PSV65566 QCR65566 QMN65566 QWJ65566 RGF65566 RQB65566 RZX65566 SJT65566 STP65566 TDL65566 TNH65566 TXD65566 UGZ65566 UQV65566 VAR65566 VKN65566 VUJ65566 WEF65566 WOB65566 WXX65566 S131102 LL131102 VH131102 AFD131102 AOZ131102 AYV131102 BIR131102 BSN131102 CCJ131102 CMF131102 CWB131102 DFX131102 DPT131102 DZP131102 EJL131102 ETH131102 FDD131102 FMZ131102 FWV131102 GGR131102 GQN131102 HAJ131102 HKF131102 HUB131102 IDX131102 INT131102 IXP131102 JHL131102 JRH131102 KBD131102 KKZ131102 KUV131102 LER131102 LON131102 LYJ131102 MIF131102 MSB131102 NBX131102 NLT131102 NVP131102 OFL131102 OPH131102 OZD131102 PIZ131102 PSV131102 QCR131102 QMN131102 QWJ131102 RGF131102 RQB131102 RZX131102 SJT131102 STP131102 TDL131102 TNH131102 TXD131102 UGZ131102 UQV131102 VAR131102 VKN131102 VUJ131102 WEF131102 WOB131102 WXX131102 S196638 LL196638 VH196638 AFD196638 AOZ196638 AYV196638 BIR196638 BSN196638 CCJ196638 CMF196638 CWB196638 DFX196638 DPT196638 DZP196638 EJL196638 ETH196638 FDD196638 FMZ196638 FWV196638 GGR196638 GQN196638 HAJ196638 HKF196638 HUB196638 IDX196638 INT196638 IXP196638 JHL196638 JRH196638 KBD196638 KKZ196638 KUV196638 LER196638 LON196638 LYJ196638 MIF196638 MSB196638 NBX196638 NLT196638 NVP196638 OFL196638 OPH196638 OZD196638 PIZ196638 PSV196638 QCR196638 QMN196638 QWJ196638 RGF196638 RQB196638 RZX196638 SJT196638 STP196638 TDL196638 TNH196638 TXD196638 UGZ196638 UQV196638 VAR196638 VKN196638 VUJ196638 WEF196638 WOB196638 WXX196638 S262174 LL262174 VH262174 AFD262174 AOZ262174 AYV262174 BIR262174 BSN262174 CCJ262174 CMF262174 CWB262174 DFX262174 DPT262174 DZP262174 EJL262174 ETH262174 FDD262174 FMZ262174 FWV262174 GGR262174 GQN262174 HAJ262174 HKF262174 HUB262174 IDX262174 INT262174 IXP262174 JHL262174 JRH262174 KBD262174 KKZ262174 KUV262174 LER262174 LON262174 LYJ262174 MIF262174 MSB262174 NBX262174 NLT262174 NVP262174 OFL262174 OPH262174 OZD262174 PIZ262174 PSV262174 QCR262174 QMN262174 QWJ262174 RGF262174 RQB262174 RZX262174 SJT262174 STP262174 TDL262174 TNH262174 TXD262174 UGZ262174 UQV262174 VAR262174 VKN262174 VUJ262174 WEF262174 WOB262174 WXX262174 S327710 LL327710 VH327710 AFD327710 AOZ327710 AYV327710 BIR327710 BSN327710 CCJ327710 CMF327710 CWB327710 DFX327710 DPT327710 DZP327710 EJL327710 ETH327710 FDD327710 FMZ327710 FWV327710 GGR327710 GQN327710 HAJ327710 HKF327710 HUB327710 IDX327710 INT327710 IXP327710 JHL327710 JRH327710 KBD327710 KKZ327710 KUV327710 LER327710 LON327710 LYJ327710 MIF327710 MSB327710 NBX327710 NLT327710 NVP327710 OFL327710 OPH327710 OZD327710 PIZ327710 PSV327710 QCR327710 QMN327710 QWJ327710 RGF327710 RQB327710 RZX327710 SJT327710 STP327710 TDL327710 TNH327710 TXD327710 UGZ327710 UQV327710 VAR327710 VKN327710 VUJ327710 WEF327710 WOB327710 WXX327710 S393246 LL393246 VH393246 AFD393246 AOZ393246 AYV393246 BIR393246 BSN393246 CCJ393246 CMF393246 CWB393246 DFX393246 DPT393246 DZP393246 EJL393246 ETH393246 FDD393246 FMZ393246 FWV393246 GGR393246 GQN393246 HAJ393246 HKF393246 HUB393246 IDX393246 INT393246 IXP393246 JHL393246 JRH393246 KBD393246 KKZ393246 KUV393246 LER393246 LON393246 LYJ393246 MIF393246 MSB393246 NBX393246 NLT393246 NVP393246 OFL393246 OPH393246 OZD393246 PIZ393246 PSV393246 QCR393246 QMN393246 QWJ393246 RGF393246 RQB393246 RZX393246 SJT393246 STP393246 TDL393246 TNH393246 TXD393246 UGZ393246 UQV393246 VAR393246 VKN393246 VUJ393246 WEF393246 WOB393246 WXX393246 S458782 LL458782 VH458782 AFD458782 AOZ458782 AYV458782 BIR458782 BSN458782 CCJ458782 CMF458782 CWB458782 DFX458782 DPT458782 DZP458782 EJL458782 ETH458782 FDD458782 FMZ458782 FWV458782 GGR458782 GQN458782 HAJ458782 HKF458782 HUB458782 IDX458782 INT458782 IXP458782 JHL458782 JRH458782 KBD458782 KKZ458782 KUV458782 LER458782 LON458782 LYJ458782 MIF458782 MSB458782 NBX458782 NLT458782 NVP458782 OFL458782 OPH458782 OZD458782 PIZ458782 PSV458782 QCR458782 QMN458782 QWJ458782 RGF458782 RQB458782 RZX458782 SJT458782 STP458782 TDL458782 TNH458782 TXD458782 UGZ458782 UQV458782 VAR458782 VKN458782 VUJ458782 WEF458782 WOB458782 WXX458782 S524318 LL524318 VH524318 AFD524318 AOZ524318 AYV524318 BIR524318 BSN524318 CCJ524318 CMF524318 CWB524318 DFX524318 DPT524318 DZP524318 EJL524318 ETH524318 FDD524318 FMZ524318 FWV524318 GGR524318 GQN524318 HAJ524318 HKF524318 HUB524318 IDX524318 INT524318 IXP524318 JHL524318 JRH524318 KBD524318 KKZ524318 KUV524318 LER524318 LON524318 LYJ524318 MIF524318 MSB524318 NBX524318 NLT524318 NVP524318 OFL524318 OPH524318 OZD524318 PIZ524318 PSV524318 QCR524318 QMN524318 QWJ524318 RGF524318 RQB524318 RZX524318 SJT524318 STP524318 TDL524318 TNH524318 TXD524318 UGZ524318 UQV524318 VAR524318 VKN524318 VUJ524318 WEF524318 WOB524318 WXX524318 S589854 LL589854 VH589854 AFD589854 AOZ589854 AYV589854 BIR589854 BSN589854 CCJ589854 CMF589854 CWB589854 DFX589854 DPT589854 DZP589854 EJL589854 ETH589854 FDD589854 FMZ589854 FWV589854 GGR589854 GQN589854 HAJ589854 HKF589854 HUB589854 IDX589854 INT589854 IXP589854 JHL589854 JRH589854 KBD589854 KKZ589854 KUV589854 LER589854 LON589854 LYJ589854 MIF589854 MSB589854 NBX589854 NLT589854 NVP589854 OFL589854 OPH589854 OZD589854 PIZ589854 PSV589854 QCR589854 QMN589854 QWJ589854 RGF589854 RQB589854 RZX589854 SJT589854 STP589854 TDL589854 TNH589854 TXD589854 UGZ589854 UQV589854 VAR589854 VKN589854 VUJ589854 WEF589854 WOB589854 WXX589854 S655390 LL655390 VH655390 AFD655390 AOZ655390 AYV655390 BIR655390 BSN655390 CCJ655390 CMF655390 CWB655390 DFX655390 DPT655390 DZP655390 EJL655390 ETH655390 FDD655390 FMZ655390 FWV655390 GGR655390 GQN655390 HAJ655390 HKF655390 HUB655390 IDX655390 INT655390 IXP655390 JHL655390 JRH655390 KBD655390 KKZ655390 KUV655390 LER655390 LON655390 LYJ655390 MIF655390 MSB655390 NBX655390 NLT655390 NVP655390 OFL655390 OPH655390 OZD655390 PIZ655390 PSV655390 QCR655390 QMN655390 QWJ655390 RGF655390 RQB655390 RZX655390 SJT655390 STP655390 TDL655390 TNH655390 TXD655390 UGZ655390 UQV655390 VAR655390 VKN655390 VUJ655390 WEF655390 WOB655390 WXX655390 S720926 LL720926 VH720926 AFD720926 AOZ720926 AYV720926 BIR720926 BSN720926 CCJ720926 CMF720926 CWB720926 DFX720926 DPT720926 DZP720926 EJL720926 ETH720926 FDD720926 FMZ720926 FWV720926 GGR720926 GQN720926 HAJ720926 HKF720926 HUB720926 IDX720926 INT720926 IXP720926 JHL720926 JRH720926 KBD720926 KKZ720926 KUV720926 LER720926 LON720926 LYJ720926 MIF720926 MSB720926 NBX720926 NLT720926 NVP720926 OFL720926 OPH720926 OZD720926 PIZ720926 PSV720926 QCR720926 QMN720926 QWJ720926 RGF720926 RQB720926 RZX720926 SJT720926 STP720926 TDL720926 TNH720926 TXD720926 UGZ720926 UQV720926 VAR720926 VKN720926 VUJ720926 WEF720926 WOB720926 WXX720926 S786462 LL786462 VH786462 AFD786462 AOZ786462 AYV786462 BIR786462 BSN786462 CCJ786462 CMF786462 CWB786462 DFX786462 DPT786462 DZP786462 EJL786462 ETH786462 FDD786462 FMZ786462 FWV786462 GGR786462 GQN786462 HAJ786462 HKF786462 HUB786462 IDX786462 INT786462 IXP786462 JHL786462 JRH786462 KBD786462 KKZ786462 KUV786462 LER786462 LON786462 LYJ786462 MIF786462 MSB786462 NBX786462 NLT786462 NVP786462 OFL786462 OPH786462 OZD786462 PIZ786462 PSV786462 QCR786462 QMN786462 QWJ786462 RGF786462 RQB786462 RZX786462 SJT786462 STP786462 TDL786462 TNH786462 TXD786462 UGZ786462 UQV786462 VAR786462 VKN786462 VUJ786462 WEF786462 WOB786462 WXX786462 S851998 LL851998 VH851998 AFD851998 AOZ851998 AYV851998 BIR851998 BSN851998 CCJ851998 CMF851998 CWB851998 DFX851998 DPT851998 DZP851998 EJL851998 ETH851998 FDD851998 FMZ851998 FWV851998 GGR851998 GQN851998 HAJ851998 HKF851998 HUB851998 IDX851998 INT851998 IXP851998 JHL851998 JRH851998 KBD851998 KKZ851998 KUV851998 LER851998 LON851998 LYJ851998 MIF851998 MSB851998 NBX851998 NLT851998 NVP851998 OFL851998 OPH851998 OZD851998 PIZ851998 PSV851998 QCR851998 QMN851998 QWJ851998 RGF851998 RQB851998 RZX851998 SJT851998 STP851998 TDL851998 TNH851998 TXD851998 UGZ851998 UQV851998 VAR851998 VKN851998 VUJ851998 WEF851998 WOB851998 WXX851998 S917534 LL917534 VH917534 AFD917534 AOZ917534 AYV917534 BIR917534 BSN917534 CCJ917534 CMF917534 CWB917534 DFX917534 DPT917534 DZP917534 EJL917534 ETH917534 FDD917534 FMZ917534 FWV917534 GGR917534 GQN917534 HAJ917534 HKF917534 HUB917534 IDX917534 INT917534 IXP917534 JHL917534 JRH917534 KBD917534 KKZ917534 KUV917534 LER917534 LON917534 LYJ917534 MIF917534 MSB917534 NBX917534 NLT917534 NVP917534 OFL917534 OPH917534 OZD917534 PIZ917534 PSV917534 QCR917534 QMN917534 QWJ917534 RGF917534 RQB917534 RZX917534 SJT917534 STP917534 TDL917534 TNH917534 TXD917534 UGZ917534 UQV917534 VAR917534 VKN917534 VUJ917534 WEF917534 WOB917534 WXX917534 S983070 LL983070 VH983070 AFD983070 AOZ983070 AYV983070 BIR983070 BSN983070 CCJ983070 CMF983070 CWB983070 DFX983070 DPT983070 DZP983070 EJL983070 ETH983070 FDD983070 FMZ983070 FWV983070 GGR983070 GQN983070 HAJ983070 HKF983070 HUB983070 IDX983070 INT983070 IXP983070 JHL983070 JRH983070 KBD983070 KKZ983070 KUV983070 LER983070 LON983070 LYJ983070 MIF983070 MSB983070 NBX983070 NLT983070 NVP983070 OFL983070 OPH983070 OZD983070 PIZ983070 PSV983070 QCR983070 QMN983070 QWJ983070 RGF983070 RQB983070 RZX983070 SJT983070 STP983070 TDL983070 TNH983070 TXD983070 UGZ983070 UQV983070 VAR983070 VKN983070 VUJ983070 WEF983070 WOB983070 WXX983070 U524318 U589854 LN65566 VJ65566 AFF65566 APB65566 AYX65566 BIT65566 BSP65566 CCL65566 CMH65566 CWD65566 DFZ65566 DPV65566 DZR65566 EJN65566 ETJ65566 FDF65566 FNB65566 FWX65566 GGT65566 GQP65566 HAL65566 HKH65566 HUD65566 IDZ65566 INV65566 IXR65566 JHN65566 JRJ65566 KBF65566 KLB65566 KUX65566 LET65566 LOP65566 LYL65566 MIH65566 MSD65566 NBZ65566 NLV65566 NVR65566 OFN65566 OPJ65566 OZF65566 PJB65566 PSX65566 QCT65566 QMP65566 QWL65566 RGH65566 RQD65566 RZZ65566 SJV65566 STR65566 TDN65566 TNJ65566 TXF65566 UHB65566 UQX65566 VAT65566 VKP65566 VUL65566 WEH65566 WOD65566 WXZ65566 U655390 LN131102 VJ131102 AFF131102 APB131102 AYX131102 BIT131102 BSP131102 CCL131102 CMH131102 CWD131102 DFZ131102 DPV131102 DZR131102 EJN131102 ETJ131102 FDF131102 FNB131102 FWX131102 GGT131102 GQP131102 HAL131102 HKH131102 HUD131102 IDZ131102 INV131102 IXR131102 JHN131102 JRJ131102 KBF131102 KLB131102 KUX131102 LET131102 LOP131102 LYL131102 MIH131102 MSD131102 NBZ131102 NLV131102 NVR131102 OFN131102 OPJ131102 OZF131102 PJB131102 PSX131102 QCT131102 QMP131102 QWL131102 RGH131102 RQD131102 RZZ131102 SJV131102 STR131102 TDN131102 TNJ131102 TXF131102 UHB131102 UQX131102 VAT131102 VKP131102 VUL131102 WEH131102 WOD131102 WXZ131102 U720926 LN196638 VJ196638 AFF196638 APB196638 AYX196638 BIT196638 BSP196638 CCL196638 CMH196638 CWD196638 DFZ196638 DPV196638 DZR196638 EJN196638 ETJ196638 FDF196638 FNB196638 FWX196638 GGT196638 GQP196638 HAL196638 HKH196638 HUD196638 IDZ196638 INV196638 IXR196638 JHN196638 JRJ196638 KBF196638 KLB196638 KUX196638 LET196638 LOP196638 LYL196638 MIH196638 MSD196638 NBZ196638 NLV196638 NVR196638 OFN196638 OPJ196638 OZF196638 PJB196638 PSX196638 QCT196638 QMP196638 QWL196638 RGH196638 RQD196638 RZZ196638 SJV196638 STR196638 TDN196638 TNJ196638 TXF196638 UHB196638 UQX196638 VAT196638 VKP196638 VUL196638 WEH196638 WOD196638 WXZ196638 U786462 LN262174 VJ262174 AFF262174 APB262174 AYX262174 BIT262174 BSP262174 CCL262174 CMH262174 CWD262174 DFZ262174 DPV262174 DZR262174 EJN262174 ETJ262174 FDF262174 FNB262174 FWX262174 GGT262174 GQP262174 HAL262174 HKH262174 HUD262174 IDZ262174 INV262174 IXR262174 JHN262174 JRJ262174 KBF262174 KLB262174 KUX262174 LET262174 LOP262174 LYL262174 MIH262174 MSD262174 NBZ262174 NLV262174 NVR262174 OFN262174 OPJ262174 OZF262174 PJB262174 PSX262174 QCT262174 QMP262174 QWL262174 RGH262174 RQD262174 RZZ262174 SJV262174 STR262174 TDN262174 TNJ262174 TXF262174 UHB262174 UQX262174 VAT262174 VKP262174 VUL262174 WEH262174 WOD262174 WXZ262174 U851998 LN327710 VJ327710 AFF327710 APB327710 AYX327710 BIT327710 BSP327710 CCL327710 CMH327710 CWD327710 DFZ327710 DPV327710 DZR327710 EJN327710 ETJ327710 FDF327710 FNB327710 FWX327710 GGT327710 GQP327710 HAL327710 HKH327710 HUD327710 IDZ327710 INV327710 IXR327710 JHN327710 JRJ327710 KBF327710 KLB327710 KUX327710 LET327710 LOP327710 LYL327710 MIH327710 MSD327710 NBZ327710 NLV327710 NVR327710 OFN327710 OPJ327710 OZF327710 PJB327710 PSX327710 QCT327710 QMP327710 QWL327710 RGH327710 RQD327710 RZZ327710 SJV327710 STR327710 TDN327710 TNJ327710 TXF327710 UHB327710 UQX327710 VAT327710 VKP327710 VUL327710 WEH327710 WOD327710 WXZ327710 U917534 LN393246 VJ393246 AFF393246 APB393246 AYX393246 BIT393246 BSP393246 CCL393246 CMH393246 CWD393246 DFZ393246 DPV393246 DZR393246 EJN393246 ETJ393246 FDF393246 FNB393246 FWX393246 GGT393246 GQP393246 HAL393246 HKH393246 HUD393246 IDZ393246 INV393246 IXR393246 JHN393246 JRJ393246 KBF393246 KLB393246 KUX393246 LET393246 LOP393246 LYL393246 MIH393246 MSD393246 NBZ393246 NLV393246 NVR393246 OFN393246 OPJ393246 OZF393246 PJB393246 PSX393246 QCT393246 QMP393246 QWL393246 RGH393246 RQD393246 RZZ393246 SJV393246 STR393246 TDN393246 TNJ393246 TXF393246 UHB393246 UQX393246 VAT393246 VKP393246 VUL393246 WEH393246 WOD393246 WXZ393246 U983070 LN458782 VJ458782 AFF458782 APB458782 AYX458782 BIT458782 BSP458782 CCL458782 CMH458782 CWD458782 DFZ458782 DPV458782 DZR458782 EJN458782 ETJ458782 FDF458782 FNB458782 FWX458782 GGT458782 GQP458782 HAL458782 HKH458782 HUD458782 IDZ458782 INV458782 IXR458782 JHN458782 JRJ458782 KBF458782 KLB458782 KUX458782 LET458782 LOP458782 LYL458782 MIH458782 MSD458782 NBZ458782 NLV458782 NVR458782 OFN458782 OPJ458782 OZF458782 PJB458782 PSX458782 QCT458782 QMP458782 QWL458782 RGH458782 RQD458782 RZZ458782 SJV458782 STR458782 TDN458782 TNJ458782 TXF458782 UHB458782 UQX458782 VAT458782 VKP458782 VUL458782 WEH458782 WOD458782 WXZ458782 U65566 LN524318 VJ524318 AFF524318 APB524318 AYX524318 BIT524318 BSP524318 CCL524318 CMH524318 CWD524318 DFZ524318 DPV524318 DZR524318 EJN524318 ETJ524318 FDF524318 FNB524318 FWX524318 GGT524318 GQP524318 HAL524318 HKH524318 HUD524318 IDZ524318 INV524318 IXR524318 JHN524318 JRJ524318 KBF524318 KLB524318 KUX524318 LET524318 LOP524318 LYL524318 MIH524318 MSD524318 NBZ524318 NLV524318 NVR524318 OFN524318 OPJ524318 OZF524318 PJB524318 PSX524318 QCT524318 QMP524318 QWL524318 RGH524318 RQD524318 RZZ524318 SJV524318 STR524318 TDN524318 TNJ524318 TXF524318 UHB524318 UQX524318 VAT524318 VKP524318 VUL524318 WEH524318 WOD524318 WXZ524318 U131102 LN589854 VJ589854 AFF589854 APB589854 AYX589854 BIT589854 BSP589854 CCL589854 CMH589854 CWD589854 DFZ589854 DPV589854 DZR589854 EJN589854 ETJ589854 FDF589854 FNB589854 FWX589854 GGT589854 GQP589854 HAL589854 HKH589854 HUD589854 IDZ589854 INV589854 IXR589854 JHN589854 JRJ589854 KBF589854 KLB589854 KUX589854 LET589854 LOP589854 LYL589854 MIH589854 MSD589854 NBZ589854 NLV589854 NVR589854 OFN589854 OPJ589854 OZF589854 PJB589854 PSX589854 QCT589854 QMP589854 QWL589854 RGH589854 RQD589854 RZZ589854 SJV589854 STR589854 TDN589854 TNJ589854 TXF589854 UHB589854 UQX589854 VAT589854 VKP589854 VUL589854 WEH589854 WOD589854 WXZ589854 U196638 LN655390 VJ655390 AFF655390 APB655390 AYX655390 BIT655390 BSP655390 CCL655390 CMH655390 CWD655390 DFZ655390 DPV655390 DZR655390 EJN655390 ETJ655390 FDF655390 FNB655390 FWX655390 GGT655390 GQP655390 HAL655390 HKH655390 HUD655390 IDZ655390 INV655390 IXR655390 JHN655390 JRJ655390 KBF655390 KLB655390 KUX655390 LET655390 LOP655390 LYL655390 MIH655390 MSD655390 NBZ655390 NLV655390 NVR655390 OFN655390 OPJ655390 OZF655390 PJB655390 PSX655390 QCT655390 QMP655390 QWL655390 RGH655390 RQD655390 RZZ655390 SJV655390 STR655390 TDN655390 TNJ655390 TXF655390 UHB655390 UQX655390 VAT655390 VKP655390 VUL655390 WEH655390 WOD655390 WXZ655390 U262174 LN720926 VJ720926 AFF720926 APB720926 AYX720926 BIT720926 BSP720926 CCL720926 CMH720926 CWD720926 DFZ720926 DPV720926 DZR720926 EJN720926 ETJ720926 FDF720926 FNB720926 FWX720926 GGT720926 GQP720926 HAL720926 HKH720926 HUD720926 IDZ720926 INV720926 IXR720926 JHN720926 JRJ720926 KBF720926 KLB720926 KUX720926 LET720926 LOP720926 LYL720926 MIH720926 MSD720926 NBZ720926 NLV720926 NVR720926 OFN720926 OPJ720926 OZF720926 PJB720926 PSX720926 QCT720926 QMP720926 QWL720926 RGH720926 RQD720926 RZZ720926 SJV720926 STR720926 TDN720926 TNJ720926 TXF720926 UHB720926 UQX720926 VAT720926 VKP720926 VUL720926 WEH720926 WOD720926 WXZ720926 WXZ24 LN786462 VJ786462 AFF786462 APB786462 AYX786462 BIT786462 BSP786462 CCL786462 CMH786462 CWD786462 DFZ786462 DPV786462 DZR786462 EJN786462 ETJ786462 FDF786462 FNB786462 FWX786462 GGT786462 GQP786462 HAL786462 HKH786462 HUD786462 IDZ786462 INV786462 IXR786462 JHN786462 JRJ786462 KBF786462 KLB786462 KUX786462 LET786462 LOP786462 LYL786462 MIH786462 MSD786462 NBZ786462 NLV786462 NVR786462 OFN786462 OPJ786462 OZF786462 PJB786462 PSX786462 QCT786462 QMP786462 QWL786462 RGH786462 RQD786462 RZZ786462 SJV786462 STR786462 TDN786462 TNJ786462 TXF786462 UHB786462 UQX786462 VAT786462 VKP786462 VUL786462 WEH786462 WOD786462 WXZ786462 U24 LN851998 VJ851998 AFF851998 APB851998 AYX851998 BIT851998 BSP851998 CCL851998 CMH851998 CWD851998 DFZ851998 DPV851998 DZR851998 EJN851998 ETJ851998 FDF851998 FNB851998 FWX851998 GGT851998 GQP851998 HAL851998 HKH851998 HUD851998 IDZ851998 INV851998 IXR851998 JHN851998 JRJ851998 KBF851998 KLB851998 KUX851998 LET851998 LOP851998 LYL851998 MIH851998 MSD851998 NBZ851998 NLV851998 NVR851998 OFN851998 OPJ851998 OZF851998 PJB851998 PSX851998 QCT851998 QMP851998 QWL851998 RGH851998 RQD851998 RZZ851998 SJV851998 STR851998 TDN851998 TNJ851998 TXF851998 UHB851998 UQX851998 VAT851998 VKP851998 VUL851998 WEH851998 WOD851998 WXZ851998 LN917534 VJ917534 AFF917534 APB917534 AYX917534 BIT917534 BSP917534 CCL917534 CMH917534 CWD917534 DFZ917534 DPV917534 DZR917534 EJN917534 ETJ917534 FDF917534 FNB917534 FWX917534 GGT917534 GQP917534 HAL917534 HKH917534 HUD917534 IDZ917534 INV917534 IXR917534 JHN917534 JRJ917534 KBF917534 KLB917534 KUX917534 LET917534 LOP917534 LYL917534 MIH917534 MSD917534 NBZ917534 NLV917534 NVR917534 OFN917534 OPJ917534 OZF917534 PJB917534 PSX917534 QCT917534 QMP917534 QWL917534 RGH917534 RQD917534 RZZ917534 SJV917534 STR917534 TDN917534 TNJ917534 TXF917534 UHB917534 UQX917534 VAT917534 VKP917534 VUL917534 WEH917534 WOD917534 WXZ917534 WXZ983070 LN983070 VJ983070 AFF983070 APB983070 AYX983070 BIT983070 BSP983070 CCL983070 CMH983070 CWD983070 DFZ983070 DPV983070 DZR983070 EJN983070 ETJ983070 FDF983070 FNB983070 FWX983070 GGT983070 GQP983070 HAL983070 HKH983070 HUD983070 IDZ983070 INV983070 IXR983070 JHN983070 JRJ983070 KBF983070 KLB983070 KUX983070 LET983070 LOP983070 LYL983070 MIH983070 MSD983070 NBZ983070 NLV983070 NVR983070 OFN983070 OPJ983070 OZF983070 PJB983070 PSX983070 QCT983070 QMP983070 QWL983070 RGH983070 RQD983070 RZZ983070 SJV983070 STR983070 TDN983070 TNJ983070 TXF983070 UHB983070 UQX983070 VAT983070 VKP983070 VUL983070 WEH983070 WOD983070 WOD24 WEH24 VUL24 VKP24 VAT24 UQX24 UHB24 TXF24 TNJ24 TDN24 STR24 SJV24 RZZ24 RQD24 RGH24 QWL24 QMP24 QCT24 PSX24 PJB24 OZF24 OPJ24 OFN24 NVR24 NLV24 NBZ24 MSD24 MIH24 LYL24 LOP24 LET24 KUX24 KLB24 KBF24 JRJ24 JHN24 IXR24 INV24 IDZ24 HUD24 HKH24 HAL24 GQP24 GGT24 FWX24 FNB24 FDF24 ETJ24 EJN24 DZR24 DPV24 DFZ24 CWD24 CMH24 CCL24 BSP24 BIT24 AYX24 APB24 AFF24 VJ24 VH24 LN24 WXX24 WOB24 WEF24 VUJ24 VKN24 VAR24 UQV24 UGZ24 TXD24 TNH24 TDL24 STP24 SJT24 RZX24 RQB24 RGF24 QWJ24 QMN24 QCR24 PSV24 PIZ24 OZD24 OPH24 OFL24 NVP24 NLT24 NBX24 MSB24 MIF24 LYJ24 LON24 LER24 KUV24 KKZ24 KBD24 JRH24 JHL24 IXP24 INT24 IDX24 HUB24 HKF24 HAJ24 GQN24 GGR24 FWV24 FMZ24 FDD24 ETH24 EJL24 DZP24 DPT24 DFX24 CWB24 CMF24 CCJ24 BSN24 BIR24 AYV24 AOZ24 AFD24 LL24 U327710 U393246 U34 S24 LL34 S34 WXZ34 WOD34 WEH34 VUL34 VKP34 VAT34 UQX34 UHB34 TXF34 TNJ34 TDN34 STR34 SJV34 RZZ34 RQD34 RGH34 QWL34 QMP34 QCT34 PSX34 PJB34 OZF34 OPJ34 OFN34 NVR34 NLV34 NBZ34 MSD34 MIH34 LYL34 LOP34 LET34 KUX34 KLB34 KBF34 JRJ34 JHN34 IXR34 INV34 IDZ34 HUD34 HKH34 HAL34 GQP34 GGT34 FWX34 FNB34 FDF34 ETJ34 EJN34 DZR34 DPV34 DFZ34 CWD34 CMH34 CCL34 BSP34 BIT34 AYX34 APB34 AFF34 VJ34 VH34 LN34 WXX34 WOB34 WEF34 VUJ34 VKN34 VAR34 UQV34 UGZ34 TXD34 TNH34 TDL34 STP34 SJT34 RZX34 RQB34 RGF34 QWJ34 QMN34 QCR34 PSV34 PIZ34 OZD34 OPH34 OFL34 NVP34 NLT34 NBX34 MSB34 MIF34 LYJ34 LON34 LER34 KUV34 KKZ34 KBD34 JRH34 JHL34 IXP34 INT34 IDX34 HUB34 HKF34 HAJ34 GQN34 GGR34 FWV34 FMZ34 FDD34 ETH34 EJL34 DZP34 DPT34 DFX34 CWB34 CMF34 CCJ34 BSN34 BIR34 AYV34 AOZ34 AFD34 U458782 Z65566 Z131102 Z196638 Z262174 Z327710 Z393246 Z458782 Z524318 Z589854 Z655390 Z720926 Z786462 Z851998 Z917534 Z983070 AB589854 AB655390 AB720926 AB786462 AB851998 AB917534 AB983070 AB65566 AB131102 AB196638 AB262174 AB24 AB327710 AB393246 AB458782 Z24 AB34 Z34 AB524318 AG65566 AG131102 AG196638 AG262174 AG327710 AG393246 AG458782 AG524318 AG589854 AG655390 AG720926 AG786462 AG851998 AG917534 AG983070 AI589854 AI655390 AI720926 AI786462 AI851998 AI917534 AI983070 AI65566 AI131102 AI196638 AI262174 AI24 AI327710 AI393246 AI458782 AG24 AI34 AG34 AI524318 AN65566 AN131102 AN196638 AN262174 AN327710 AN393246 AN458782 AN524318 AN589854 AN655390 AN720926 AN786462 AN851998 AN917534 AN983070 AP589854 AP655390 AP720926 AP786462 AP851998 AP917534 AP983070 AP65566 AP131102 AP196638 AP262174 AP24 AP327710 AP393246 AP458782 AN24 AP34 AN34 AP524318 AU65566 AU131102 AU196638 AU262174 AU327710 AU393246 AU458782 AU524318 AU589854 AU655390 AU720926 AU786462 AU851998 AU917534 AU983070 AW589854 AW655390 AW720926 AW786462 AW851998 AW917534 AW983070 AW65566 AW131102 AW196638 AW262174 AW24 AW327710 AW393246 AW458782 AU24 AW34 AU34 AW524318 BB65566 BB131102 BB196638 BB262174 BB327710 BB393246 BB458782 BB524318 BB589854 BB655390 BB720926 BB786462 BB851998 BB917534 BB983070 BD589854 BD655390 BD720926 BD786462 BD851998 BD917534 BD983070 BD65566 BD131102 BD196638 BD262174 BD24 BD327710 BD393246 BD458782 BB24 BD34 BB34 BD524318 BI65566 BI131102 BI196638 BI262174 BI327710 BI393246 BI458782 BI524318 BI589854 BI655390 BI720926 BI786462 BI851998 BI917534 BI983070 BK589854 BK655390 BK720926 BK786462 BK851998 BK917534 BK983070 BK65566 BK131102 BK196638 BK262174 BK24 BK327710 BK393246 BK458782 BI24 BK34 BI34 BK524318 BP65566 BP131102 BP196638 BP262174 BP327710 BP393246 BP458782 BP524318 BP589854 BP655390 BP720926 BP786462 BP851998 BP917534 BP983070 BR524318 BR589854 BR655390 BR720926 BR786462 BR851998 BR917534 BR983070 BR65566 BR131102 BR196638 BR262174 BR24 BR327710 BR393246 BP24 BR458782 BR34 BP3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6 LK65566 VG65566 AFC65566 AOY65566 AYU65566 BIQ65566 BSM65566 CCI65566 CME65566 CWA65566 DFW65566 DPS65566 DZO65566 EJK65566 ETG65566 FDC65566 FMY65566 FWU65566 GGQ65566 GQM65566 HAI65566 HKE65566 HUA65566 IDW65566 INS65566 IXO65566 JHK65566 JRG65566 KBC65566 KKY65566 KUU65566 LEQ65566 LOM65566 LYI65566 MIE65566 MSA65566 NBW65566 NLS65566 NVO65566 OFK65566 OPG65566 OZC65566 PIY65566 PSU65566 QCQ65566 QMM65566 QWI65566 RGE65566 RQA65566 RZW65566 SJS65566 STO65566 TDK65566 TNG65566 TXC65566 UGY65566 UQU65566 VAQ65566 VKM65566 VUI65566 WEE65566 WOA65566 WXW65566 R131102 LK131102 VG131102 AFC131102 AOY131102 AYU131102 BIQ131102 BSM131102 CCI131102 CME131102 CWA131102 DFW131102 DPS131102 DZO131102 EJK131102 ETG131102 FDC131102 FMY131102 FWU131102 GGQ131102 GQM131102 HAI131102 HKE131102 HUA131102 IDW131102 INS131102 IXO131102 JHK131102 JRG131102 KBC131102 KKY131102 KUU131102 LEQ131102 LOM131102 LYI131102 MIE131102 MSA131102 NBW131102 NLS131102 NVO131102 OFK131102 OPG131102 OZC131102 PIY131102 PSU131102 QCQ131102 QMM131102 QWI131102 RGE131102 RQA131102 RZW131102 SJS131102 STO131102 TDK131102 TNG131102 TXC131102 UGY131102 UQU131102 VAQ131102 VKM131102 VUI131102 WEE131102 WOA131102 WXW131102 R196638 LK196638 VG196638 AFC196638 AOY196638 AYU196638 BIQ196638 BSM196638 CCI196638 CME196638 CWA196638 DFW196638 DPS196638 DZO196638 EJK196638 ETG196638 FDC196638 FMY196638 FWU196638 GGQ196638 GQM196638 HAI196638 HKE196638 HUA196638 IDW196638 INS196638 IXO196638 JHK196638 JRG196638 KBC196638 KKY196638 KUU196638 LEQ196638 LOM196638 LYI196638 MIE196638 MSA196638 NBW196638 NLS196638 NVO196638 OFK196638 OPG196638 OZC196638 PIY196638 PSU196638 QCQ196638 QMM196638 QWI196638 RGE196638 RQA196638 RZW196638 SJS196638 STO196638 TDK196638 TNG196638 TXC196638 UGY196638 UQU196638 VAQ196638 VKM196638 VUI196638 WEE196638 WOA196638 WXW196638 R262174 LK262174 VG262174 AFC262174 AOY262174 AYU262174 BIQ262174 BSM262174 CCI262174 CME262174 CWA262174 DFW262174 DPS262174 DZO262174 EJK262174 ETG262174 FDC262174 FMY262174 FWU262174 GGQ262174 GQM262174 HAI262174 HKE262174 HUA262174 IDW262174 INS262174 IXO262174 JHK262174 JRG262174 KBC262174 KKY262174 KUU262174 LEQ262174 LOM262174 LYI262174 MIE262174 MSA262174 NBW262174 NLS262174 NVO262174 OFK262174 OPG262174 OZC262174 PIY262174 PSU262174 QCQ262174 QMM262174 QWI262174 RGE262174 RQA262174 RZW262174 SJS262174 STO262174 TDK262174 TNG262174 TXC262174 UGY262174 UQU262174 VAQ262174 VKM262174 VUI262174 WEE262174 WOA262174 WXW262174 R327710 LK327710 VG327710 AFC327710 AOY327710 AYU327710 BIQ327710 BSM327710 CCI327710 CME327710 CWA327710 DFW327710 DPS327710 DZO327710 EJK327710 ETG327710 FDC327710 FMY327710 FWU327710 GGQ327710 GQM327710 HAI327710 HKE327710 HUA327710 IDW327710 INS327710 IXO327710 JHK327710 JRG327710 KBC327710 KKY327710 KUU327710 LEQ327710 LOM327710 LYI327710 MIE327710 MSA327710 NBW327710 NLS327710 NVO327710 OFK327710 OPG327710 OZC327710 PIY327710 PSU327710 QCQ327710 QMM327710 QWI327710 RGE327710 RQA327710 RZW327710 SJS327710 STO327710 TDK327710 TNG327710 TXC327710 UGY327710 UQU327710 VAQ327710 VKM327710 VUI327710 WEE327710 WOA327710 WXW327710 R393246 LK393246 VG393246 AFC393246 AOY393246 AYU393246 BIQ393246 BSM393246 CCI393246 CME393246 CWA393246 DFW393246 DPS393246 DZO393246 EJK393246 ETG393246 FDC393246 FMY393246 FWU393246 GGQ393246 GQM393246 HAI393246 HKE393246 HUA393246 IDW393246 INS393246 IXO393246 JHK393246 JRG393246 KBC393246 KKY393246 KUU393246 LEQ393246 LOM393246 LYI393246 MIE393246 MSA393246 NBW393246 NLS393246 NVO393246 OFK393246 OPG393246 OZC393246 PIY393246 PSU393246 QCQ393246 QMM393246 QWI393246 RGE393246 RQA393246 RZW393246 SJS393246 STO393246 TDK393246 TNG393246 TXC393246 UGY393246 UQU393246 VAQ393246 VKM393246 VUI393246 WEE393246 WOA393246 WXW393246 R458782 LK458782 VG458782 AFC458782 AOY458782 AYU458782 BIQ458782 BSM458782 CCI458782 CME458782 CWA458782 DFW458782 DPS458782 DZO458782 EJK458782 ETG458782 FDC458782 FMY458782 FWU458782 GGQ458782 GQM458782 HAI458782 HKE458782 HUA458782 IDW458782 INS458782 IXO458782 JHK458782 JRG458782 KBC458782 KKY458782 KUU458782 LEQ458782 LOM458782 LYI458782 MIE458782 MSA458782 NBW458782 NLS458782 NVO458782 OFK458782 OPG458782 OZC458782 PIY458782 PSU458782 QCQ458782 QMM458782 QWI458782 RGE458782 RQA458782 RZW458782 SJS458782 STO458782 TDK458782 TNG458782 TXC458782 UGY458782 UQU458782 VAQ458782 VKM458782 VUI458782 WEE458782 WOA458782 WXW458782 R524318 LK524318 VG524318 AFC524318 AOY524318 AYU524318 BIQ524318 BSM524318 CCI524318 CME524318 CWA524318 DFW524318 DPS524318 DZO524318 EJK524318 ETG524318 FDC524318 FMY524318 FWU524318 GGQ524318 GQM524318 HAI524318 HKE524318 HUA524318 IDW524318 INS524318 IXO524318 JHK524318 JRG524318 KBC524318 KKY524318 KUU524318 LEQ524318 LOM524318 LYI524318 MIE524318 MSA524318 NBW524318 NLS524318 NVO524318 OFK524318 OPG524318 OZC524318 PIY524318 PSU524318 QCQ524318 QMM524318 QWI524318 RGE524318 RQA524318 RZW524318 SJS524318 STO524318 TDK524318 TNG524318 TXC524318 UGY524318 UQU524318 VAQ524318 VKM524318 VUI524318 WEE524318 WOA524318 WXW524318 R589854 LK589854 VG589854 AFC589854 AOY589854 AYU589854 BIQ589854 BSM589854 CCI589854 CME589854 CWA589854 DFW589854 DPS589854 DZO589854 EJK589854 ETG589854 FDC589854 FMY589854 FWU589854 GGQ589854 GQM589854 HAI589854 HKE589854 HUA589854 IDW589854 INS589854 IXO589854 JHK589854 JRG589854 KBC589854 KKY589854 KUU589854 LEQ589854 LOM589854 LYI589854 MIE589854 MSA589854 NBW589854 NLS589854 NVO589854 OFK589854 OPG589854 OZC589854 PIY589854 PSU589854 QCQ589854 QMM589854 QWI589854 RGE589854 RQA589854 RZW589854 SJS589854 STO589854 TDK589854 TNG589854 TXC589854 UGY589854 UQU589854 VAQ589854 VKM589854 VUI589854 WEE589854 WOA589854 WXW589854 R655390 LK655390 VG655390 AFC655390 AOY655390 AYU655390 BIQ655390 BSM655390 CCI655390 CME655390 CWA655390 DFW655390 DPS655390 DZO655390 EJK655390 ETG655390 FDC655390 FMY655390 FWU655390 GGQ655390 GQM655390 HAI655390 HKE655390 HUA655390 IDW655390 INS655390 IXO655390 JHK655390 JRG655390 KBC655390 KKY655390 KUU655390 LEQ655390 LOM655390 LYI655390 MIE655390 MSA655390 NBW655390 NLS655390 NVO655390 OFK655390 OPG655390 OZC655390 PIY655390 PSU655390 QCQ655390 QMM655390 QWI655390 RGE655390 RQA655390 RZW655390 SJS655390 STO655390 TDK655390 TNG655390 TXC655390 UGY655390 UQU655390 VAQ655390 VKM655390 VUI655390 WEE655390 WOA655390 WXW655390 R720926 LK720926 VG720926 AFC720926 AOY720926 AYU720926 BIQ720926 BSM720926 CCI720926 CME720926 CWA720926 DFW720926 DPS720926 DZO720926 EJK720926 ETG720926 FDC720926 FMY720926 FWU720926 GGQ720926 GQM720926 HAI720926 HKE720926 HUA720926 IDW720926 INS720926 IXO720926 JHK720926 JRG720926 KBC720926 KKY720926 KUU720926 LEQ720926 LOM720926 LYI720926 MIE720926 MSA720926 NBW720926 NLS720926 NVO720926 OFK720926 OPG720926 OZC720926 PIY720926 PSU720926 QCQ720926 QMM720926 QWI720926 RGE720926 RQA720926 RZW720926 SJS720926 STO720926 TDK720926 TNG720926 TXC720926 UGY720926 UQU720926 VAQ720926 VKM720926 VUI720926 WEE720926 WOA720926 WXW720926 R786462 LK786462 VG786462 AFC786462 AOY786462 AYU786462 BIQ786462 BSM786462 CCI786462 CME786462 CWA786462 DFW786462 DPS786462 DZO786462 EJK786462 ETG786462 FDC786462 FMY786462 FWU786462 GGQ786462 GQM786462 HAI786462 HKE786462 HUA786462 IDW786462 INS786462 IXO786462 JHK786462 JRG786462 KBC786462 KKY786462 KUU786462 LEQ786462 LOM786462 LYI786462 MIE786462 MSA786462 NBW786462 NLS786462 NVO786462 OFK786462 OPG786462 OZC786462 PIY786462 PSU786462 QCQ786462 QMM786462 QWI786462 RGE786462 RQA786462 RZW786462 SJS786462 STO786462 TDK786462 TNG786462 TXC786462 UGY786462 UQU786462 VAQ786462 VKM786462 VUI786462 WEE786462 WOA786462 WXW786462 R851998 LK851998 VG851998 AFC851998 AOY851998 AYU851998 BIQ851998 BSM851998 CCI851998 CME851998 CWA851998 DFW851998 DPS851998 DZO851998 EJK851998 ETG851998 FDC851998 FMY851998 FWU851998 GGQ851998 GQM851998 HAI851998 HKE851998 HUA851998 IDW851998 INS851998 IXO851998 JHK851998 JRG851998 KBC851998 KKY851998 KUU851998 LEQ851998 LOM851998 LYI851998 MIE851998 MSA851998 NBW851998 NLS851998 NVO851998 OFK851998 OPG851998 OZC851998 PIY851998 PSU851998 QCQ851998 QMM851998 QWI851998 RGE851998 RQA851998 RZW851998 SJS851998 STO851998 TDK851998 TNG851998 TXC851998 UGY851998 UQU851998 VAQ851998 VKM851998 VUI851998 WEE851998 WOA851998 WXW851998 R917534 LK917534 VG917534 AFC917534 AOY917534 AYU917534 BIQ917534 BSM917534 CCI917534 CME917534 CWA917534 DFW917534 DPS917534 DZO917534 EJK917534 ETG917534 FDC917534 FMY917534 FWU917534 GGQ917534 GQM917534 HAI917534 HKE917534 HUA917534 IDW917534 INS917534 IXO917534 JHK917534 JRG917534 KBC917534 KKY917534 KUU917534 LEQ917534 LOM917534 LYI917534 MIE917534 MSA917534 NBW917534 NLS917534 NVO917534 OFK917534 OPG917534 OZC917534 PIY917534 PSU917534 QCQ917534 QMM917534 QWI917534 RGE917534 RQA917534 RZW917534 SJS917534 STO917534 TDK917534 TNG917534 TXC917534 UGY917534 UQU917534 VAQ917534 VKM917534 VUI917534 WEE917534 WOA917534 WXW917534 R983070 LK983070 VG983070 AFC983070 AOY983070 AYU983070 BIQ983070 BSM983070 CCI983070 CME983070 CWA983070 DFW983070 DPS983070 DZO983070 EJK983070 ETG983070 FDC983070 FMY983070 FWU983070 GGQ983070 GQM983070 HAI983070 HKE983070 HUA983070 IDW983070 INS983070 IXO983070 JHK983070 JRG983070 KBC983070 KKY983070 KUU983070 LEQ983070 LOM983070 LYI983070 MIE983070 MSA983070 NBW983070 NLS983070 NVO983070 OFK983070 OPG983070 OZC983070 PIY983070 PSU983070 QCQ983070 QMM983070 QWI983070 RGE983070 RQA983070 RZW983070 SJS983070 STO983070 TDK983070 TNG983070 TXC983070 UGY983070 UQU983070 VAQ983070 VKM983070 VUI983070 WEE983070 WOA983070 WXW983070 WXY983070 T65566 LM65566 VI65566 AFE65566 APA65566 AYW65566 BIS65566 BSO65566 CCK65566 CMG65566 CWC65566 DFY65566 DPU65566 DZQ65566 EJM65566 ETI65566 FDE65566 FNA65566 FWW65566 GGS65566 GQO65566 HAK65566 HKG65566 HUC65566 IDY65566 INU65566 IXQ65566 JHM65566 JRI65566 KBE65566 KLA65566 KUW65566 LES65566 LOO65566 LYK65566 MIG65566 MSC65566 NBY65566 NLU65566 NVQ65566 OFM65566 OPI65566 OZE65566 PJA65566 PSW65566 QCS65566 QMO65566 QWK65566 RGG65566 RQC65566 RZY65566 SJU65566 STQ65566 TDM65566 TNI65566 TXE65566 UHA65566 UQW65566 VAS65566 VKO65566 VUK65566 WEG65566 WOC65566 WXY65566 T131102 LM131102 VI131102 AFE131102 APA131102 AYW131102 BIS131102 BSO131102 CCK131102 CMG131102 CWC131102 DFY131102 DPU131102 DZQ131102 EJM131102 ETI131102 FDE131102 FNA131102 FWW131102 GGS131102 GQO131102 HAK131102 HKG131102 HUC131102 IDY131102 INU131102 IXQ131102 JHM131102 JRI131102 KBE131102 KLA131102 KUW131102 LES131102 LOO131102 LYK131102 MIG131102 MSC131102 NBY131102 NLU131102 NVQ131102 OFM131102 OPI131102 OZE131102 PJA131102 PSW131102 QCS131102 QMO131102 QWK131102 RGG131102 RQC131102 RZY131102 SJU131102 STQ131102 TDM131102 TNI131102 TXE131102 UHA131102 UQW131102 VAS131102 VKO131102 VUK131102 WEG131102 WOC131102 WXY131102 T196638 LM196638 VI196638 AFE196638 APA196638 AYW196638 BIS196638 BSO196638 CCK196638 CMG196638 CWC196638 DFY196638 DPU196638 DZQ196638 EJM196638 ETI196638 FDE196638 FNA196638 FWW196638 GGS196638 GQO196638 HAK196638 HKG196638 HUC196638 IDY196638 INU196638 IXQ196638 JHM196638 JRI196638 KBE196638 KLA196638 KUW196638 LES196638 LOO196638 LYK196638 MIG196638 MSC196638 NBY196638 NLU196638 NVQ196638 OFM196638 OPI196638 OZE196638 PJA196638 PSW196638 QCS196638 QMO196638 QWK196638 RGG196638 RQC196638 RZY196638 SJU196638 STQ196638 TDM196638 TNI196638 TXE196638 UHA196638 UQW196638 VAS196638 VKO196638 VUK196638 WEG196638 WOC196638 WXY196638 T262174 LM262174 VI262174 AFE262174 APA262174 AYW262174 BIS262174 BSO262174 CCK262174 CMG262174 CWC262174 DFY262174 DPU262174 DZQ262174 EJM262174 ETI262174 FDE262174 FNA262174 FWW262174 GGS262174 GQO262174 HAK262174 HKG262174 HUC262174 IDY262174 INU262174 IXQ262174 JHM262174 JRI262174 KBE262174 KLA262174 KUW262174 LES262174 LOO262174 LYK262174 MIG262174 MSC262174 NBY262174 NLU262174 NVQ262174 OFM262174 OPI262174 OZE262174 PJA262174 PSW262174 QCS262174 QMO262174 QWK262174 RGG262174 RQC262174 RZY262174 SJU262174 STQ262174 TDM262174 TNI262174 TXE262174 UHA262174 UQW262174 VAS262174 VKO262174 VUK262174 WEG262174 WOC262174 WXY262174 T327710 LM327710 VI327710 AFE327710 APA327710 AYW327710 BIS327710 BSO327710 CCK327710 CMG327710 CWC327710 DFY327710 DPU327710 DZQ327710 EJM327710 ETI327710 FDE327710 FNA327710 FWW327710 GGS327710 GQO327710 HAK327710 HKG327710 HUC327710 IDY327710 INU327710 IXQ327710 JHM327710 JRI327710 KBE327710 KLA327710 KUW327710 LES327710 LOO327710 LYK327710 MIG327710 MSC327710 NBY327710 NLU327710 NVQ327710 OFM327710 OPI327710 OZE327710 PJA327710 PSW327710 QCS327710 QMO327710 QWK327710 RGG327710 RQC327710 RZY327710 SJU327710 STQ327710 TDM327710 TNI327710 TXE327710 UHA327710 UQW327710 VAS327710 VKO327710 VUK327710 WEG327710 WOC327710 WXY327710 T393246 LM393246 VI393246 AFE393246 APA393246 AYW393246 BIS393246 BSO393246 CCK393246 CMG393246 CWC393246 DFY393246 DPU393246 DZQ393246 EJM393246 ETI393246 FDE393246 FNA393246 FWW393246 GGS393246 GQO393246 HAK393246 HKG393246 HUC393246 IDY393246 INU393246 IXQ393246 JHM393246 JRI393246 KBE393246 KLA393246 KUW393246 LES393246 LOO393246 LYK393246 MIG393246 MSC393246 NBY393246 NLU393246 NVQ393246 OFM393246 OPI393246 OZE393246 PJA393246 PSW393246 QCS393246 QMO393246 QWK393246 RGG393246 RQC393246 RZY393246 SJU393246 STQ393246 TDM393246 TNI393246 TXE393246 UHA393246 UQW393246 VAS393246 VKO393246 VUK393246 WEG393246 WOC393246 WXY393246 T458782 LM458782 VI458782 AFE458782 APA458782 AYW458782 BIS458782 BSO458782 CCK458782 CMG458782 CWC458782 DFY458782 DPU458782 DZQ458782 EJM458782 ETI458782 FDE458782 FNA458782 FWW458782 GGS458782 GQO458782 HAK458782 HKG458782 HUC458782 IDY458782 INU458782 IXQ458782 JHM458782 JRI458782 KBE458782 KLA458782 KUW458782 LES458782 LOO458782 LYK458782 MIG458782 MSC458782 NBY458782 NLU458782 NVQ458782 OFM458782 OPI458782 OZE458782 PJA458782 PSW458782 QCS458782 QMO458782 QWK458782 RGG458782 RQC458782 RZY458782 SJU458782 STQ458782 TDM458782 TNI458782 TXE458782 UHA458782 UQW458782 VAS458782 VKO458782 VUK458782 WEG458782 WOC458782 WXY458782 T524318 LM524318 VI524318 AFE524318 APA524318 AYW524318 BIS524318 BSO524318 CCK524318 CMG524318 CWC524318 DFY524318 DPU524318 DZQ524318 EJM524318 ETI524318 FDE524318 FNA524318 FWW524318 GGS524318 GQO524318 HAK524318 HKG524318 HUC524318 IDY524318 INU524318 IXQ524318 JHM524318 JRI524318 KBE524318 KLA524318 KUW524318 LES524318 LOO524318 LYK524318 MIG524318 MSC524318 NBY524318 NLU524318 NVQ524318 OFM524318 OPI524318 OZE524318 PJA524318 PSW524318 QCS524318 QMO524318 QWK524318 RGG524318 RQC524318 RZY524318 SJU524318 STQ524318 TDM524318 TNI524318 TXE524318 UHA524318 UQW524318 VAS524318 VKO524318 VUK524318 WEG524318 WOC524318 WXY524318 T589854 LM589854 VI589854 AFE589854 APA589854 AYW589854 BIS589854 BSO589854 CCK589854 CMG589854 CWC589854 DFY589854 DPU589854 DZQ589854 EJM589854 ETI589854 FDE589854 FNA589854 FWW589854 GGS589854 GQO589854 HAK589854 HKG589854 HUC589854 IDY589854 INU589854 IXQ589854 JHM589854 JRI589854 KBE589854 KLA589854 KUW589854 LES589854 LOO589854 LYK589854 MIG589854 MSC589854 NBY589854 NLU589854 NVQ589854 OFM589854 OPI589854 OZE589854 PJA589854 PSW589854 QCS589854 QMO589854 QWK589854 RGG589854 RQC589854 RZY589854 SJU589854 STQ589854 TDM589854 TNI589854 TXE589854 UHA589854 UQW589854 VAS589854 VKO589854 VUK589854 WEG589854 WOC589854 WXY589854 T655390 LM655390 VI655390 AFE655390 APA655390 AYW655390 BIS655390 BSO655390 CCK655390 CMG655390 CWC655390 DFY655390 DPU655390 DZQ655390 EJM655390 ETI655390 FDE655390 FNA655390 FWW655390 GGS655390 GQO655390 HAK655390 HKG655390 HUC655390 IDY655390 INU655390 IXQ655390 JHM655390 JRI655390 KBE655390 KLA655390 KUW655390 LES655390 LOO655390 LYK655390 MIG655390 MSC655390 NBY655390 NLU655390 NVQ655390 OFM655390 OPI655390 OZE655390 PJA655390 PSW655390 QCS655390 QMO655390 QWK655390 RGG655390 RQC655390 RZY655390 SJU655390 STQ655390 TDM655390 TNI655390 TXE655390 UHA655390 UQW655390 VAS655390 VKO655390 VUK655390 WEG655390 WOC655390 WXY655390 T720926 LM720926 VI720926 AFE720926 APA720926 AYW720926 BIS720926 BSO720926 CCK720926 CMG720926 CWC720926 DFY720926 DPU720926 DZQ720926 EJM720926 ETI720926 FDE720926 FNA720926 FWW720926 GGS720926 GQO720926 HAK720926 HKG720926 HUC720926 IDY720926 INU720926 IXQ720926 JHM720926 JRI720926 KBE720926 KLA720926 KUW720926 LES720926 LOO720926 LYK720926 MIG720926 MSC720926 NBY720926 NLU720926 NVQ720926 OFM720926 OPI720926 OZE720926 PJA720926 PSW720926 QCS720926 QMO720926 QWK720926 RGG720926 RQC720926 RZY720926 SJU720926 STQ720926 TDM720926 TNI720926 TXE720926 UHA720926 UQW720926 VAS720926 VKO720926 VUK720926 WEG720926 WOC720926 WXY720926 T786462 LM786462 VI786462 AFE786462 APA786462 AYW786462 BIS786462 BSO786462 CCK786462 CMG786462 CWC786462 DFY786462 DPU786462 DZQ786462 EJM786462 ETI786462 FDE786462 FNA786462 FWW786462 GGS786462 GQO786462 HAK786462 HKG786462 HUC786462 IDY786462 INU786462 IXQ786462 JHM786462 JRI786462 KBE786462 KLA786462 KUW786462 LES786462 LOO786462 LYK786462 MIG786462 MSC786462 NBY786462 NLU786462 NVQ786462 OFM786462 OPI786462 OZE786462 PJA786462 PSW786462 QCS786462 QMO786462 QWK786462 RGG786462 RQC786462 RZY786462 SJU786462 STQ786462 TDM786462 TNI786462 TXE786462 UHA786462 UQW786462 VAS786462 VKO786462 VUK786462 WEG786462 WOC786462 WXY786462 T851998 LM851998 VI851998 AFE851998 APA851998 AYW851998 BIS851998 BSO851998 CCK851998 CMG851998 CWC851998 DFY851998 DPU851998 DZQ851998 EJM851998 ETI851998 FDE851998 FNA851998 FWW851998 GGS851998 GQO851998 HAK851998 HKG851998 HUC851998 IDY851998 INU851998 IXQ851998 JHM851998 JRI851998 KBE851998 KLA851998 KUW851998 LES851998 LOO851998 LYK851998 MIG851998 MSC851998 NBY851998 NLU851998 NVQ851998 OFM851998 OPI851998 OZE851998 PJA851998 PSW851998 QCS851998 QMO851998 QWK851998 RGG851998 RQC851998 RZY851998 SJU851998 STQ851998 TDM851998 TNI851998 TXE851998 UHA851998 UQW851998 VAS851998 VKO851998 VUK851998 WEG851998 WOC851998 WXY851998 T917534 LM917534 VI917534 AFE917534 APA917534 AYW917534 BIS917534 BSO917534 CCK917534 CMG917534 CWC917534 DFY917534 DPU917534 DZQ917534 EJM917534 ETI917534 FDE917534 FNA917534 FWW917534 GGS917534 GQO917534 HAK917534 HKG917534 HUC917534 IDY917534 INU917534 IXQ917534 JHM917534 JRI917534 KBE917534 KLA917534 KUW917534 LES917534 LOO917534 LYK917534 MIG917534 MSC917534 NBY917534 NLU917534 NVQ917534 OFM917534 OPI917534 OZE917534 PJA917534 PSW917534 QCS917534 QMO917534 QWK917534 RGG917534 RQC917534 RZY917534 SJU917534 STQ917534 TDM917534 TNI917534 TXE917534 UHA917534 UQW917534 VAS917534 VKO917534 VUK917534 WEG917534 WOC917534 WXY917534 T983070 LM983070 VI983070 AFE983070 APA983070 AYW983070 BIS983070 BSO983070 CCK983070 CMG983070 CWC983070 DFY983070 DPU983070 DZQ983070 EJM983070 ETI983070 FDE983070 FNA983070 FWW983070 GGS983070 GQO983070 HAK983070 HKG983070 HUC983070 IDY983070 INU983070 IXQ983070 JHM983070 JRI983070 KBE983070 KLA983070 KUW983070 LES983070 LOO983070 LYK983070 MIG983070 MSC983070 NBY983070 NLU983070 NVQ983070 OFM983070 OPI983070 OZE983070 PJA983070 PSW983070 QCS983070 QMO983070 QWK983070 RGG983070 RQC983070 RZY983070 SJU983070 STQ983070 TDM983070 TNI983070 TXE983070 UHA983070 UQW983070 VAS983070 VKO983070 VUK983070 WEG983070 WOC983070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WXY24 WXW24 WOA24 WEE24 VUI24 VKM24 VAQ24 UQU24 UGY24 TXC24 TNG24 TDK24 STO24 SJS24 RZW24 RQA24 RGE24 QWI24 QMM24 QCQ24 PSU24 PIY24 OZC24 OPG24 OFK24 NVO24 NLS24 NBW24 MSA24 MIE24 LYI24 LOM24 LEQ24 KUU24 KKY24 KBC24 JRG24 JHK24 IXO24 INS24 IDW24 HUA24 HKE24 HAI24 GQM24 GGQ24 FWU24 FMY24 FDC24 ETG24 EJK24 DZO24 DPS24 DFW24 CWA24 CME24 CCI24 BSM24 BIQ24 AYU24 AOY24 AFC24 VG24 LK24 R24 WOC24 R34 WXY34 WOC34 WEG34 VUK34 VKO34 VAS34 UQW34 UHA34 TXE34 TNI34 TDM34 STQ34 SJU34 RZY34 RQC34 RGG34 QWK34 QMO34 QCS34 PSW34 PJA34 OZE34 OPI34 OFM34 NVQ34 NLU34 NBY34 MSC34 MIG34 LYK34 LOO34 LES34 KUW34 KLA34 KBE34 JRI34 JHM34 IXQ34 INU34 IDY34 HUC34 HKG34 HAK34 GQO34 GGS34 FWW34 FNA34 FDE34 ETI34 EJM34 DZQ34 DPU34 DFY34 CWC34 CMG34 CCK34 BSO34 BIS34 AYW34 APA34 AFE34 VI34 LM34 T34 WXW34 WOA34 WEE34 VUI34 VKM34 VAQ34 UQU34 UGY34 TXC34 TNG34 TDK34 STO34 SJS34 RZW34 RQA34 RGE34 QWI34 QMM34 QCQ34 PSU34 PIY34 OZC34 OPG34 OFK34 NVO34 NLS34 NBW34 MSA34 MIE34 LYI34 LOM34 LEQ34 KUU34 KKY34 KBC34 JRG34 JHK34 IXO34 INS34 IDW34 HUA34 HKE34 HAI34 GQM34 GGQ34 FWU34 FMY34 FDC34 ETG34 EJK34 DZO34 DPS34 DFW34 CWA34 CME34 CCI34 BSM34 BIQ34 AYU34 AOY34 AFC34 VG34 LK34 Y65566 Y131102 Y196638 Y262174 Y327710 Y393246 Y458782 Y524318 Y589854 Y655390 Y720926 Y786462 Y851998 Y917534 Y983070 AA65566 AA131102 AA196638 AA262174 AA327710 AA393246 AA458782 AA524318 AA589854 AA655390 AA720926 AA786462 AA851998 AA917534 AA983070 Y24 Y34 AA34 AF65566 AF131102 AF196638 AF262174 AF327710 AF393246 AF458782 AF524318 AF589854 AF655390 AF720926 AF786462 AF851998 AF917534 AF983070 AH65566 AH131102 AH196638 AH262174 AH327710 AH393246 AH458782 AH524318 AH589854 AH655390 AH720926 AH786462 AH851998 AH917534 AH983070 AF24 AF34 AH34 AM65566 AM131102 AM196638 AM262174 AM327710 AM393246 AM458782 AM524318 AM589854 AM655390 AM720926 AM786462 AM851998 AM917534 AM983070 AO65566 AO131102 AO196638 AO262174 AO327710 AO393246 AO458782 AO524318 AO589854 AO655390 AO720926 AO786462 AO851998 AO917534 AO983070 AM24 AM34 AO34 AT65566 AT131102 AT196638 AT262174 AT327710 AT393246 AT458782 AT524318 AT589854 AT655390 AT720926 AT786462 AT851998 AT917534 AT983070 AV65566 AV131102 AV196638 AV262174 AV327710 AV393246 AV458782 AV524318 AV589854 AV655390 AV720926 AV786462 AV851998 AV917534 AV983070 AT24 AT34 AV34 BA65566 BA131102 BA196638 BA262174 BA327710 BA393246 BA458782 BA524318 BA589854 BA655390 BA720926 BA786462 BA851998 BA917534 BA983070 BC65566 BC131102 BC196638 BC262174 BC327710 BC393246 BC458782 BC524318 BC589854 BC655390 BC720926 BC786462 BC851998 BC917534 BC983070 BA24 BA34 BC34 BH65566 BH131102 BH196638 BH262174 BH327710 BH393246 BH458782 BH524318 BH589854 BH655390 BH720926 BH786462 BH851998 BH917534 BH983070 BJ65566 BJ131102 BJ196638 BJ262174 BJ327710 BJ393246 BJ458782 BJ524318 BJ589854 BJ655390 BJ720926 BJ786462 BJ851998 BJ917534 BJ983070 BH24 BH34 BJ34 BO65566 BO131102 BO196638 BO262174 BO327710 BO393246 BO458782 BO524318 BO589854 BO655390 BO720926 BO786462 BO851998 BO917534 BO983070 BQ65566 BQ131102 BQ196638 BQ262174 BQ327710 BQ393246 BQ458782 BQ524318 BQ589854 BQ655390 BQ720926 BQ786462 BQ851998 BQ917534 BQ983070 BO24 BO34 BQ34"/>
    <dataValidation type="list" allowBlank="1" showInputMessage="1" showErrorMessage="1" errorTitle="Ошибка" error="Выберите значение из списка" sqref="WXR983070 M65566 LF65566 VB65566 AEX65566 AOT65566 AYP65566 BIL65566 BSH65566 CCD65566 CLZ65566 CVV65566 DFR65566 DPN65566 DZJ65566 EJF65566 ETB65566 FCX65566 FMT65566 FWP65566 GGL65566 GQH65566 HAD65566 HJZ65566 HTV65566 IDR65566 INN65566 IXJ65566 JHF65566 JRB65566 KAX65566 KKT65566 KUP65566 LEL65566 LOH65566 LYD65566 MHZ65566 MRV65566 NBR65566 NLN65566 NVJ65566 OFF65566 OPB65566 OYX65566 PIT65566 PSP65566 QCL65566 QMH65566 QWD65566 RFZ65566 RPV65566 RZR65566 SJN65566 STJ65566 TDF65566 TNB65566 TWX65566 UGT65566 UQP65566 VAL65566 VKH65566 VUD65566 WDZ65566 WNV65566 WXR65566 M131102 LF131102 VB131102 AEX131102 AOT131102 AYP131102 BIL131102 BSH131102 CCD131102 CLZ131102 CVV131102 DFR131102 DPN131102 DZJ131102 EJF131102 ETB131102 FCX131102 FMT131102 FWP131102 GGL131102 GQH131102 HAD131102 HJZ131102 HTV131102 IDR131102 INN131102 IXJ131102 JHF131102 JRB131102 KAX131102 KKT131102 KUP131102 LEL131102 LOH131102 LYD131102 MHZ131102 MRV131102 NBR131102 NLN131102 NVJ131102 OFF131102 OPB131102 OYX131102 PIT131102 PSP131102 QCL131102 QMH131102 QWD131102 RFZ131102 RPV131102 RZR131102 SJN131102 STJ131102 TDF131102 TNB131102 TWX131102 UGT131102 UQP131102 VAL131102 VKH131102 VUD131102 WDZ131102 WNV131102 WXR131102 M196638 LF196638 VB196638 AEX196638 AOT196638 AYP196638 BIL196638 BSH196638 CCD196638 CLZ196638 CVV196638 DFR196638 DPN196638 DZJ196638 EJF196638 ETB196638 FCX196638 FMT196638 FWP196638 GGL196638 GQH196638 HAD196638 HJZ196638 HTV196638 IDR196638 INN196638 IXJ196638 JHF196638 JRB196638 KAX196638 KKT196638 KUP196638 LEL196638 LOH196638 LYD196638 MHZ196638 MRV196638 NBR196638 NLN196638 NVJ196638 OFF196638 OPB196638 OYX196638 PIT196638 PSP196638 QCL196638 QMH196638 QWD196638 RFZ196638 RPV196638 RZR196638 SJN196638 STJ196638 TDF196638 TNB196638 TWX196638 UGT196638 UQP196638 VAL196638 VKH196638 VUD196638 WDZ196638 WNV196638 WXR196638 M262174 LF262174 VB262174 AEX262174 AOT262174 AYP262174 BIL262174 BSH262174 CCD262174 CLZ262174 CVV262174 DFR262174 DPN262174 DZJ262174 EJF262174 ETB262174 FCX262174 FMT262174 FWP262174 GGL262174 GQH262174 HAD262174 HJZ262174 HTV262174 IDR262174 INN262174 IXJ262174 JHF262174 JRB262174 KAX262174 KKT262174 KUP262174 LEL262174 LOH262174 LYD262174 MHZ262174 MRV262174 NBR262174 NLN262174 NVJ262174 OFF262174 OPB262174 OYX262174 PIT262174 PSP262174 QCL262174 QMH262174 QWD262174 RFZ262174 RPV262174 RZR262174 SJN262174 STJ262174 TDF262174 TNB262174 TWX262174 UGT262174 UQP262174 VAL262174 VKH262174 VUD262174 WDZ262174 WNV262174 WXR262174 M327710 LF327710 VB327710 AEX327710 AOT327710 AYP327710 BIL327710 BSH327710 CCD327710 CLZ327710 CVV327710 DFR327710 DPN327710 DZJ327710 EJF327710 ETB327710 FCX327710 FMT327710 FWP327710 GGL327710 GQH327710 HAD327710 HJZ327710 HTV327710 IDR327710 INN327710 IXJ327710 JHF327710 JRB327710 KAX327710 KKT327710 KUP327710 LEL327710 LOH327710 LYD327710 MHZ327710 MRV327710 NBR327710 NLN327710 NVJ327710 OFF327710 OPB327710 OYX327710 PIT327710 PSP327710 QCL327710 QMH327710 QWD327710 RFZ327710 RPV327710 RZR327710 SJN327710 STJ327710 TDF327710 TNB327710 TWX327710 UGT327710 UQP327710 VAL327710 VKH327710 VUD327710 WDZ327710 WNV327710 WXR327710 M393246 LF393246 VB393246 AEX393246 AOT393246 AYP393246 BIL393246 BSH393246 CCD393246 CLZ393246 CVV393246 DFR393246 DPN393246 DZJ393246 EJF393246 ETB393246 FCX393246 FMT393246 FWP393246 GGL393246 GQH393246 HAD393246 HJZ393246 HTV393246 IDR393246 INN393246 IXJ393246 JHF393246 JRB393246 KAX393246 KKT393246 KUP393246 LEL393246 LOH393246 LYD393246 MHZ393246 MRV393246 NBR393246 NLN393246 NVJ393246 OFF393246 OPB393246 OYX393246 PIT393246 PSP393246 QCL393246 QMH393246 QWD393246 RFZ393246 RPV393246 RZR393246 SJN393246 STJ393246 TDF393246 TNB393246 TWX393246 UGT393246 UQP393246 VAL393246 VKH393246 VUD393246 WDZ393246 WNV393246 WXR393246 M458782 LF458782 VB458782 AEX458782 AOT458782 AYP458782 BIL458782 BSH458782 CCD458782 CLZ458782 CVV458782 DFR458782 DPN458782 DZJ458782 EJF458782 ETB458782 FCX458782 FMT458782 FWP458782 GGL458782 GQH458782 HAD458782 HJZ458782 HTV458782 IDR458782 INN458782 IXJ458782 JHF458782 JRB458782 KAX458782 KKT458782 KUP458782 LEL458782 LOH458782 LYD458782 MHZ458782 MRV458782 NBR458782 NLN458782 NVJ458782 OFF458782 OPB458782 OYX458782 PIT458782 PSP458782 QCL458782 QMH458782 QWD458782 RFZ458782 RPV458782 RZR458782 SJN458782 STJ458782 TDF458782 TNB458782 TWX458782 UGT458782 UQP458782 VAL458782 VKH458782 VUD458782 WDZ458782 WNV458782 WXR458782 M524318 LF524318 VB524318 AEX524318 AOT524318 AYP524318 BIL524318 BSH524318 CCD524318 CLZ524318 CVV524318 DFR524318 DPN524318 DZJ524318 EJF524318 ETB524318 FCX524318 FMT524318 FWP524318 GGL524318 GQH524318 HAD524318 HJZ524318 HTV524318 IDR524318 INN524318 IXJ524318 JHF524318 JRB524318 KAX524318 KKT524318 KUP524318 LEL524318 LOH524318 LYD524318 MHZ524318 MRV524318 NBR524318 NLN524318 NVJ524318 OFF524318 OPB524318 OYX524318 PIT524318 PSP524318 QCL524318 QMH524318 QWD524318 RFZ524318 RPV524318 RZR524318 SJN524318 STJ524318 TDF524318 TNB524318 TWX524318 UGT524318 UQP524318 VAL524318 VKH524318 VUD524318 WDZ524318 WNV524318 WXR524318 M589854 LF589854 VB589854 AEX589854 AOT589854 AYP589854 BIL589854 BSH589854 CCD589854 CLZ589854 CVV589854 DFR589854 DPN589854 DZJ589854 EJF589854 ETB589854 FCX589854 FMT589854 FWP589854 GGL589854 GQH589854 HAD589854 HJZ589854 HTV589854 IDR589854 INN589854 IXJ589854 JHF589854 JRB589854 KAX589854 KKT589854 KUP589854 LEL589854 LOH589854 LYD589854 MHZ589854 MRV589854 NBR589854 NLN589854 NVJ589854 OFF589854 OPB589854 OYX589854 PIT589854 PSP589854 QCL589854 QMH589854 QWD589854 RFZ589854 RPV589854 RZR589854 SJN589854 STJ589854 TDF589854 TNB589854 TWX589854 UGT589854 UQP589854 VAL589854 VKH589854 VUD589854 WDZ589854 WNV589854 WXR589854 M655390 LF655390 VB655390 AEX655390 AOT655390 AYP655390 BIL655390 BSH655390 CCD655390 CLZ655390 CVV655390 DFR655390 DPN655390 DZJ655390 EJF655390 ETB655390 FCX655390 FMT655390 FWP655390 GGL655390 GQH655390 HAD655390 HJZ655390 HTV655390 IDR655390 INN655390 IXJ655390 JHF655390 JRB655390 KAX655390 KKT655390 KUP655390 LEL655390 LOH655390 LYD655390 MHZ655390 MRV655390 NBR655390 NLN655390 NVJ655390 OFF655390 OPB655390 OYX655390 PIT655390 PSP655390 QCL655390 QMH655390 QWD655390 RFZ655390 RPV655390 RZR655390 SJN655390 STJ655390 TDF655390 TNB655390 TWX655390 UGT655390 UQP655390 VAL655390 VKH655390 VUD655390 WDZ655390 WNV655390 WXR655390 M720926 LF720926 VB720926 AEX720926 AOT720926 AYP720926 BIL720926 BSH720926 CCD720926 CLZ720926 CVV720926 DFR720926 DPN720926 DZJ720926 EJF720926 ETB720926 FCX720926 FMT720926 FWP720926 GGL720926 GQH720926 HAD720926 HJZ720926 HTV720926 IDR720926 INN720926 IXJ720926 JHF720926 JRB720926 KAX720926 KKT720926 KUP720926 LEL720926 LOH720926 LYD720926 MHZ720926 MRV720926 NBR720926 NLN720926 NVJ720926 OFF720926 OPB720926 OYX720926 PIT720926 PSP720926 QCL720926 QMH720926 QWD720926 RFZ720926 RPV720926 RZR720926 SJN720926 STJ720926 TDF720926 TNB720926 TWX720926 UGT720926 UQP720926 VAL720926 VKH720926 VUD720926 WDZ720926 WNV720926 WXR720926 M786462 LF786462 VB786462 AEX786462 AOT786462 AYP786462 BIL786462 BSH786462 CCD786462 CLZ786462 CVV786462 DFR786462 DPN786462 DZJ786462 EJF786462 ETB786462 FCX786462 FMT786462 FWP786462 GGL786462 GQH786462 HAD786462 HJZ786462 HTV786462 IDR786462 INN786462 IXJ786462 JHF786462 JRB786462 KAX786462 KKT786462 KUP786462 LEL786462 LOH786462 LYD786462 MHZ786462 MRV786462 NBR786462 NLN786462 NVJ786462 OFF786462 OPB786462 OYX786462 PIT786462 PSP786462 QCL786462 QMH786462 QWD786462 RFZ786462 RPV786462 RZR786462 SJN786462 STJ786462 TDF786462 TNB786462 TWX786462 UGT786462 UQP786462 VAL786462 VKH786462 VUD786462 WDZ786462 WNV786462 WXR786462 M851998 LF851998 VB851998 AEX851998 AOT851998 AYP851998 BIL851998 BSH851998 CCD851998 CLZ851998 CVV851998 DFR851998 DPN851998 DZJ851998 EJF851998 ETB851998 FCX851998 FMT851998 FWP851998 GGL851998 GQH851998 HAD851998 HJZ851998 HTV851998 IDR851998 INN851998 IXJ851998 JHF851998 JRB851998 KAX851998 KKT851998 KUP851998 LEL851998 LOH851998 LYD851998 MHZ851998 MRV851998 NBR851998 NLN851998 NVJ851998 OFF851998 OPB851998 OYX851998 PIT851998 PSP851998 QCL851998 QMH851998 QWD851998 RFZ851998 RPV851998 RZR851998 SJN851998 STJ851998 TDF851998 TNB851998 TWX851998 UGT851998 UQP851998 VAL851998 VKH851998 VUD851998 WDZ851998 WNV851998 WXR851998 M917534 LF917534 VB917534 AEX917534 AOT917534 AYP917534 BIL917534 BSH917534 CCD917534 CLZ917534 CVV917534 DFR917534 DPN917534 DZJ917534 EJF917534 ETB917534 FCX917534 FMT917534 FWP917534 GGL917534 GQH917534 HAD917534 HJZ917534 HTV917534 IDR917534 INN917534 IXJ917534 JHF917534 JRB917534 KAX917534 KKT917534 KUP917534 LEL917534 LOH917534 LYD917534 MHZ917534 MRV917534 NBR917534 NLN917534 NVJ917534 OFF917534 OPB917534 OYX917534 PIT917534 PSP917534 QCL917534 QMH917534 QWD917534 RFZ917534 RPV917534 RZR917534 SJN917534 STJ917534 TDF917534 TNB917534 TWX917534 UGT917534 UQP917534 VAL917534 VKH917534 VUD917534 WDZ917534 WNV917534 WXR917534 M983070 LF983070 VB983070 AEX983070 AOT983070 AYP983070 BIL983070 BSH983070 CCD983070 CLZ983070 CVV983070 DFR983070 DPN983070 DZJ983070 EJF983070 ETB983070 FCX983070 FMT983070 FWP983070 GGL983070 GQH983070 HAD983070 HJZ983070 HTV983070 IDR983070 INN983070 IXJ983070 JHF983070 JRB983070 KAX983070 KKT983070 KUP983070 LEL983070 LOH983070 LYD983070 MHZ983070 MRV983070 NBR983070 NLN983070 NVJ983070 OFF983070 OPB983070 OYX983070 PIT983070 PSP983070 QCL983070 QMH983070 QWD983070 RFZ983070 RPV983070 RZR983070 SJN983070 STJ983070 TDF983070 TNB983070 TWX983070 UGT983070 UQP983070 VAL983070 VKH983070 VUD983070 WDZ983070 WNV983070 WDZ24 VUD24 VKH24 VAL24 UQP24 UGT24 TWX24 TNB24 TDF24 STJ24 SJN24 RZR24 RPV24 RFZ24 QWD24 QMH24 QCL24 PSP24 PIT24 OYX24 OPB24 OFF24 NVJ24 NLN24 NBR24 MRV24 MHZ24 LYD24 LOH24 LEL24 KUP24 KKT24 KAX24 JRB24 JHF24 IXJ24 INN24 IDR24 HTV24 HJZ24 HAD24 GQH24 GGL24 FWP24 FMT24 FCX24 ETB24 EJF24 DZJ24 DPN24 DFR24 CVV24 CLZ24 CCD24 BSH24 BIL24 AYP24 AOT24 AEX24 VB24 LF24 M24 WXR24 WNV24 LF34 VB34 AEX34 AOT34 AYP34 M34 WXR34 WNV34 WDZ34 VUD34 VKH34 VAL34 UQP34 UGT34 TWX34 TNB34 TDF34 STJ34 SJN34 RZR34 RPV34 RFZ34 QWD34 QMH34 QCL34 PSP34 PIT34 OYX34 OPB34 OFF34 NVJ34 NLN34 NBR34 MRV34 MHZ34 LYD34 LOH34 LEL34 KUP34 KKT34 KAX34 JRB34 JHF34 IXJ34 INN34 IDR34 HTV34 HJZ34 HAD34 GQH34 GGL34 FWP34 FMT34 FCX34 ETB34 EJF34 DZJ34 DPN34 DFR34 CVV34 CLZ34 CCD34 BSH34 BIL34">
      <formula1>kind_of_heat_transfer</formula1>
    </dataValidation>
    <dataValidation type="list" allowBlank="1" showInputMessage="1" errorTitle="Ошибка" error="Выберите значение из списка" prompt="Выберите значение из списка" sqref="LH23:LO23 VD23:VK23 AEZ23:AFG23 AOV23:APC23 AYR23:AYY23 BIN23:BIU23 BSJ23:BSQ23 CCF23:CCM23 CMB23:CMI23 CVX23:CWE23 DFT23:DGA23 DPP23:DPW23 DZL23:DZS23 EJH23:EJO23 ETD23:ETK23 FCZ23:FDG23 FMV23:FNC23 FWR23:FWY23 GGN23:GGU23 GQJ23:GQQ23 HAF23:HAM23 HKB23:HKI23 HTX23:HUE23 IDT23:IEA23 INP23:INW23 IXL23:IXS23 JHH23:JHO23 JRD23:JRK23 KAZ23:KBG23 KKV23:KLC23 KUR23:KUY23 LEN23:LEU23 LOJ23:LOQ23 LYF23:LYM23 MIB23:MII23 MRX23:MSE23 NBT23:NCA23 NLP23:NLW23 NVL23:NVS23 OFH23:OFO23 OPD23:OPK23 OYZ23:OZG23 PIV23:PJC23 PSR23:PSY23 QCN23:QCU23 QMJ23:QMQ23 QWF23:QWM23 RGB23:RGI23 RPX23:RQE23 RZT23:SAA23 SJP23:SJW23 STL23:STS23 TDH23:TDO23 TND23:TNK23 TWZ23:TXG23 UGV23:UHC23 UQR23:UQY23 VAN23:VAU23 VKJ23:VKQ23 VUF23:VUM23 WEB23:WEI23 WNX23:WOE23 WXT23:WYA23 LH65565:LO65565 VD65565:VK65565 AEZ65565:AFG65565 AOV65565:APC65565 AYR65565:AYY65565 BIN65565:BIU65565 BSJ65565:BSQ65565 CCF65565:CCM65565 CMB65565:CMI65565 CVX65565:CWE65565 DFT65565:DGA65565 DPP65565:DPW65565 DZL65565:DZS65565 EJH65565:EJO65565 ETD65565:ETK65565 FCZ65565:FDG65565 FMV65565:FNC65565 FWR65565:FWY65565 GGN65565:GGU65565 GQJ65565:GQQ65565 HAF65565:HAM65565 HKB65565:HKI65565 HTX65565:HUE65565 IDT65565:IEA65565 INP65565:INW65565 IXL65565:IXS65565 JHH65565:JHO65565 JRD65565:JRK65565 KAZ65565:KBG65565 KKV65565:KLC65565 KUR65565:KUY65565 LEN65565:LEU65565 LOJ65565:LOQ65565 LYF65565:LYM65565 MIB65565:MII65565 MRX65565:MSE65565 NBT65565:NCA65565 NLP65565:NLW65565 NVL65565:NVS65565 OFH65565:OFO65565 OPD65565:OPK65565 OYZ65565:OZG65565 PIV65565:PJC65565 PSR65565:PSY65565 QCN65565:QCU65565 QMJ65565:QMQ65565 QWF65565:QWM65565 RGB65565:RGI65565 RPX65565:RQE65565 RZT65565:SAA65565 SJP65565:SJW65565 STL65565:STS65565 TDH65565:TDO65565 TND65565:TNK65565 TWZ65565:TXG65565 UGV65565:UHC65565 UQR65565:UQY65565 VAN65565:VAU65565 VKJ65565:VKQ65565 VUF65565:VUM65565 WEB65565:WEI65565 WNX65565:WOE65565 WXT65565:WYA65565 LH131101:LO131101 VD131101:VK131101 AEZ131101:AFG131101 AOV131101:APC131101 AYR131101:AYY131101 BIN131101:BIU131101 BSJ131101:BSQ131101 CCF131101:CCM131101 CMB131101:CMI131101 CVX131101:CWE131101 DFT131101:DGA131101 DPP131101:DPW131101 DZL131101:DZS131101 EJH131101:EJO131101 ETD131101:ETK131101 FCZ131101:FDG131101 FMV131101:FNC131101 FWR131101:FWY131101 GGN131101:GGU131101 GQJ131101:GQQ131101 HAF131101:HAM131101 HKB131101:HKI131101 HTX131101:HUE131101 IDT131101:IEA131101 INP131101:INW131101 IXL131101:IXS131101 JHH131101:JHO131101 JRD131101:JRK131101 KAZ131101:KBG131101 KKV131101:KLC131101 KUR131101:KUY131101 LEN131101:LEU131101 LOJ131101:LOQ131101 LYF131101:LYM131101 MIB131101:MII131101 MRX131101:MSE131101 NBT131101:NCA131101 NLP131101:NLW131101 NVL131101:NVS131101 OFH131101:OFO131101 OPD131101:OPK131101 OYZ131101:OZG131101 PIV131101:PJC131101 PSR131101:PSY131101 QCN131101:QCU131101 QMJ131101:QMQ131101 QWF131101:QWM131101 RGB131101:RGI131101 RPX131101:RQE131101 RZT131101:SAA131101 SJP131101:SJW131101 STL131101:STS131101 TDH131101:TDO131101 TND131101:TNK131101 TWZ131101:TXG131101 UGV131101:UHC131101 UQR131101:UQY131101 VAN131101:VAU131101 VKJ131101:VKQ131101 VUF131101:VUM131101 WEB131101:WEI131101 WNX131101:WOE131101 WXT131101:WYA131101 LH196637:LO196637 VD196637:VK196637 AEZ196637:AFG196637 AOV196637:APC196637 AYR196637:AYY196637 BIN196637:BIU196637 BSJ196637:BSQ196637 CCF196637:CCM196637 CMB196637:CMI196637 CVX196637:CWE196637 DFT196637:DGA196637 DPP196637:DPW196637 DZL196637:DZS196637 EJH196637:EJO196637 ETD196637:ETK196637 FCZ196637:FDG196637 FMV196637:FNC196637 FWR196637:FWY196637 GGN196637:GGU196637 GQJ196637:GQQ196637 HAF196637:HAM196637 HKB196637:HKI196637 HTX196637:HUE196637 IDT196637:IEA196637 INP196637:INW196637 IXL196637:IXS196637 JHH196637:JHO196637 JRD196637:JRK196637 KAZ196637:KBG196637 KKV196637:KLC196637 KUR196637:KUY196637 LEN196637:LEU196637 LOJ196637:LOQ196637 LYF196637:LYM196637 MIB196637:MII196637 MRX196637:MSE196637 NBT196637:NCA196637 NLP196637:NLW196637 NVL196637:NVS196637 OFH196637:OFO196637 OPD196637:OPK196637 OYZ196637:OZG196637 PIV196637:PJC196637 PSR196637:PSY196637 QCN196637:QCU196637 QMJ196637:QMQ196637 QWF196637:QWM196637 RGB196637:RGI196637 RPX196637:RQE196637 RZT196637:SAA196637 SJP196637:SJW196637 STL196637:STS196637 TDH196637:TDO196637 TND196637:TNK196637 TWZ196637:TXG196637 UGV196637:UHC196637 UQR196637:UQY196637 VAN196637:VAU196637 VKJ196637:VKQ196637 VUF196637:VUM196637 WEB196637:WEI196637 WNX196637:WOE196637 WXT196637:WYA196637 LH262173:LO262173 VD262173:VK262173 AEZ262173:AFG262173 AOV262173:APC262173 AYR262173:AYY262173 BIN262173:BIU262173 BSJ262173:BSQ262173 CCF262173:CCM262173 CMB262173:CMI262173 CVX262173:CWE262173 DFT262173:DGA262173 DPP262173:DPW262173 DZL262173:DZS262173 EJH262173:EJO262173 ETD262173:ETK262173 FCZ262173:FDG262173 FMV262173:FNC262173 FWR262173:FWY262173 GGN262173:GGU262173 GQJ262173:GQQ262173 HAF262173:HAM262173 HKB262173:HKI262173 HTX262173:HUE262173 IDT262173:IEA262173 INP262173:INW262173 IXL262173:IXS262173 JHH262173:JHO262173 JRD262173:JRK262173 KAZ262173:KBG262173 KKV262173:KLC262173 KUR262173:KUY262173 LEN262173:LEU262173 LOJ262173:LOQ262173 LYF262173:LYM262173 MIB262173:MII262173 MRX262173:MSE262173 NBT262173:NCA262173 NLP262173:NLW262173 NVL262173:NVS262173 OFH262173:OFO262173 OPD262173:OPK262173 OYZ262173:OZG262173 PIV262173:PJC262173 PSR262173:PSY262173 QCN262173:QCU262173 QMJ262173:QMQ262173 QWF262173:QWM262173 RGB262173:RGI262173 RPX262173:RQE262173 RZT262173:SAA262173 SJP262173:SJW262173 STL262173:STS262173 TDH262173:TDO262173 TND262173:TNK262173 TWZ262173:TXG262173 UGV262173:UHC262173 UQR262173:UQY262173 VAN262173:VAU262173 VKJ262173:VKQ262173 VUF262173:VUM262173 WEB262173:WEI262173 WNX262173:WOE262173 WXT262173:WYA262173 LH327709:LO327709 VD327709:VK327709 AEZ327709:AFG327709 AOV327709:APC327709 AYR327709:AYY327709 BIN327709:BIU327709 BSJ327709:BSQ327709 CCF327709:CCM327709 CMB327709:CMI327709 CVX327709:CWE327709 DFT327709:DGA327709 DPP327709:DPW327709 DZL327709:DZS327709 EJH327709:EJO327709 ETD327709:ETK327709 FCZ327709:FDG327709 FMV327709:FNC327709 FWR327709:FWY327709 GGN327709:GGU327709 GQJ327709:GQQ327709 HAF327709:HAM327709 HKB327709:HKI327709 HTX327709:HUE327709 IDT327709:IEA327709 INP327709:INW327709 IXL327709:IXS327709 JHH327709:JHO327709 JRD327709:JRK327709 KAZ327709:KBG327709 KKV327709:KLC327709 KUR327709:KUY327709 LEN327709:LEU327709 LOJ327709:LOQ327709 LYF327709:LYM327709 MIB327709:MII327709 MRX327709:MSE327709 NBT327709:NCA327709 NLP327709:NLW327709 NVL327709:NVS327709 OFH327709:OFO327709 OPD327709:OPK327709 OYZ327709:OZG327709 PIV327709:PJC327709 PSR327709:PSY327709 QCN327709:QCU327709 QMJ327709:QMQ327709 QWF327709:QWM327709 RGB327709:RGI327709 RPX327709:RQE327709 RZT327709:SAA327709 SJP327709:SJW327709 STL327709:STS327709 TDH327709:TDO327709 TND327709:TNK327709 TWZ327709:TXG327709 UGV327709:UHC327709 UQR327709:UQY327709 VAN327709:VAU327709 VKJ327709:VKQ327709 VUF327709:VUM327709 WEB327709:WEI327709 WNX327709:WOE327709 WXT327709:WYA327709 LH393245:LO393245 VD393245:VK393245 AEZ393245:AFG393245 AOV393245:APC393245 AYR393245:AYY393245 BIN393245:BIU393245 BSJ393245:BSQ393245 CCF393245:CCM393245 CMB393245:CMI393245 CVX393245:CWE393245 DFT393245:DGA393245 DPP393245:DPW393245 DZL393245:DZS393245 EJH393245:EJO393245 ETD393245:ETK393245 FCZ393245:FDG393245 FMV393245:FNC393245 FWR393245:FWY393245 GGN393245:GGU393245 GQJ393245:GQQ393245 HAF393245:HAM393245 HKB393245:HKI393245 HTX393245:HUE393245 IDT393245:IEA393245 INP393245:INW393245 IXL393245:IXS393245 JHH393245:JHO393245 JRD393245:JRK393245 KAZ393245:KBG393245 KKV393245:KLC393245 KUR393245:KUY393245 LEN393245:LEU393245 LOJ393245:LOQ393245 LYF393245:LYM393245 MIB393245:MII393245 MRX393245:MSE393245 NBT393245:NCA393245 NLP393245:NLW393245 NVL393245:NVS393245 OFH393245:OFO393245 OPD393245:OPK393245 OYZ393245:OZG393245 PIV393245:PJC393245 PSR393245:PSY393245 QCN393245:QCU393245 QMJ393245:QMQ393245 QWF393245:QWM393245 RGB393245:RGI393245 RPX393245:RQE393245 RZT393245:SAA393245 SJP393245:SJW393245 STL393245:STS393245 TDH393245:TDO393245 TND393245:TNK393245 TWZ393245:TXG393245 UGV393245:UHC393245 UQR393245:UQY393245 VAN393245:VAU393245 VKJ393245:VKQ393245 VUF393245:VUM393245 WEB393245:WEI393245 WNX393245:WOE393245 WXT393245:WYA393245 LH458781:LO458781 VD458781:VK458781 AEZ458781:AFG458781 AOV458781:APC458781 AYR458781:AYY458781 BIN458781:BIU458781 BSJ458781:BSQ458781 CCF458781:CCM458781 CMB458781:CMI458781 CVX458781:CWE458781 DFT458781:DGA458781 DPP458781:DPW458781 DZL458781:DZS458781 EJH458781:EJO458781 ETD458781:ETK458781 FCZ458781:FDG458781 FMV458781:FNC458781 FWR458781:FWY458781 GGN458781:GGU458781 GQJ458781:GQQ458781 HAF458781:HAM458781 HKB458781:HKI458781 HTX458781:HUE458781 IDT458781:IEA458781 INP458781:INW458781 IXL458781:IXS458781 JHH458781:JHO458781 JRD458781:JRK458781 KAZ458781:KBG458781 KKV458781:KLC458781 KUR458781:KUY458781 LEN458781:LEU458781 LOJ458781:LOQ458781 LYF458781:LYM458781 MIB458781:MII458781 MRX458781:MSE458781 NBT458781:NCA458781 NLP458781:NLW458781 NVL458781:NVS458781 OFH458781:OFO458781 OPD458781:OPK458781 OYZ458781:OZG458781 PIV458781:PJC458781 PSR458781:PSY458781 QCN458781:QCU458781 QMJ458781:QMQ458781 QWF458781:QWM458781 RGB458781:RGI458781 RPX458781:RQE458781 RZT458781:SAA458781 SJP458781:SJW458781 STL458781:STS458781 TDH458781:TDO458781 TND458781:TNK458781 TWZ458781:TXG458781 UGV458781:UHC458781 UQR458781:UQY458781 VAN458781:VAU458781 VKJ458781:VKQ458781 VUF458781:VUM458781 WEB458781:WEI458781 WNX458781:WOE458781 WXT458781:WYA458781 LH524317:LO524317 VD524317:VK524317 AEZ524317:AFG524317 AOV524317:APC524317 AYR524317:AYY524317 BIN524317:BIU524317 BSJ524317:BSQ524317 CCF524317:CCM524317 CMB524317:CMI524317 CVX524317:CWE524317 DFT524317:DGA524317 DPP524317:DPW524317 DZL524317:DZS524317 EJH524317:EJO524317 ETD524317:ETK524317 FCZ524317:FDG524317 FMV524317:FNC524317 FWR524317:FWY524317 GGN524317:GGU524317 GQJ524317:GQQ524317 HAF524317:HAM524317 HKB524317:HKI524317 HTX524317:HUE524317 IDT524317:IEA524317 INP524317:INW524317 IXL524317:IXS524317 JHH524317:JHO524317 JRD524317:JRK524317 KAZ524317:KBG524317 KKV524317:KLC524317 KUR524317:KUY524317 LEN524317:LEU524317 LOJ524317:LOQ524317 LYF524317:LYM524317 MIB524317:MII524317 MRX524317:MSE524317 NBT524317:NCA524317 NLP524317:NLW524317 NVL524317:NVS524317 OFH524317:OFO524317 OPD524317:OPK524317 OYZ524317:OZG524317 PIV524317:PJC524317 PSR524317:PSY524317 QCN524317:QCU524317 QMJ524317:QMQ524317 QWF524317:QWM524317 RGB524317:RGI524317 RPX524317:RQE524317 RZT524317:SAA524317 SJP524317:SJW524317 STL524317:STS524317 TDH524317:TDO524317 TND524317:TNK524317 TWZ524317:TXG524317 UGV524317:UHC524317 UQR524317:UQY524317 VAN524317:VAU524317 VKJ524317:VKQ524317 VUF524317:VUM524317 WEB524317:WEI524317 WNX524317:WOE524317 WXT524317:WYA524317 LH589853:LO589853 VD589853:VK589853 AEZ589853:AFG589853 AOV589853:APC589853 AYR589853:AYY589853 BIN589853:BIU589853 BSJ589853:BSQ589853 CCF589853:CCM589853 CMB589853:CMI589853 CVX589853:CWE589853 DFT589853:DGA589853 DPP589853:DPW589853 DZL589853:DZS589853 EJH589853:EJO589853 ETD589853:ETK589853 FCZ589853:FDG589853 FMV589853:FNC589853 FWR589853:FWY589853 GGN589853:GGU589853 GQJ589853:GQQ589853 HAF589853:HAM589853 HKB589853:HKI589853 HTX589853:HUE589853 IDT589853:IEA589853 INP589853:INW589853 IXL589853:IXS589853 JHH589853:JHO589853 JRD589853:JRK589853 KAZ589853:KBG589853 KKV589853:KLC589853 KUR589853:KUY589853 LEN589853:LEU589853 LOJ589853:LOQ589853 LYF589853:LYM589853 MIB589853:MII589853 MRX589853:MSE589853 NBT589853:NCA589853 NLP589853:NLW589853 NVL589853:NVS589853 OFH589853:OFO589853 OPD589853:OPK589853 OYZ589853:OZG589853 PIV589853:PJC589853 PSR589853:PSY589853 QCN589853:QCU589853 QMJ589853:QMQ589853 QWF589853:QWM589853 RGB589853:RGI589853 RPX589853:RQE589853 RZT589853:SAA589853 SJP589853:SJW589853 STL589853:STS589853 TDH589853:TDO589853 TND589853:TNK589853 TWZ589853:TXG589853 UGV589853:UHC589853 UQR589853:UQY589853 VAN589853:VAU589853 VKJ589853:VKQ589853 VUF589853:VUM589853 WEB589853:WEI589853 WNX589853:WOE589853 WXT589853:WYA589853 LH655389:LO655389 VD655389:VK655389 AEZ655389:AFG655389 AOV655389:APC655389 AYR655389:AYY655389 BIN655389:BIU655389 BSJ655389:BSQ655389 CCF655389:CCM655389 CMB655389:CMI655389 CVX655389:CWE655389 DFT655389:DGA655389 DPP655389:DPW655389 DZL655389:DZS655389 EJH655389:EJO655389 ETD655389:ETK655389 FCZ655389:FDG655389 FMV655389:FNC655389 FWR655389:FWY655389 GGN655389:GGU655389 GQJ655389:GQQ655389 HAF655389:HAM655389 HKB655389:HKI655389 HTX655389:HUE655389 IDT655389:IEA655389 INP655389:INW655389 IXL655389:IXS655389 JHH655389:JHO655389 JRD655389:JRK655389 KAZ655389:KBG655389 KKV655389:KLC655389 KUR655389:KUY655389 LEN655389:LEU655389 LOJ655389:LOQ655389 LYF655389:LYM655389 MIB655389:MII655389 MRX655389:MSE655389 NBT655389:NCA655389 NLP655389:NLW655389 NVL655389:NVS655389 OFH655389:OFO655389 OPD655389:OPK655389 OYZ655389:OZG655389 PIV655389:PJC655389 PSR655389:PSY655389 QCN655389:QCU655389 QMJ655389:QMQ655389 QWF655389:QWM655389 RGB655389:RGI655389 RPX655389:RQE655389 RZT655389:SAA655389 SJP655389:SJW655389 STL655389:STS655389 TDH655389:TDO655389 TND655389:TNK655389 TWZ655389:TXG655389 UGV655389:UHC655389 UQR655389:UQY655389 VAN655389:VAU655389 VKJ655389:VKQ655389 VUF655389:VUM655389 WEB655389:WEI655389 WNX655389:WOE655389 WXT655389:WYA655389 LH720925:LO720925 VD720925:VK720925 AEZ720925:AFG720925 AOV720925:APC720925 AYR720925:AYY720925 BIN720925:BIU720925 BSJ720925:BSQ720925 CCF720925:CCM720925 CMB720925:CMI720925 CVX720925:CWE720925 DFT720925:DGA720925 DPP720925:DPW720925 DZL720925:DZS720925 EJH720925:EJO720925 ETD720925:ETK720925 FCZ720925:FDG720925 FMV720925:FNC720925 FWR720925:FWY720925 GGN720925:GGU720925 GQJ720925:GQQ720925 HAF720925:HAM720925 HKB720925:HKI720925 HTX720925:HUE720925 IDT720925:IEA720925 INP720925:INW720925 IXL720925:IXS720925 JHH720925:JHO720925 JRD720925:JRK720925 KAZ720925:KBG720925 KKV720925:KLC720925 KUR720925:KUY720925 LEN720925:LEU720925 LOJ720925:LOQ720925 LYF720925:LYM720925 MIB720925:MII720925 MRX720925:MSE720925 NBT720925:NCA720925 NLP720925:NLW720925 NVL720925:NVS720925 OFH720925:OFO720925 OPD720925:OPK720925 OYZ720925:OZG720925 PIV720925:PJC720925 PSR720925:PSY720925 QCN720925:QCU720925 QMJ720925:QMQ720925 QWF720925:QWM720925 RGB720925:RGI720925 RPX720925:RQE720925 RZT720925:SAA720925 SJP720925:SJW720925 STL720925:STS720925 TDH720925:TDO720925 TND720925:TNK720925 TWZ720925:TXG720925 UGV720925:UHC720925 UQR720925:UQY720925 VAN720925:VAU720925 VKJ720925:VKQ720925 VUF720925:VUM720925 WEB720925:WEI720925 WNX720925:WOE720925 WXT720925:WYA720925 LH786461:LO786461 VD786461:VK786461 AEZ786461:AFG786461 AOV786461:APC786461 AYR786461:AYY786461 BIN786461:BIU786461 BSJ786461:BSQ786461 CCF786461:CCM786461 CMB786461:CMI786461 CVX786461:CWE786461 DFT786461:DGA786461 DPP786461:DPW786461 DZL786461:DZS786461 EJH786461:EJO786461 ETD786461:ETK786461 FCZ786461:FDG786461 FMV786461:FNC786461 FWR786461:FWY786461 GGN786461:GGU786461 GQJ786461:GQQ786461 HAF786461:HAM786461 HKB786461:HKI786461 HTX786461:HUE786461 IDT786461:IEA786461 INP786461:INW786461 IXL786461:IXS786461 JHH786461:JHO786461 JRD786461:JRK786461 KAZ786461:KBG786461 KKV786461:KLC786461 KUR786461:KUY786461 LEN786461:LEU786461 LOJ786461:LOQ786461 LYF786461:LYM786461 MIB786461:MII786461 MRX786461:MSE786461 NBT786461:NCA786461 NLP786461:NLW786461 NVL786461:NVS786461 OFH786461:OFO786461 OPD786461:OPK786461 OYZ786461:OZG786461 PIV786461:PJC786461 PSR786461:PSY786461 QCN786461:QCU786461 QMJ786461:QMQ786461 QWF786461:QWM786461 RGB786461:RGI786461 RPX786461:RQE786461 RZT786461:SAA786461 SJP786461:SJW786461 STL786461:STS786461 TDH786461:TDO786461 TND786461:TNK786461 TWZ786461:TXG786461 UGV786461:UHC786461 UQR786461:UQY786461 VAN786461:VAU786461 VKJ786461:VKQ786461 VUF786461:VUM786461 WEB786461:WEI786461 WNX786461:WOE786461 WXT786461:WYA786461 LH851997:LO851997 VD851997:VK851997 AEZ851997:AFG851997 AOV851997:APC851997 AYR851997:AYY851997 BIN851997:BIU851997 BSJ851997:BSQ851997 CCF851997:CCM851997 CMB851997:CMI851997 CVX851997:CWE851997 DFT851997:DGA851997 DPP851997:DPW851997 DZL851997:DZS851997 EJH851997:EJO851997 ETD851997:ETK851997 FCZ851997:FDG851997 FMV851997:FNC851997 FWR851997:FWY851997 GGN851997:GGU851997 GQJ851997:GQQ851997 HAF851997:HAM851997 HKB851997:HKI851997 HTX851997:HUE851997 IDT851997:IEA851997 INP851997:INW851997 IXL851997:IXS851997 JHH851997:JHO851997 JRD851997:JRK851997 KAZ851997:KBG851997 KKV851997:KLC851997 KUR851997:KUY851997 LEN851997:LEU851997 LOJ851997:LOQ851997 LYF851997:LYM851997 MIB851997:MII851997 MRX851997:MSE851997 NBT851997:NCA851997 NLP851997:NLW851997 NVL851997:NVS851997 OFH851997:OFO851997 OPD851997:OPK851997 OYZ851997:OZG851997 PIV851997:PJC851997 PSR851997:PSY851997 QCN851997:QCU851997 QMJ851997:QMQ851997 QWF851997:QWM851997 RGB851997:RGI851997 RPX851997:RQE851997 RZT851997:SAA851997 SJP851997:SJW851997 STL851997:STS851997 TDH851997:TDO851997 TND851997:TNK851997 TWZ851997:TXG851997 UGV851997:UHC851997 UQR851997:UQY851997 VAN851997:VAU851997 VKJ851997:VKQ851997 VUF851997:VUM851997 WEB851997:WEI851997 WNX851997:WOE851997 WXT851997:WYA851997 LH917533:LO917533 VD917533:VK917533 AEZ917533:AFG917533 AOV917533:APC917533 AYR917533:AYY917533 BIN917533:BIU917533 BSJ917533:BSQ917533 CCF917533:CCM917533 CMB917533:CMI917533 CVX917533:CWE917533 DFT917533:DGA917533 DPP917533:DPW917533 DZL917533:DZS917533 EJH917533:EJO917533 ETD917533:ETK917533 FCZ917533:FDG917533 FMV917533:FNC917533 FWR917533:FWY917533 GGN917533:GGU917533 GQJ917533:GQQ917533 HAF917533:HAM917533 HKB917533:HKI917533 HTX917533:HUE917533 IDT917533:IEA917533 INP917533:INW917533 IXL917533:IXS917533 JHH917533:JHO917533 JRD917533:JRK917533 KAZ917533:KBG917533 KKV917533:KLC917533 KUR917533:KUY917533 LEN917533:LEU917533 LOJ917533:LOQ917533 LYF917533:LYM917533 MIB917533:MII917533 MRX917533:MSE917533 NBT917533:NCA917533 NLP917533:NLW917533 NVL917533:NVS917533 OFH917533:OFO917533 OPD917533:OPK917533 OYZ917533:OZG917533 PIV917533:PJC917533 PSR917533:PSY917533 QCN917533:QCU917533 QMJ917533:QMQ917533 QWF917533:QWM917533 RGB917533:RGI917533 RPX917533:RQE917533 RZT917533:SAA917533 SJP917533:SJW917533 STL917533:STS917533 TDH917533:TDO917533 TND917533:TNK917533 TWZ917533:TXG917533 UGV917533:UHC917533 UQR917533:UQY917533 VAN917533:VAU917533 VKJ917533:VKQ917533 VUF917533:VUM917533 WEB917533:WEI917533 WNX917533:WOE917533 WXT917533:WYA917533 WXT983069:WYA983069 LH983069:LO983069 VD983069:VK983069 AEZ983069:AFG983069 AOV983069:APC983069 AYR983069:AYY983069 BIN983069:BIU983069 BSJ983069:BSQ983069 CCF983069:CCM983069 CMB983069:CMI983069 CVX983069:CWE983069 DFT983069:DGA983069 DPP983069:DPW983069 DZL983069:DZS983069 EJH983069:EJO983069 ETD983069:ETK983069 FCZ983069:FDG983069 FMV983069:FNC983069 FWR983069:FWY983069 GGN983069:GGU983069 GQJ983069:GQQ983069 HAF983069:HAM983069 HKB983069:HKI983069 HTX983069:HUE983069 IDT983069:IEA983069 INP983069:INW983069 IXL983069:IXS983069 JHH983069:JHO983069 JRD983069:JRK983069 KAZ983069:KBG983069 KKV983069:KLC983069 KUR983069:KUY983069 LEN983069:LEU983069 LOJ983069:LOQ983069 LYF983069:LYM983069 MIB983069:MII983069 MRX983069:MSE983069 NBT983069:NCA983069 NLP983069:NLW983069 NVL983069:NVS983069 OFH983069:OFO983069 OPD983069:OPK983069 OYZ983069:OZG983069 PIV983069:PJC983069 PSR983069:PSY983069 QCN983069:QCU983069 QMJ983069:QMQ983069 QWF983069:QWM983069 RGB983069:RGI983069 RPX983069:RQE983069 RZT983069:SAA983069 SJP983069:SJW983069 STL983069:STS983069 TDH983069:TDO983069 TND983069:TNK983069 TWZ983069:TXG983069 UGV983069:UHC983069 UQR983069:UQY983069 VAN983069:VAU983069 VKJ983069:VKQ983069 VUF983069:VUM983069 WEB983069:WEI983069 WNX983069:WOE983069 TWZ33:TXG33 WEB33:WEI33 VUF33:VUM33 VAN33:VAU33 VKJ33:VKQ33 UGV33:UHC33 WXT33:WYA33 WNX33:WOE33 UQR33:UQY33 LH33:LO33 VD33:VK33 AEZ33:AFG33 AOV33:APC33 AYR33:AYY33 BIN33:BIU33 BSJ33:BSQ33 CCF33:CCM33 CMB33:CMI33 CVX33:CWE33 DFT33:DGA33 DPP33:DPW33 DZL33:DZS33 EJH33:EJO33 ETD33:ETK33 FCZ33:FDG33 FMV33:FNC33 FWR33:FWY33 GGN33:GGU33 GQJ33:GQQ33 HAF33:HAM33 HKB33:HKI33 HTX33:HUE33 IDT33:IEA33 INP33:INW33 IXL33:IXS33 JHH33:JHO33 JRD33:JRK33 KAZ33:KBG33 KKV33:KLC33 KUR33:KUY33 LEN33:LEU33 LOJ33:LOQ33 LYF33:LYM33 MIB33:MII33 MRX33:MSE33 NBT33:NCA33 NLP33:NLW33 NVL33:NVS33 OFH33:OFO33 OPD33:OPK33 OYZ33:OZG33 PIV33:PJC33 PSR33:PSY33 QCN33:QCU33 QMJ33:QMQ33 QWF33:QWM33 RGB33:RGI33 RPX33:RQE33 RZT33:SAA33 SJP33:SJW33 STL33:STS33 TDH33:TDO33 TND33:TNK33 O917533:BS917533 O851997:BS851997 O786461:BS786461 O720925:BS720925 O655389:BS655389 O589853:BS589853 O524317:BS524317 O458781:BS458781 O393245:BS393245 O327709:BS327709 O262173:BS262173 O196637:BS196637 O131101:BS131101 O65565:BS65565 O983069:BS983069">
      <formula1>kind_of_cons</formula1>
    </dataValidation>
    <dataValidation type="textLength" operator="lessThanOrEqual" allowBlank="1" showInputMessage="1" showErrorMessage="1" errorTitle="Ошибка" error="Допускается ввод не более 900 символов!" sqref="WYB983064:WYB983071 WOF983064:WOF983071 BT65560:BT65567 LP65560:LP65567 VL65560:VL65567 AFH65560:AFH65567 APD65560:APD65567 AYZ65560:AYZ65567 BIV65560:BIV65567 BSR65560:BSR65567 CCN65560:CCN65567 CMJ65560:CMJ65567 CWF65560:CWF65567 DGB65560:DGB65567 DPX65560:DPX65567 DZT65560:DZT65567 EJP65560:EJP65567 ETL65560:ETL65567 FDH65560:FDH65567 FND65560:FND65567 FWZ65560:FWZ65567 GGV65560:GGV65567 GQR65560:GQR65567 HAN65560:HAN65567 HKJ65560:HKJ65567 HUF65560:HUF65567 IEB65560:IEB65567 INX65560:INX65567 IXT65560:IXT65567 JHP65560:JHP65567 JRL65560:JRL65567 KBH65560:KBH65567 KLD65560:KLD65567 KUZ65560:KUZ65567 LEV65560:LEV65567 LOR65560:LOR65567 LYN65560:LYN65567 MIJ65560:MIJ65567 MSF65560:MSF65567 NCB65560:NCB65567 NLX65560:NLX65567 NVT65560:NVT65567 OFP65560:OFP65567 OPL65560:OPL65567 OZH65560:OZH65567 PJD65560:PJD65567 PSZ65560:PSZ65567 QCV65560:QCV65567 QMR65560:QMR65567 QWN65560:QWN65567 RGJ65560:RGJ65567 RQF65560:RQF65567 SAB65560:SAB65567 SJX65560:SJX65567 STT65560:STT65567 TDP65560:TDP65567 TNL65560:TNL65567 TXH65560:TXH65567 UHD65560:UHD65567 UQZ65560:UQZ65567 VAV65560:VAV65567 VKR65560:VKR65567 VUN65560:VUN65567 WEJ65560:WEJ65567 WOF65560:WOF65567 WYB65560:WYB65567 BT131096:BT131103 LP131096:LP131103 VL131096:VL131103 AFH131096:AFH131103 APD131096:APD131103 AYZ131096:AYZ131103 BIV131096:BIV131103 BSR131096:BSR131103 CCN131096:CCN131103 CMJ131096:CMJ131103 CWF131096:CWF131103 DGB131096:DGB131103 DPX131096:DPX131103 DZT131096:DZT131103 EJP131096:EJP131103 ETL131096:ETL131103 FDH131096:FDH131103 FND131096:FND131103 FWZ131096:FWZ131103 GGV131096:GGV131103 GQR131096:GQR131103 HAN131096:HAN131103 HKJ131096:HKJ131103 HUF131096:HUF131103 IEB131096:IEB131103 INX131096:INX131103 IXT131096:IXT131103 JHP131096:JHP131103 JRL131096:JRL131103 KBH131096:KBH131103 KLD131096:KLD131103 KUZ131096:KUZ131103 LEV131096:LEV131103 LOR131096:LOR131103 LYN131096:LYN131103 MIJ131096:MIJ131103 MSF131096:MSF131103 NCB131096:NCB131103 NLX131096:NLX131103 NVT131096:NVT131103 OFP131096:OFP131103 OPL131096:OPL131103 OZH131096:OZH131103 PJD131096:PJD131103 PSZ131096:PSZ131103 QCV131096:QCV131103 QMR131096:QMR131103 QWN131096:QWN131103 RGJ131096:RGJ131103 RQF131096:RQF131103 SAB131096:SAB131103 SJX131096:SJX131103 STT131096:STT131103 TDP131096:TDP131103 TNL131096:TNL131103 TXH131096:TXH131103 UHD131096:UHD131103 UQZ131096:UQZ131103 VAV131096:VAV131103 VKR131096:VKR131103 VUN131096:VUN131103 WEJ131096:WEJ131103 WOF131096:WOF131103 WYB131096:WYB131103 BT196632:BT196639 LP196632:LP196639 VL196632:VL196639 AFH196632:AFH196639 APD196632:APD196639 AYZ196632:AYZ196639 BIV196632:BIV196639 BSR196632:BSR196639 CCN196632:CCN196639 CMJ196632:CMJ196639 CWF196632:CWF196639 DGB196632:DGB196639 DPX196632:DPX196639 DZT196632:DZT196639 EJP196632:EJP196639 ETL196632:ETL196639 FDH196632:FDH196639 FND196632:FND196639 FWZ196632:FWZ196639 GGV196632:GGV196639 GQR196632:GQR196639 HAN196632:HAN196639 HKJ196632:HKJ196639 HUF196632:HUF196639 IEB196632:IEB196639 INX196632:INX196639 IXT196632:IXT196639 JHP196632:JHP196639 JRL196632:JRL196639 KBH196632:KBH196639 KLD196632:KLD196639 KUZ196632:KUZ196639 LEV196632:LEV196639 LOR196632:LOR196639 LYN196632:LYN196639 MIJ196632:MIJ196639 MSF196632:MSF196639 NCB196632:NCB196639 NLX196632:NLX196639 NVT196632:NVT196639 OFP196632:OFP196639 OPL196632:OPL196639 OZH196632:OZH196639 PJD196632:PJD196639 PSZ196632:PSZ196639 QCV196632:QCV196639 QMR196632:QMR196639 QWN196632:QWN196639 RGJ196632:RGJ196639 RQF196632:RQF196639 SAB196632:SAB196639 SJX196632:SJX196639 STT196632:STT196639 TDP196632:TDP196639 TNL196632:TNL196639 TXH196632:TXH196639 UHD196632:UHD196639 UQZ196632:UQZ196639 VAV196632:VAV196639 VKR196632:VKR196639 VUN196632:VUN196639 WEJ196632:WEJ196639 WOF196632:WOF196639 WYB196632:WYB196639 BT262168:BT262175 LP262168:LP262175 VL262168:VL262175 AFH262168:AFH262175 APD262168:APD262175 AYZ262168:AYZ262175 BIV262168:BIV262175 BSR262168:BSR262175 CCN262168:CCN262175 CMJ262168:CMJ262175 CWF262168:CWF262175 DGB262168:DGB262175 DPX262168:DPX262175 DZT262168:DZT262175 EJP262168:EJP262175 ETL262168:ETL262175 FDH262168:FDH262175 FND262168:FND262175 FWZ262168:FWZ262175 GGV262168:GGV262175 GQR262168:GQR262175 HAN262168:HAN262175 HKJ262168:HKJ262175 HUF262168:HUF262175 IEB262168:IEB262175 INX262168:INX262175 IXT262168:IXT262175 JHP262168:JHP262175 JRL262168:JRL262175 KBH262168:KBH262175 KLD262168:KLD262175 KUZ262168:KUZ262175 LEV262168:LEV262175 LOR262168:LOR262175 LYN262168:LYN262175 MIJ262168:MIJ262175 MSF262168:MSF262175 NCB262168:NCB262175 NLX262168:NLX262175 NVT262168:NVT262175 OFP262168:OFP262175 OPL262168:OPL262175 OZH262168:OZH262175 PJD262168:PJD262175 PSZ262168:PSZ262175 QCV262168:QCV262175 QMR262168:QMR262175 QWN262168:QWN262175 RGJ262168:RGJ262175 RQF262168:RQF262175 SAB262168:SAB262175 SJX262168:SJX262175 STT262168:STT262175 TDP262168:TDP262175 TNL262168:TNL262175 TXH262168:TXH262175 UHD262168:UHD262175 UQZ262168:UQZ262175 VAV262168:VAV262175 VKR262168:VKR262175 VUN262168:VUN262175 WEJ262168:WEJ262175 WOF262168:WOF262175 WYB262168:WYB262175 BT327704:BT327711 LP327704:LP327711 VL327704:VL327711 AFH327704:AFH327711 APD327704:APD327711 AYZ327704:AYZ327711 BIV327704:BIV327711 BSR327704:BSR327711 CCN327704:CCN327711 CMJ327704:CMJ327711 CWF327704:CWF327711 DGB327704:DGB327711 DPX327704:DPX327711 DZT327704:DZT327711 EJP327704:EJP327711 ETL327704:ETL327711 FDH327704:FDH327711 FND327704:FND327711 FWZ327704:FWZ327711 GGV327704:GGV327711 GQR327704:GQR327711 HAN327704:HAN327711 HKJ327704:HKJ327711 HUF327704:HUF327711 IEB327704:IEB327711 INX327704:INX327711 IXT327704:IXT327711 JHP327704:JHP327711 JRL327704:JRL327711 KBH327704:KBH327711 KLD327704:KLD327711 KUZ327704:KUZ327711 LEV327704:LEV327711 LOR327704:LOR327711 LYN327704:LYN327711 MIJ327704:MIJ327711 MSF327704:MSF327711 NCB327704:NCB327711 NLX327704:NLX327711 NVT327704:NVT327711 OFP327704:OFP327711 OPL327704:OPL327711 OZH327704:OZH327711 PJD327704:PJD327711 PSZ327704:PSZ327711 QCV327704:QCV327711 QMR327704:QMR327711 QWN327704:QWN327711 RGJ327704:RGJ327711 RQF327704:RQF327711 SAB327704:SAB327711 SJX327704:SJX327711 STT327704:STT327711 TDP327704:TDP327711 TNL327704:TNL327711 TXH327704:TXH327711 UHD327704:UHD327711 UQZ327704:UQZ327711 VAV327704:VAV327711 VKR327704:VKR327711 VUN327704:VUN327711 WEJ327704:WEJ327711 WOF327704:WOF327711 WYB327704:WYB327711 BT393240:BT393247 LP393240:LP393247 VL393240:VL393247 AFH393240:AFH393247 APD393240:APD393247 AYZ393240:AYZ393247 BIV393240:BIV393247 BSR393240:BSR393247 CCN393240:CCN393247 CMJ393240:CMJ393247 CWF393240:CWF393247 DGB393240:DGB393247 DPX393240:DPX393247 DZT393240:DZT393247 EJP393240:EJP393247 ETL393240:ETL393247 FDH393240:FDH393247 FND393240:FND393247 FWZ393240:FWZ393247 GGV393240:GGV393247 GQR393240:GQR393247 HAN393240:HAN393247 HKJ393240:HKJ393247 HUF393240:HUF393247 IEB393240:IEB393247 INX393240:INX393247 IXT393240:IXT393247 JHP393240:JHP393247 JRL393240:JRL393247 KBH393240:KBH393247 KLD393240:KLD393247 KUZ393240:KUZ393247 LEV393240:LEV393247 LOR393240:LOR393247 LYN393240:LYN393247 MIJ393240:MIJ393247 MSF393240:MSF393247 NCB393240:NCB393247 NLX393240:NLX393247 NVT393240:NVT393247 OFP393240:OFP393247 OPL393240:OPL393247 OZH393240:OZH393247 PJD393240:PJD393247 PSZ393240:PSZ393247 QCV393240:QCV393247 QMR393240:QMR393247 QWN393240:QWN393247 RGJ393240:RGJ393247 RQF393240:RQF393247 SAB393240:SAB393247 SJX393240:SJX393247 STT393240:STT393247 TDP393240:TDP393247 TNL393240:TNL393247 TXH393240:TXH393247 UHD393240:UHD393247 UQZ393240:UQZ393247 VAV393240:VAV393247 VKR393240:VKR393247 VUN393240:VUN393247 WEJ393240:WEJ393247 WOF393240:WOF393247 WYB393240:WYB393247 BT458776:BT458783 LP458776:LP458783 VL458776:VL458783 AFH458776:AFH458783 APD458776:APD458783 AYZ458776:AYZ458783 BIV458776:BIV458783 BSR458776:BSR458783 CCN458776:CCN458783 CMJ458776:CMJ458783 CWF458776:CWF458783 DGB458776:DGB458783 DPX458776:DPX458783 DZT458776:DZT458783 EJP458776:EJP458783 ETL458776:ETL458783 FDH458776:FDH458783 FND458776:FND458783 FWZ458776:FWZ458783 GGV458776:GGV458783 GQR458776:GQR458783 HAN458776:HAN458783 HKJ458776:HKJ458783 HUF458776:HUF458783 IEB458776:IEB458783 INX458776:INX458783 IXT458776:IXT458783 JHP458776:JHP458783 JRL458776:JRL458783 KBH458776:KBH458783 KLD458776:KLD458783 KUZ458776:KUZ458783 LEV458776:LEV458783 LOR458776:LOR458783 LYN458776:LYN458783 MIJ458776:MIJ458783 MSF458776:MSF458783 NCB458776:NCB458783 NLX458776:NLX458783 NVT458776:NVT458783 OFP458776:OFP458783 OPL458776:OPL458783 OZH458776:OZH458783 PJD458776:PJD458783 PSZ458776:PSZ458783 QCV458776:QCV458783 QMR458776:QMR458783 QWN458776:QWN458783 RGJ458776:RGJ458783 RQF458776:RQF458783 SAB458776:SAB458783 SJX458776:SJX458783 STT458776:STT458783 TDP458776:TDP458783 TNL458776:TNL458783 TXH458776:TXH458783 UHD458776:UHD458783 UQZ458776:UQZ458783 VAV458776:VAV458783 VKR458776:VKR458783 VUN458776:VUN458783 WEJ458776:WEJ458783 WOF458776:WOF458783 WYB458776:WYB458783 BT524312:BT524319 LP524312:LP524319 VL524312:VL524319 AFH524312:AFH524319 APD524312:APD524319 AYZ524312:AYZ524319 BIV524312:BIV524319 BSR524312:BSR524319 CCN524312:CCN524319 CMJ524312:CMJ524319 CWF524312:CWF524319 DGB524312:DGB524319 DPX524312:DPX524319 DZT524312:DZT524319 EJP524312:EJP524319 ETL524312:ETL524319 FDH524312:FDH524319 FND524312:FND524319 FWZ524312:FWZ524319 GGV524312:GGV524319 GQR524312:GQR524319 HAN524312:HAN524319 HKJ524312:HKJ524319 HUF524312:HUF524319 IEB524312:IEB524319 INX524312:INX524319 IXT524312:IXT524319 JHP524312:JHP524319 JRL524312:JRL524319 KBH524312:KBH524319 KLD524312:KLD524319 KUZ524312:KUZ524319 LEV524312:LEV524319 LOR524312:LOR524319 LYN524312:LYN524319 MIJ524312:MIJ524319 MSF524312:MSF524319 NCB524312:NCB524319 NLX524312:NLX524319 NVT524312:NVT524319 OFP524312:OFP524319 OPL524312:OPL524319 OZH524312:OZH524319 PJD524312:PJD524319 PSZ524312:PSZ524319 QCV524312:QCV524319 QMR524312:QMR524319 QWN524312:QWN524319 RGJ524312:RGJ524319 RQF524312:RQF524319 SAB524312:SAB524319 SJX524312:SJX524319 STT524312:STT524319 TDP524312:TDP524319 TNL524312:TNL524319 TXH524312:TXH524319 UHD524312:UHD524319 UQZ524312:UQZ524319 VAV524312:VAV524319 VKR524312:VKR524319 VUN524312:VUN524319 WEJ524312:WEJ524319 WOF524312:WOF524319 WYB524312:WYB524319 BT589848:BT589855 LP589848:LP589855 VL589848:VL589855 AFH589848:AFH589855 APD589848:APD589855 AYZ589848:AYZ589855 BIV589848:BIV589855 BSR589848:BSR589855 CCN589848:CCN589855 CMJ589848:CMJ589855 CWF589848:CWF589855 DGB589848:DGB589855 DPX589848:DPX589855 DZT589848:DZT589855 EJP589848:EJP589855 ETL589848:ETL589855 FDH589848:FDH589855 FND589848:FND589855 FWZ589848:FWZ589855 GGV589848:GGV589855 GQR589848:GQR589855 HAN589848:HAN589855 HKJ589848:HKJ589855 HUF589848:HUF589855 IEB589848:IEB589855 INX589848:INX589855 IXT589848:IXT589855 JHP589848:JHP589855 JRL589848:JRL589855 KBH589848:KBH589855 KLD589848:KLD589855 KUZ589848:KUZ589855 LEV589848:LEV589855 LOR589848:LOR589855 LYN589848:LYN589855 MIJ589848:MIJ589855 MSF589848:MSF589855 NCB589848:NCB589855 NLX589848:NLX589855 NVT589848:NVT589855 OFP589848:OFP589855 OPL589848:OPL589855 OZH589848:OZH589855 PJD589848:PJD589855 PSZ589848:PSZ589855 QCV589848:QCV589855 QMR589848:QMR589855 QWN589848:QWN589855 RGJ589848:RGJ589855 RQF589848:RQF589855 SAB589848:SAB589855 SJX589848:SJX589855 STT589848:STT589855 TDP589848:TDP589855 TNL589848:TNL589855 TXH589848:TXH589855 UHD589848:UHD589855 UQZ589848:UQZ589855 VAV589848:VAV589855 VKR589848:VKR589855 VUN589848:VUN589855 WEJ589848:WEJ589855 WOF589848:WOF589855 WYB589848:WYB589855 BT655384:BT655391 LP655384:LP655391 VL655384:VL655391 AFH655384:AFH655391 APD655384:APD655391 AYZ655384:AYZ655391 BIV655384:BIV655391 BSR655384:BSR655391 CCN655384:CCN655391 CMJ655384:CMJ655391 CWF655384:CWF655391 DGB655384:DGB655391 DPX655384:DPX655391 DZT655384:DZT655391 EJP655384:EJP655391 ETL655384:ETL655391 FDH655384:FDH655391 FND655384:FND655391 FWZ655384:FWZ655391 GGV655384:GGV655391 GQR655384:GQR655391 HAN655384:HAN655391 HKJ655384:HKJ655391 HUF655384:HUF655391 IEB655384:IEB655391 INX655384:INX655391 IXT655384:IXT655391 JHP655384:JHP655391 JRL655384:JRL655391 KBH655384:KBH655391 KLD655384:KLD655391 KUZ655384:KUZ655391 LEV655384:LEV655391 LOR655384:LOR655391 LYN655384:LYN655391 MIJ655384:MIJ655391 MSF655384:MSF655391 NCB655384:NCB655391 NLX655384:NLX655391 NVT655384:NVT655391 OFP655384:OFP655391 OPL655384:OPL655391 OZH655384:OZH655391 PJD655384:PJD655391 PSZ655384:PSZ655391 QCV655384:QCV655391 QMR655384:QMR655391 QWN655384:QWN655391 RGJ655384:RGJ655391 RQF655384:RQF655391 SAB655384:SAB655391 SJX655384:SJX655391 STT655384:STT655391 TDP655384:TDP655391 TNL655384:TNL655391 TXH655384:TXH655391 UHD655384:UHD655391 UQZ655384:UQZ655391 VAV655384:VAV655391 VKR655384:VKR655391 VUN655384:VUN655391 WEJ655384:WEJ655391 WOF655384:WOF655391 WYB655384:WYB655391 BT720920:BT720927 LP720920:LP720927 VL720920:VL720927 AFH720920:AFH720927 APD720920:APD720927 AYZ720920:AYZ720927 BIV720920:BIV720927 BSR720920:BSR720927 CCN720920:CCN720927 CMJ720920:CMJ720927 CWF720920:CWF720927 DGB720920:DGB720927 DPX720920:DPX720927 DZT720920:DZT720927 EJP720920:EJP720927 ETL720920:ETL720927 FDH720920:FDH720927 FND720920:FND720927 FWZ720920:FWZ720927 GGV720920:GGV720927 GQR720920:GQR720927 HAN720920:HAN720927 HKJ720920:HKJ720927 HUF720920:HUF720927 IEB720920:IEB720927 INX720920:INX720927 IXT720920:IXT720927 JHP720920:JHP720927 JRL720920:JRL720927 KBH720920:KBH720927 KLD720920:KLD720927 KUZ720920:KUZ720927 LEV720920:LEV720927 LOR720920:LOR720927 LYN720920:LYN720927 MIJ720920:MIJ720927 MSF720920:MSF720927 NCB720920:NCB720927 NLX720920:NLX720927 NVT720920:NVT720927 OFP720920:OFP720927 OPL720920:OPL720927 OZH720920:OZH720927 PJD720920:PJD720927 PSZ720920:PSZ720927 QCV720920:QCV720927 QMR720920:QMR720927 QWN720920:QWN720927 RGJ720920:RGJ720927 RQF720920:RQF720927 SAB720920:SAB720927 SJX720920:SJX720927 STT720920:STT720927 TDP720920:TDP720927 TNL720920:TNL720927 TXH720920:TXH720927 UHD720920:UHD720927 UQZ720920:UQZ720927 VAV720920:VAV720927 VKR720920:VKR720927 VUN720920:VUN720927 WEJ720920:WEJ720927 WOF720920:WOF720927 WYB720920:WYB720927 BT786456:BT786463 LP786456:LP786463 VL786456:VL786463 AFH786456:AFH786463 APD786456:APD786463 AYZ786456:AYZ786463 BIV786456:BIV786463 BSR786456:BSR786463 CCN786456:CCN786463 CMJ786456:CMJ786463 CWF786456:CWF786463 DGB786456:DGB786463 DPX786456:DPX786463 DZT786456:DZT786463 EJP786456:EJP786463 ETL786456:ETL786463 FDH786456:FDH786463 FND786456:FND786463 FWZ786456:FWZ786463 GGV786456:GGV786463 GQR786456:GQR786463 HAN786456:HAN786463 HKJ786456:HKJ786463 HUF786456:HUF786463 IEB786456:IEB786463 INX786456:INX786463 IXT786456:IXT786463 JHP786456:JHP786463 JRL786456:JRL786463 KBH786456:KBH786463 KLD786456:KLD786463 KUZ786456:KUZ786463 LEV786456:LEV786463 LOR786456:LOR786463 LYN786456:LYN786463 MIJ786456:MIJ786463 MSF786456:MSF786463 NCB786456:NCB786463 NLX786456:NLX786463 NVT786456:NVT786463 OFP786456:OFP786463 OPL786456:OPL786463 OZH786456:OZH786463 PJD786456:PJD786463 PSZ786456:PSZ786463 QCV786456:QCV786463 QMR786456:QMR786463 QWN786456:QWN786463 RGJ786456:RGJ786463 RQF786456:RQF786463 SAB786456:SAB786463 SJX786456:SJX786463 STT786456:STT786463 TDP786456:TDP786463 TNL786456:TNL786463 TXH786456:TXH786463 UHD786456:UHD786463 UQZ786456:UQZ786463 VAV786456:VAV786463 VKR786456:VKR786463 VUN786456:VUN786463 WEJ786456:WEJ786463 WOF786456:WOF786463 WYB786456:WYB786463 BT851992:BT851999 LP851992:LP851999 VL851992:VL851999 AFH851992:AFH851999 APD851992:APD851999 AYZ851992:AYZ851999 BIV851992:BIV851999 BSR851992:BSR851999 CCN851992:CCN851999 CMJ851992:CMJ851999 CWF851992:CWF851999 DGB851992:DGB851999 DPX851992:DPX851999 DZT851992:DZT851999 EJP851992:EJP851999 ETL851992:ETL851999 FDH851992:FDH851999 FND851992:FND851999 FWZ851992:FWZ851999 GGV851992:GGV851999 GQR851992:GQR851999 HAN851992:HAN851999 HKJ851992:HKJ851999 HUF851992:HUF851999 IEB851992:IEB851999 INX851992:INX851999 IXT851992:IXT851999 JHP851992:JHP851999 JRL851992:JRL851999 KBH851992:KBH851999 KLD851992:KLD851999 KUZ851992:KUZ851999 LEV851992:LEV851999 LOR851992:LOR851999 LYN851992:LYN851999 MIJ851992:MIJ851999 MSF851992:MSF851999 NCB851992:NCB851999 NLX851992:NLX851999 NVT851992:NVT851999 OFP851992:OFP851999 OPL851992:OPL851999 OZH851992:OZH851999 PJD851992:PJD851999 PSZ851992:PSZ851999 QCV851992:QCV851999 QMR851992:QMR851999 QWN851992:QWN851999 RGJ851992:RGJ851999 RQF851992:RQF851999 SAB851992:SAB851999 SJX851992:SJX851999 STT851992:STT851999 TDP851992:TDP851999 TNL851992:TNL851999 TXH851992:TXH851999 UHD851992:UHD851999 UQZ851992:UQZ851999 VAV851992:VAV851999 VKR851992:VKR851999 VUN851992:VUN851999 WEJ851992:WEJ851999 WOF851992:WOF851999 WYB851992:WYB851999 BT917528:BT917535 LP917528:LP917535 VL917528:VL917535 AFH917528:AFH917535 APD917528:APD917535 AYZ917528:AYZ917535 BIV917528:BIV917535 BSR917528:BSR917535 CCN917528:CCN917535 CMJ917528:CMJ917535 CWF917528:CWF917535 DGB917528:DGB917535 DPX917528:DPX917535 DZT917528:DZT917535 EJP917528:EJP917535 ETL917528:ETL917535 FDH917528:FDH917535 FND917528:FND917535 FWZ917528:FWZ917535 GGV917528:GGV917535 GQR917528:GQR917535 HAN917528:HAN917535 HKJ917528:HKJ917535 HUF917528:HUF917535 IEB917528:IEB917535 INX917528:INX917535 IXT917528:IXT917535 JHP917528:JHP917535 JRL917528:JRL917535 KBH917528:KBH917535 KLD917528:KLD917535 KUZ917528:KUZ917535 LEV917528:LEV917535 LOR917528:LOR917535 LYN917528:LYN917535 MIJ917528:MIJ917535 MSF917528:MSF917535 NCB917528:NCB917535 NLX917528:NLX917535 NVT917528:NVT917535 OFP917528:OFP917535 OPL917528:OPL917535 OZH917528:OZH917535 PJD917528:PJD917535 PSZ917528:PSZ917535 QCV917528:QCV917535 QMR917528:QMR917535 QWN917528:QWN917535 RGJ917528:RGJ917535 RQF917528:RQF917535 SAB917528:SAB917535 SJX917528:SJX917535 STT917528:STT917535 TDP917528:TDP917535 TNL917528:TNL917535 TXH917528:TXH917535 UHD917528:UHD917535 UQZ917528:UQZ917535 VAV917528:VAV917535 VKR917528:VKR917535 VUN917528:VUN917535 WEJ917528:WEJ917535 WOF917528:WOF917535 WYB917528:WYB917535 BT983064:BT983071 LP983064:LP983071 VL983064:VL983071 AFH983064:AFH983071 APD983064:APD983071 AYZ983064:AYZ983071 BIV983064:BIV983071 BSR983064:BSR983071 CCN983064:CCN983071 CMJ983064:CMJ983071 CWF983064:CWF983071 DGB983064:DGB983071 DPX983064:DPX983071 DZT983064:DZT983071 EJP983064:EJP983071 ETL983064:ETL983071 FDH983064:FDH983071 FND983064:FND983071 FWZ983064:FWZ983071 GGV983064:GGV983071 GQR983064:GQR983071 HAN983064:HAN983071 HKJ983064:HKJ983071 HUF983064:HUF983071 IEB983064:IEB983071 INX983064:INX983071 IXT983064:IXT983071 JHP983064:JHP983071 JRL983064:JRL983071 KBH983064:KBH983071 KLD983064:KLD983071 KUZ983064:KUZ983071 LEV983064:LEV983071 LOR983064:LOR983071 LYN983064:LYN983071 MIJ983064:MIJ983071 MSF983064:MSF983071 NCB983064:NCB983071 NLX983064:NLX983071 NVT983064:NVT983071 OFP983064:OFP983071 OPL983064:OPL983071 OZH983064:OZH983071 PJD983064:PJD983071 PSZ983064:PSZ983071 QCV983064:QCV983071 QMR983064:QMR983071 QWN983064:QWN983071 RGJ983064:RGJ983071 RQF983064:RQF983071 SAB983064:SAB983071 SJX983064:SJX983071 STT983064:STT983071 TDP983064:TDP983071 TNL983064:TNL983071 TXH983064:TXH983071 UHD983064:UHD983071 UQZ983064:UQZ983071 VAV983064:VAV983071 VKR983064:VKR983071 VUN983064:VUN983071 WEJ983064:WEJ983071 LP18:LP25 VL18:VL25 AFH18:AFH25 APD18:APD25 AYZ18:AYZ25 BIV18:BIV25 BSR18:BSR25 CCN18:CCN25 CMJ18:CMJ25 CWF18:CWF25 DGB18:DGB25 DPX18:DPX25 DZT18:DZT25 EJP18:EJP25 ETL18:ETL25 FDH18:FDH25 FND18:FND25 FWZ18:FWZ25 GGV18:GGV25 GQR18:GQR25 HAN18:HAN25 HKJ18:HKJ25 HUF18:HUF25 IEB18:IEB25 INX18:INX25 IXT18:IXT25 JHP18:JHP25 JRL18:JRL25 KBH18:KBH25 KLD18:KLD25 KUZ18:KUZ25 LEV18:LEV25 LOR18:LOR25 LYN18:LYN25 MIJ18:MIJ25 MSF18:MSF25 NCB18:NCB25 NLX18:NLX25 NVT18:NVT25 OFP18:OFP25 OPL18:OPL25 OZH18:OZH25 PJD18:PJD25 PSZ18:PSZ25 QCV18:QCV25 QMR18:QMR25 QWN18:QWN25 RGJ18:RGJ25 RQF18:RQF25 SAB18:SAB25 SJX18:SJX25 STT18:STT25 TDP18:TDP25 TNL18:TNL25 TXH18:TXH25 UHD18:UHD25 UQZ18:UQZ25 VAV18:VAV25 VKR18:VKR25 VUN18:VUN25 WEJ18:WEJ25 WOF18:WOF25 WYB18:WYB25 WYB29:WYB35 WOF29:WOF35 LP29:LP35 VL29:VL35 AFH29:AFH35 APD29:APD35 AYZ29:AYZ35 BIV29:BIV35 BSR29:BSR35 CCN29:CCN35 CMJ29:CMJ35 CWF29:CWF35 DGB29:DGB35 DPX29:DPX35 DZT29:DZT35 EJP29:EJP35 ETL29:ETL35 FDH29:FDH35 FND29:FND35 FWZ29:FWZ35 GGV29:GGV35 GQR29:GQR35 HAN29:HAN35 HKJ29:HKJ35 HUF29:HUF35 IEB29:IEB35 INX29:INX35 IXT29:IXT35 JHP29:JHP35 JRL29:JRL35 KBH29:KBH35 KLD29:KLD35 KUZ29:KUZ35 LEV29:LEV35 LOR29:LOR35 LYN29:LYN35 MIJ29:MIJ35 MSF29:MSF35 NCB29:NCB35 NLX29:NLX35 NVT29:NVT35 OFP29:OFP35 OPL29:OPL35 OZH29:OZH35 PJD29:PJD35 PSZ29:PSZ35 QCV29:QCV35 QMR29:QMR35 QWN29:QWN35 RGJ29:RGJ35 RQF29:RQF35 SAB29:SAB35 SJX29:SJX35 STT29:STT35 TDP29:TDP35 TNL29:TNL35 TXH29:TXH35 UHD29:UHD35 UQZ29:UQZ35 VAV29:VAV35 VKR29:VKR35 VUN29:VUN35 WEJ29:WEJ35">
      <formula1>900</formula1>
    </dataValidation>
    <dataValidation type="list" allowBlank="1" showInputMessage="1" showErrorMessage="1" errorTitle="Ошибка" error="Выберите значение из списка" sqref="O22 LH22 VD22 AEZ22 AOV22 AYR22 BIN22 BSJ22 CCF22 CMB22 CVX22 DFT22 DPP22 DZL22 EJH22 ETD22 FCZ22 FMV22 FWR22 GGN22 GQJ22 HAF22 HKB22 HTX22 IDT22 INP22 IXL22 JHH22 JRD22 KAZ22 KKV22 KUR22 LEN22 LOJ22 LYF22 MIB22 MRX22 NBT22 NLP22 NVL22 OFH22 OPD22 OYZ22 PIV22 PSR22 QCN22 QMJ22 QWF22 RGB22 RPX22 RZT22 SJP22 STL22 TDH22 TND22 TWZ22 UGV22 UQR22 VAN22 VKJ22 VUF22 WEB22 WNX22 WXT22 O65564 LH65564 VD65564 AEZ65564 AOV65564 AYR65564 BIN65564 BSJ65564 CCF65564 CMB65564 CVX65564 DFT65564 DPP65564 DZL65564 EJH65564 ETD65564 FCZ65564 FMV65564 FWR65564 GGN65564 GQJ65564 HAF65564 HKB65564 HTX65564 IDT65564 INP65564 IXL65564 JHH65564 JRD65564 KAZ65564 KKV65564 KUR65564 LEN65564 LOJ65564 LYF65564 MIB65564 MRX65564 NBT65564 NLP65564 NVL65564 OFH65564 OPD65564 OYZ65564 PIV65564 PSR65564 QCN65564 QMJ65564 QWF65564 RGB65564 RPX65564 RZT65564 SJP65564 STL65564 TDH65564 TND65564 TWZ65564 UGV65564 UQR65564 VAN65564 VKJ65564 VUF65564 WEB65564 WNX65564 WXT65564 O131100 LH131100 VD131100 AEZ131100 AOV131100 AYR131100 BIN131100 BSJ131100 CCF131100 CMB131100 CVX131100 DFT131100 DPP131100 DZL131100 EJH131100 ETD131100 FCZ131100 FMV131100 FWR131100 GGN131100 GQJ131100 HAF131100 HKB131100 HTX131100 IDT131100 INP131100 IXL131100 JHH131100 JRD131100 KAZ131100 KKV131100 KUR131100 LEN131100 LOJ131100 LYF131100 MIB131100 MRX131100 NBT131100 NLP131100 NVL131100 OFH131100 OPD131100 OYZ131100 PIV131100 PSR131100 QCN131100 QMJ131100 QWF131100 RGB131100 RPX131100 RZT131100 SJP131100 STL131100 TDH131100 TND131100 TWZ131100 UGV131100 UQR131100 VAN131100 VKJ131100 VUF131100 WEB131100 WNX131100 WXT131100 O196636 LH196636 VD196636 AEZ196636 AOV196636 AYR196636 BIN196636 BSJ196636 CCF196636 CMB196636 CVX196636 DFT196636 DPP196636 DZL196636 EJH196636 ETD196636 FCZ196636 FMV196636 FWR196636 GGN196636 GQJ196636 HAF196636 HKB196636 HTX196636 IDT196636 INP196636 IXL196636 JHH196636 JRD196636 KAZ196636 KKV196636 KUR196636 LEN196636 LOJ196636 LYF196636 MIB196636 MRX196636 NBT196636 NLP196636 NVL196636 OFH196636 OPD196636 OYZ196636 PIV196636 PSR196636 QCN196636 QMJ196636 QWF196636 RGB196636 RPX196636 RZT196636 SJP196636 STL196636 TDH196636 TND196636 TWZ196636 UGV196636 UQR196636 VAN196636 VKJ196636 VUF196636 WEB196636 WNX196636 WXT196636 O262172 LH262172 VD262172 AEZ262172 AOV262172 AYR262172 BIN262172 BSJ262172 CCF262172 CMB262172 CVX262172 DFT262172 DPP262172 DZL262172 EJH262172 ETD262172 FCZ262172 FMV262172 FWR262172 GGN262172 GQJ262172 HAF262172 HKB262172 HTX262172 IDT262172 INP262172 IXL262172 JHH262172 JRD262172 KAZ262172 KKV262172 KUR262172 LEN262172 LOJ262172 LYF262172 MIB262172 MRX262172 NBT262172 NLP262172 NVL262172 OFH262172 OPD262172 OYZ262172 PIV262172 PSR262172 QCN262172 QMJ262172 QWF262172 RGB262172 RPX262172 RZT262172 SJP262172 STL262172 TDH262172 TND262172 TWZ262172 UGV262172 UQR262172 VAN262172 VKJ262172 VUF262172 WEB262172 WNX262172 WXT262172 O327708 LH327708 VD327708 AEZ327708 AOV327708 AYR327708 BIN327708 BSJ327708 CCF327708 CMB327708 CVX327708 DFT327708 DPP327708 DZL327708 EJH327708 ETD327708 FCZ327708 FMV327708 FWR327708 GGN327708 GQJ327708 HAF327708 HKB327708 HTX327708 IDT327708 INP327708 IXL327708 JHH327708 JRD327708 KAZ327708 KKV327708 KUR327708 LEN327708 LOJ327708 LYF327708 MIB327708 MRX327708 NBT327708 NLP327708 NVL327708 OFH327708 OPD327708 OYZ327708 PIV327708 PSR327708 QCN327708 QMJ327708 QWF327708 RGB327708 RPX327708 RZT327708 SJP327708 STL327708 TDH327708 TND327708 TWZ327708 UGV327708 UQR327708 VAN327708 VKJ327708 VUF327708 WEB327708 WNX327708 WXT327708 O393244 LH393244 VD393244 AEZ393244 AOV393244 AYR393244 BIN393244 BSJ393244 CCF393244 CMB393244 CVX393244 DFT393244 DPP393244 DZL393244 EJH393244 ETD393244 FCZ393244 FMV393244 FWR393244 GGN393244 GQJ393244 HAF393244 HKB393244 HTX393244 IDT393244 INP393244 IXL393244 JHH393244 JRD393244 KAZ393244 KKV393244 KUR393244 LEN393244 LOJ393244 LYF393244 MIB393244 MRX393244 NBT393244 NLP393244 NVL393244 OFH393244 OPD393244 OYZ393244 PIV393244 PSR393244 QCN393244 QMJ393244 QWF393244 RGB393244 RPX393244 RZT393244 SJP393244 STL393244 TDH393244 TND393244 TWZ393244 UGV393244 UQR393244 VAN393244 VKJ393244 VUF393244 WEB393244 WNX393244 WXT393244 O458780 LH458780 VD458780 AEZ458780 AOV458780 AYR458780 BIN458780 BSJ458780 CCF458780 CMB458780 CVX458780 DFT458780 DPP458780 DZL458780 EJH458780 ETD458780 FCZ458780 FMV458780 FWR458780 GGN458780 GQJ458780 HAF458780 HKB458780 HTX458780 IDT458780 INP458780 IXL458780 JHH458780 JRD458780 KAZ458780 KKV458780 KUR458780 LEN458780 LOJ458780 LYF458780 MIB458780 MRX458780 NBT458780 NLP458780 NVL458780 OFH458780 OPD458780 OYZ458780 PIV458780 PSR458780 QCN458780 QMJ458780 QWF458780 RGB458780 RPX458780 RZT458780 SJP458780 STL458780 TDH458780 TND458780 TWZ458780 UGV458780 UQR458780 VAN458780 VKJ458780 VUF458780 WEB458780 WNX458780 WXT458780 O524316 LH524316 VD524316 AEZ524316 AOV524316 AYR524316 BIN524316 BSJ524316 CCF524316 CMB524316 CVX524316 DFT524316 DPP524316 DZL524316 EJH524316 ETD524316 FCZ524316 FMV524316 FWR524316 GGN524316 GQJ524316 HAF524316 HKB524316 HTX524316 IDT524316 INP524316 IXL524316 JHH524316 JRD524316 KAZ524316 KKV524316 KUR524316 LEN524316 LOJ524316 LYF524316 MIB524316 MRX524316 NBT524316 NLP524316 NVL524316 OFH524316 OPD524316 OYZ524316 PIV524316 PSR524316 QCN524316 QMJ524316 QWF524316 RGB524316 RPX524316 RZT524316 SJP524316 STL524316 TDH524316 TND524316 TWZ524316 UGV524316 UQR524316 VAN524316 VKJ524316 VUF524316 WEB524316 WNX524316 WXT524316 O589852 LH589852 VD589852 AEZ589852 AOV589852 AYR589852 BIN589852 BSJ589852 CCF589852 CMB589852 CVX589852 DFT589852 DPP589852 DZL589852 EJH589852 ETD589852 FCZ589852 FMV589852 FWR589852 GGN589852 GQJ589852 HAF589852 HKB589852 HTX589852 IDT589852 INP589852 IXL589852 JHH589852 JRD589852 KAZ589852 KKV589852 KUR589852 LEN589852 LOJ589852 LYF589852 MIB589852 MRX589852 NBT589852 NLP589852 NVL589852 OFH589852 OPD589852 OYZ589852 PIV589852 PSR589852 QCN589852 QMJ589852 QWF589852 RGB589852 RPX589852 RZT589852 SJP589852 STL589852 TDH589852 TND589852 TWZ589852 UGV589852 UQR589852 VAN589852 VKJ589852 VUF589852 WEB589852 WNX589852 WXT589852 O655388 LH655388 VD655388 AEZ655388 AOV655388 AYR655388 BIN655388 BSJ655388 CCF655388 CMB655388 CVX655388 DFT655388 DPP655388 DZL655388 EJH655388 ETD655388 FCZ655388 FMV655388 FWR655388 GGN655388 GQJ655388 HAF655388 HKB655388 HTX655388 IDT655388 INP655388 IXL655388 JHH655388 JRD655388 KAZ655388 KKV655388 KUR655388 LEN655388 LOJ655388 LYF655388 MIB655388 MRX655388 NBT655388 NLP655388 NVL655388 OFH655388 OPD655388 OYZ655388 PIV655388 PSR655388 QCN655388 QMJ655388 QWF655388 RGB655388 RPX655388 RZT655388 SJP655388 STL655388 TDH655388 TND655388 TWZ655388 UGV655388 UQR655388 VAN655388 VKJ655388 VUF655388 WEB655388 WNX655388 WXT655388 O720924 LH720924 VD720924 AEZ720924 AOV720924 AYR720924 BIN720924 BSJ720924 CCF720924 CMB720924 CVX720924 DFT720924 DPP720924 DZL720924 EJH720924 ETD720924 FCZ720924 FMV720924 FWR720924 GGN720924 GQJ720924 HAF720924 HKB720924 HTX720924 IDT720924 INP720924 IXL720924 JHH720924 JRD720924 KAZ720924 KKV720924 KUR720924 LEN720924 LOJ720924 LYF720924 MIB720924 MRX720924 NBT720924 NLP720924 NVL720924 OFH720924 OPD720924 OYZ720924 PIV720924 PSR720924 QCN720924 QMJ720924 QWF720924 RGB720924 RPX720924 RZT720924 SJP720924 STL720924 TDH720924 TND720924 TWZ720924 UGV720924 UQR720924 VAN720924 VKJ720924 VUF720924 WEB720924 WNX720924 WXT720924 O786460 LH786460 VD786460 AEZ786460 AOV786460 AYR786460 BIN786460 BSJ786460 CCF786460 CMB786460 CVX786460 DFT786460 DPP786460 DZL786460 EJH786460 ETD786460 FCZ786460 FMV786460 FWR786460 GGN786460 GQJ786460 HAF786460 HKB786460 HTX786460 IDT786460 INP786460 IXL786460 JHH786460 JRD786460 KAZ786460 KKV786460 KUR786460 LEN786460 LOJ786460 LYF786460 MIB786460 MRX786460 NBT786460 NLP786460 NVL786460 OFH786460 OPD786460 OYZ786460 PIV786460 PSR786460 QCN786460 QMJ786460 QWF786460 RGB786460 RPX786460 RZT786460 SJP786460 STL786460 TDH786460 TND786460 TWZ786460 UGV786460 UQR786460 VAN786460 VKJ786460 VUF786460 WEB786460 WNX786460 WXT786460 O851996 LH851996 VD851996 AEZ851996 AOV851996 AYR851996 BIN851996 BSJ851996 CCF851996 CMB851996 CVX851996 DFT851996 DPP851996 DZL851996 EJH851996 ETD851996 FCZ851996 FMV851996 FWR851996 GGN851996 GQJ851996 HAF851996 HKB851996 HTX851996 IDT851996 INP851996 IXL851996 JHH851996 JRD851996 KAZ851996 KKV851996 KUR851996 LEN851996 LOJ851996 LYF851996 MIB851996 MRX851996 NBT851996 NLP851996 NVL851996 OFH851996 OPD851996 OYZ851996 PIV851996 PSR851996 QCN851996 QMJ851996 QWF851996 RGB851996 RPX851996 RZT851996 SJP851996 STL851996 TDH851996 TND851996 TWZ851996 UGV851996 UQR851996 VAN851996 VKJ851996 VUF851996 WEB851996 WNX851996 WXT851996 O917532 LH917532 VD917532 AEZ917532 AOV917532 AYR917532 BIN917532 BSJ917532 CCF917532 CMB917532 CVX917532 DFT917532 DPP917532 DZL917532 EJH917532 ETD917532 FCZ917532 FMV917532 FWR917532 GGN917532 GQJ917532 HAF917532 HKB917532 HTX917532 IDT917532 INP917532 IXL917532 JHH917532 JRD917532 KAZ917532 KKV917532 KUR917532 LEN917532 LOJ917532 LYF917532 MIB917532 MRX917532 NBT917532 NLP917532 NVL917532 OFH917532 OPD917532 OYZ917532 PIV917532 PSR917532 QCN917532 QMJ917532 QWF917532 RGB917532 RPX917532 RZT917532 SJP917532 STL917532 TDH917532 TND917532 TWZ917532 UGV917532 UQR917532 VAN917532 VKJ917532 VUF917532 WEB917532 WNX917532 WXT917532 O983068 LH983068 VD983068 AEZ983068 AOV983068 AYR983068 BIN983068 BSJ983068 CCF983068 CMB983068 CVX983068 DFT983068 DPP983068 DZL983068 EJH983068 ETD983068 FCZ983068 FMV983068 FWR983068 GGN983068 GQJ983068 HAF983068 HKB983068 HTX983068 IDT983068 INP983068 IXL983068 JHH983068 JRD983068 KAZ983068 KKV983068 KUR983068 LEN983068 LOJ983068 LYF983068 MIB983068 MRX983068 NBT983068 NLP983068 NVL983068 OFH983068 OPD983068 OYZ983068 PIV983068 PSR983068 QCN983068 QMJ983068 QWF983068 RGB983068 RPX983068 RZT983068 SJP983068 STL983068 TDH983068 TND983068 TWZ983068 UGV983068 UQR983068 VAN983068 VKJ983068 VUF983068 WEB983068 WNX983068 WXT983068 O32 LH32 VD32 AEZ32 AOV32 AYR32 BIN32 BSJ32 CCF32 CMB32 CVX32 DFT32 DPP32 DZL32 EJH32 ETD32 FCZ32 FMV32 FWR32 GGN32 GQJ32 HAF32 HKB32 HTX32 IDT32 INP32 IXL32 JHH32 JRD32 KAZ32 KKV32 KUR32 LEN32 LOJ32 LYF32 MIB32 MRX32 NBT32 NLP32 NVL32 OFH32 OPD32 OYZ32 PIV32 PSR32 QCN32 QMJ32 QWF32 RGB32 RPX32 RZT32 SJP32 STL32 TDH32 TND32 TWZ32 UGV32 UQR32 VAN32 VKJ32 VUF32 WEB32 WNX32 WXT32 V22 V65564 V131100 V196636 V262172 V327708 V393244 V458780 V524316 V589852 V655388 V720924 V786460 V851996 V917532 V983068 V32 AC22 AC65564 AC131100 AC196636 AC262172 AC327708 AC393244 AC458780 AC524316 AC589852 AC655388 AC720924 AC786460 AC851996 AC917532 AC983068 AC32 AJ22 AJ65564 AJ131100 AJ196636 AJ262172 AJ327708 AJ393244 AJ458780 AJ524316 AJ589852 AJ655388 AJ720924 AJ786460 AJ851996 AJ917532 AJ983068 AJ32 AQ22 AQ65564 AQ131100 AQ196636 AQ262172 AQ327708 AQ393244 AQ458780 AQ524316 AQ589852 AQ655388 AQ720924 AQ786460 AQ851996 AQ917532 AQ983068 AQ32 AX22 AX65564 AX131100 AX196636 AX262172 AX327708 AX393244 AX458780 AX524316 AX589852 AX655388 AX720924 AX786460 AX851996 AX917532 AX983068 AX32 BE22 BE65564 BE131100 BE196636 BE262172 BE327708 BE393244 BE458780 BE524316 BE589852 BE655388 BE720924 BE786460 BE851996 BE917532 BE983068 BE32 BL22 BL65564 BL131100 BL196636 BL262172 BL327708 BL393244 BL458780 BL524316 BL589852 BL655388 BL720924 BL786460 BL851996 BL917532 BL983068 BL3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O33:BS33 BL23">
      <formula1>kind_of_cons</formula1>
    </dataValidation>
    <dataValidation type="decimal" allowBlank="1" showErrorMessage="1" errorTitle="Ошибка" error="Допускается ввод только действительных чисел!" sqref="O24 O34 V24 V34 AC24 AC34 AJ24 AJ34 AQ24 AQ34 AX24 AX34 BE24 BE34 BL24 BL3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49</v>
      </c>
    </row>
    <row r="2" spans="1:20" ht="22.5">
      <c r="F2" s="1204" t="s">
        <v>490</v>
      </c>
      <c r="G2" s="1205"/>
      <c r="H2" s="1206"/>
      <c r="I2" s="640"/>
    </row>
    <row r="3" spans="1:20" ht="3" customHeight="1"/>
    <row r="4" spans="1:20" s="570" customFormat="1" ht="11.25">
      <c r="A4" s="590"/>
      <c r="B4" s="590"/>
      <c r="C4" s="590"/>
      <c r="D4" s="590"/>
      <c r="F4" s="1155" t="s">
        <v>453</v>
      </c>
      <c r="G4" s="1155"/>
      <c r="H4" s="1155"/>
      <c r="I4" s="120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493</v>
      </c>
      <c r="H8" s="604"/>
      <c r="I8" s="581" t="s">
        <v>588</v>
      </c>
      <c r="J8" s="615"/>
      <c r="K8" s="590"/>
      <c r="L8" s="590"/>
      <c r="M8" s="590"/>
      <c r="N8" s="590"/>
      <c r="O8" s="590"/>
      <c r="P8" s="590"/>
      <c r="Q8" s="590"/>
      <c r="R8" s="590"/>
      <c r="S8" s="590"/>
      <c r="T8" s="590"/>
    </row>
    <row r="9" spans="1:20" s="570" customFormat="1" ht="22.5">
      <c r="A9" s="1208"/>
      <c r="B9" s="590"/>
      <c r="C9" s="590"/>
      <c r="D9" s="590"/>
      <c r="F9" s="616" t="str">
        <f>"3." &amp;mergeValue(A9)</f>
        <v>3.1</v>
      </c>
      <c r="G9" s="632" t="s">
        <v>494</v>
      </c>
      <c r="H9" s="604"/>
      <c r="I9" s="581" t="s">
        <v>586</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08"/>
      <c r="B13" s="1208"/>
      <c r="C13" s="1208"/>
      <c r="D13" s="623">
        <v>1</v>
      </c>
      <c r="F13" s="616" t="str">
        <f>"4."&amp;mergeValue(A13) &amp;"."&amp;mergeValue(B13)&amp;"."&amp;mergeValue(C13)&amp;"."&amp;mergeValue(D13)</f>
        <v>4.1.1.1.1</v>
      </c>
      <c r="G13" s="633" t="s">
        <v>497</v>
      </c>
      <c r="H13" s="604"/>
      <c r="I13" s="1209" t="s">
        <v>589</v>
      </c>
      <c r="J13" s="615"/>
      <c r="K13" s="590"/>
      <c r="L13" s="590"/>
      <c r="M13" s="590"/>
      <c r="N13" s="590"/>
      <c r="O13" s="590"/>
      <c r="P13" s="590"/>
      <c r="Q13" s="590"/>
      <c r="R13" s="590"/>
      <c r="S13" s="590"/>
      <c r="T13" s="590"/>
    </row>
    <row r="14" spans="1:20" s="570" customFormat="1" ht="18.75">
      <c r="A14" s="1208"/>
      <c r="B14" s="1208"/>
      <c r="C14" s="1208"/>
      <c r="D14" s="623"/>
      <c r="F14" s="619"/>
      <c r="G14" s="550" t="s">
        <v>4</v>
      </c>
      <c r="H14" s="624"/>
      <c r="I14" s="1209"/>
      <c r="J14" s="615"/>
      <c r="K14" s="590"/>
      <c r="L14" s="590"/>
      <c r="M14" s="590"/>
      <c r="N14" s="590"/>
      <c r="O14" s="590"/>
      <c r="P14" s="590"/>
      <c r="Q14" s="590"/>
      <c r="R14" s="590"/>
      <c r="S14" s="590"/>
      <c r="T14" s="590"/>
    </row>
    <row r="15" spans="1:20" s="570" customFormat="1" ht="18.75">
      <c r="A15" s="1208"/>
      <c r="B15" s="1208"/>
      <c r="C15" s="623"/>
      <c r="D15" s="623"/>
      <c r="F15" s="634"/>
      <c r="G15" s="577" t="s">
        <v>402</v>
      </c>
      <c r="H15" s="635"/>
      <c r="I15" s="636"/>
      <c r="J15" s="615"/>
      <c r="K15" s="590"/>
      <c r="L15" s="590"/>
      <c r="M15" s="590"/>
      <c r="N15" s="590"/>
      <c r="O15" s="590"/>
      <c r="P15" s="590"/>
      <c r="Q15" s="590"/>
      <c r="R15" s="590"/>
      <c r="S15" s="590"/>
      <c r="T15" s="590"/>
    </row>
    <row r="16" spans="1:20" s="570" customFormat="1" ht="18.75">
      <c r="A16" s="1208"/>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3" t="s">
        <v>591</v>
      </c>
      <c r="H19" s="1203"/>
      <c r="I19" s="594"/>
      <c r="J19" s="614"/>
      <c r="K19" s="614"/>
      <c r="L19" s="614"/>
      <c r="M19" s="614"/>
      <c r="N19" s="614"/>
      <c r="O19" s="614"/>
      <c r="P19" s="614"/>
      <c r="Q19" s="614"/>
      <c r="R19" s="614"/>
      <c r="S19" s="614"/>
      <c r="T19" s="614"/>
    </row>
  </sheetData>
  <sheetProtection algorithmName="SHA-512" hashValue="dPYLl2KrhlkztEYsrDsyqNg7wV5yZ1A8Yabac2LwK5d/7PYDGm9vVLf3dNsaTy5PuKqqmKFbmahUhKp2oPW2yw==" saltValue="nN7niQt1yqUJK1LKgC7+j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4" t="s">
        <v>629</v>
      </c>
      <c r="M5" s="1224"/>
      <c r="N5" s="1224"/>
      <c r="O5" s="1224"/>
      <c r="P5" s="1224"/>
      <c r="Q5" s="1224"/>
      <c r="R5" s="1224"/>
      <c r="S5" s="1224"/>
      <c r="T5" s="1224"/>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741</v>
      </c>
      <c r="N7" s="754"/>
      <c r="O7" s="1249" t="s">
        <v>84</v>
      </c>
      <c r="P7" s="1249"/>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501</v>
      </c>
      <c r="N9" s="666"/>
      <c r="O9" s="1230" t="str">
        <f>IF(NameOrPr_ch="",IF(NameOrPr="","",NameOrPr),NameOrPr_ch)</f>
        <v>Комитет по тарифам и ценовой политике Лен.области (ЛенРТК)</v>
      </c>
      <c r="P9" s="1230"/>
      <c r="Q9" s="1230"/>
      <c r="R9" s="1230"/>
      <c r="S9" s="1230"/>
      <c r="T9" s="1230"/>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594</v>
      </c>
      <c r="N10" s="666"/>
      <c r="O10" s="1230" t="str">
        <f>IF(datePr_ch="",IF(datePr="","",datePr),datePr_ch)</f>
        <v>19.12.2019</v>
      </c>
      <c r="P10" s="1230"/>
      <c r="Q10" s="1230"/>
      <c r="R10" s="1230"/>
      <c r="S10" s="1230"/>
      <c r="T10" s="1230"/>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593</v>
      </c>
      <c r="N11" s="666"/>
      <c r="O11" s="1230" t="str">
        <f>IF(numberPr_ch="",IF(numberPr="","",numberPr),numberPr_ch)</f>
        <v>511-п</v>
      </c>
      <c r="P11" s="1230"/>
      <c r="Q11" s="1230"/>
      <c r="R11" s="1230"/>
      <c r="S11" s="1230"/>
      <c r="T11" s="1230"/>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500</v>
      </c>
      <c r="N12" s="666"/>
      <c r="O12" s="1230" t="str">
        <f>IF(IstPub_ch="",IF(IstPub="","",IstPub),IstPub_ch)</f>
        <v>http://tarif.lenobl.ru/dokumenty/docs_category_3/</v>
      </c>
      <c r="P12" s="1230"/>
      <c r="Q12" s="1230"/>
      <c r="R12" s="1230"/>
      <c r="S12" s="1230"/>
      <c r="T12" s="1230"/>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5"/>
      <c r="M13" s="1225"/>
      <c r="N13" s="566"/>
      <c r="O13" s="582"/>
      <c r="P13" s="582"/>
      <c r="Q13" s="582"/>
      <c r="R13" s="582"/>
      <c r="S13" s="582"/>
      <c r="T13" s="582"/>
      <c r="U13" s="588" t="s">
        <v>372</v>
      </c>
      <c r="X13" s="590"/>
      <c r="Y13" s="590"/>
      <c r="Z13" s="590"/>
      <c r="AA13" s="590"/>
      <c r="AB13" s="590"/>
      <c r="AC13" s="590"/>
      <c r="AD13" s="590"/>
      <c r="AE13" s="590"/>
      <c r="AF13" s="590"/>
      <c r="AG13" s="590"/>
      <c r="AH13" s="590"/>
    </row>
    <row r="14" spans="1:34">
      <c r="J14" s="529"/>
      <c r="K14" s="529"/>
      <c r="L14" s="524"/>
      <c r="M14" s="524"/>
      <c r="N14" s="502"/>
      <c r="O14" s="1231"/>
      <c r="P14" s="1231"/>
      <c r="Q14" s="1231"/>
      <c r="R14" s="1231"/>
      <c r="S14" s="1231"/>
      <c r="T14" s="1231"/>
      <c r="U14" s="1231"/>
    </row>
    <row r="15" spans="1:34">
      <c r="J15" s="529"/>
      <c r="K15" s="529"/>
      <c r="L15" s="1155" t="s">
        <v>453</v>
      </c>
      <c r="M15" s="1155"/>
      <c r="N15" s="1155"/>
      <c r="O15" s="1155"/>
      <c r="P15" s="1155"/>
      <c r="Q15" s="1155"/>
      <c r="R15" s="1155"/>
      <c r="S15" s="1155"/>
      <c r="T15" s="1155"/>
      <c r="U15" s="1155"/>
      <c r="V15" s="1155"/>
      <c r="W15" s="1155" t="s">
        <v>454</v>
      </c>
    </row>
    <row r="16" spans="1:34" ht="14.25" customHeight="1">
      <c r="J16" s="529"/>
      <c r="K16" s="529"/>
      <c r="L16" s="1237" t="s">
        <v>91</v>
      </c>
      <c r="M16" s="1237" t="s">
        <v>637</v>
      </c>
      <c r="N16" s="661"/>
      <c r="O16" s="1238" t="s">
        <v>639</v>
      </c>
      <c r="P16" s="1239"/>
      <c r="Q16" s="1239"/>
      <c r="R16" s="1239"/>
      <c r="S16" s="1239"/>
      <c r="T16" s="1240"/>
      <c r="U16" s="1221" t="s">
        <v>340</v>
      </c>
      <c r="V16" s="1234" t="s">
        <v>274</v>
      </c>
      <c r="W16" s="1155"/>
    </row>
    <row r="17" spans="1:36" ht="14.25" customHeight="1">
      <c r="J17" s="529"/>
      <c r="K17" s="529"/>
      <c r="L17" s="1237"/>
      <c r="M17" s="1237"/>
      <c r="N17" s="662"/>
      <c r="O17" s="1243" t="s">
        <v>603</v>
      </c>
      <c r="P17" s="1241" t="s">
        <v>270</v>
      </c>
      <c r="Q17" s="1242"/>
      <c r="R17" s="1218" t="s">
        <v>652</v>
      </c>
      <c r="S17" s="1219"/>
      <c r="T17" s="1220"/>
      <c r="U17" s="1222"/>
      <c r="V17" s="1235"/>
      <c r="W17" s="1155"/>
    </row>
    <row r="18" spans="1:36" ht="33.75" customHeight="1">
      <c r="J18" s="529"/>
      <c r="K18" s="529"/>
      <c r="L18" s="1237"/>
      <c r="M18" s="1237"/>
      <c r="N18" s="663"/>
      <c r="O18" s="1244"/>
      <c r="P18" s="535" t="s">
        <v>604</v>
      </c>
      <c r="Q18" s="535" t="s">
        <v>6</v>
      </c>
      <c r="R18" s="536" t="s">
        <v>273</v>
      </c>
      <c r="S18" s="1232" t="s">
        <v>272</v>
      </c>
      <c r="T18" s="1233"/>
      <c r="U18" s="1223"/>
      <c r="V18" s="1236"/>
      <c r="W18" s="1155"/>
    </row>
    <row r="19" spans="1:36">
      <c r="J19" s="529"/>
      <c r="K19" s="569">
        <v>1</v>
      </c>
      <c r="L19" s="647" t="s">
        <v>92</v>
      </c>
      <c r="M19" s="647" t="s">
        <v>48</v>
      </c>
      <c r="N19" s="649" t="str">
        <f ca="1">OFFSET(N19,0,-1)</f>
        <v>2</v>
      </c>
      <c r="O19" s="648">
        <f ca="1">OFFSET(O19,0,-1)+1</f>
        <v>3</v>
      </c>
      <c r="P19" s="648">
        <f ca="1">OFFSET(P19,0,-1)+1</f>
        <v>4</v>
      </c>
      <c r="Q19" s="648">
        <f ca="1">OFFSET(Q19,0,-1)+1</f>
        <v>5</v>
      </c>
      <c r="R19" s="648">
        <f ca="1">OFFSET(R19,0,-1)+1</f>
        <v>6</v>
      </c>
      <c r="S19" s="1226">
        <f ca="1">OFFSET(S19,0,-1)+1</f>
        <v>7</v>
      </c>
      <c r="T19" s="1226"/>
      <c r="U19" s="648">
        <f ca="1">OFFSET(U19,0,-2)+1</f>
        <v>8</v>
      </c>
      <c r="V19" s="649">
        <f ca="1">OFFSET(V19,0,-1)</f>
        <v>8</v>
      </c>
      <c r="W19" s="648">
        <f ca="1">OFFSET(W19,0,-1)+1</f>
        <v>9</v>
      </c>
    </row>
    <row r="20" spans="1:36" ht="22.5">
      <c r="A20" s="1210">
        <v>1</v>
      </c>
      <c r="B20" s="883"/>
      <c r="C20" s="883"/>
      <c r="D20" s="883"/>
      <c r="E20" s="884"/>
      <c r="F20" s="885"/>
      <c r="G20" s="885"/>
      <c r="H20" s="885"/>
      <c r="I20" s="886"/>
      <c r="J20" s="881"/>
      <c r="K20" s="888"/>
      <c r="L20" s="593">
        <f>mergeValue(A20)</f>
        <v>1</v>
      </c>
      <c r="M20" s="641" t="s">
        <v>20</v>
      </c>
      <c r="N20" s="646"/>
      <c r="O20" s="1211"/>
      <c r="P20" s="1211"/>
      <c r="Q20" s="1211"/>
      <c r="R20" s="1211"/>
      <c r="S20" s="1211"/>
      <c r="T20" s="1211"/>
      <c r="U20" s="1211"/>
      <c r="V20" s="1211"/>
      <c r="W20" s="630" t="s">
        <v>475</v>
      </c>
      <c r="Y20" s="589"/>
      <c r="Z20" s="589" t="str">
        <f t="shared" ref="Z20:Z33" si="0">IF(M20="","",M20 )</f>
        <v>Наименование тарифа</v>
      </c>
      <c r="AA20" s="589"/>
      <c r="AB20" s="589"/>
      <c r="AC20" s="589"/>
      <c r="AI20" s="585"/>
      <c r="AJ20" s="585"/>
    </row>
    <row r="21" spans="1:36" ht="22.5">
      <c r="A21" s="1210"/>
      <c r="B21" s="1210">
        <v>1</v>
      </c>
      <c r="C21" s="883"/>
      <c r="D21" s="883"/>
      <c r="E21" s="885"/>
      <c r="F21" s="885"/>
      <c r="G21" s="885"/>
      <c r="H21" s="885"/>
      <c r="I21" s="880"/>
      <c r="J21" s="879"/>
      <c r="K21" s="882"/>
      <c r="L21" s="593" t="str">
        <f>mergeValue(A21) &amp;"."&amp; mergeValue(B21)</f>
        <v>1.1</v>
      </c>
      <c r="M21" s="546" t="s">
        <v>16</v>
      </c>
      <c r="N21" s="646"/>
      <c r="O21" s="1211"/>
      <c r="P21" s="1211"/>
      <c r="Q21" s="1211"/>
      <c r="R21" s="1211"/>
      <c r="S21" s="1211"/>
      <c r="T21" s="1211"/>
      <c r="U21" s="1211"/>
      <c r="V21" s="1211"/>
      <c r="W21" s="630" t="s">
        <v>476</v>
      </c>
      <c r="Y21" s="589"/>
      <c r="Z21" s="589" t="str">
        <f t="shared" si="0"/>
        <v>Территория действия тарифа</v>
      </c>
      <c r="AA21" s="589"/>
      <c r="AB21" s="589"/>
      <c r="AC21" s="589"/>
      <c r="AI21" s="585"/>
      <c r="AJ21" s="585"/>
    </row>
    <row r="22" spans="1:36" ht="22.5">
      <c r="A22" s="1210"/>
      <c r="B22" s="1210"/>
      <c r="C22" s="1210">
        <v>1</v>
      </c>
      <c r="D22" s="883"/>
      <c r="E22" s="885"/>
      <c r="F22" s="885"/>
      <c r="G22" s="885"/>
      <c r="H22" s="885"/>
      <c r="I22" s="887"/>
      <c r="J22" s="879"/>
      <c r="K22" s="882"/>
      <c r="L22" s="593" t="str">
        <f>mergeValue(A22) &amp;"."&amp; mergeValue(B22)&amp;"."&amp; mergeValue(C22)</f>
        <v>1.1.1</v>
      </c>
      <c r="M22" s="547" t="s">
        <v>7</v>
      </c>
      <c r="N22" s="646"/>
      <c r="O22" s="1211"/>
      <c r="P22" s="1211"/>
      <c r="Q22" s="1211"/>
      <c r="R22" s="1211"/>
      <c r="S22" s="1211"/>
      <c r="T22" s="1211"/>
      <c r="U22" s="1211"/>
      <c r="V22" s="1211"/>
      <c r="W22" s="630" t="s">
        <v>631</v>
      </c>
      <c r="Y22" s="589"/>
      <c r="Z22" s="589" t="str">
        <f t="shared" si="0"/>
        <v xml:space="preserve">Наименование системы теплоснабжения </v>
      </c>
      <c r="AA22" s="589"/>
      <c r="AB22" s="589"/>
      <c r="AC22" s="589"/>
      <c r="AI22" s="585"/>
      <c r="AJ22" s="585"/>
    </row>
    <row r="23" spans="1:36" ht="22.5">
      <c r="A23" s="1210"/>
      <c r="B23" s="1210"/>
      <c r="C23" s="1210"/>
      <c r="D23" s="1210">
        <v>1</v>
      </c>
      <c r="E23" s="885"/>
      <c r="F23" s="885"/>
      <c r="G23" s="885"/>
      <c r="H23" s="885"/>
      <c r="I23" s="887"/>
      <c r="J23" s="879"/>
      <c r="K23" s="882"/>
      <c r="L23" s="593" t="str">
        <f>mergeValue(A23) &amp;"."&amp; mergeValue(B23)&amp;"."&amp; mergeValue(C23)&amp;"."&amp; mergeValue(D23)</f>
        <v>1.1.1.1</v>
      </c>
      <c r="M23" s="548" t="s">
        <v>22</v>
      </c>
      <c r="N23" s="646"/>
      <c r="O23" s="1211"/>
      <c r="P23" s="1211"/>
      <c r="Q23" s="1211"/>
      <c r="R23" s="1211"/>
      <c r="S23" s="1211"/>
      <c r="T23" s="1211"/>
      <c r="U23" s="1211"/>
      <c r="V23" s="1211"/>
      <c r="W23" s="630" t="s">
        <v>632</v>
      </c>
      <c r="Y23" s="589"/>
      <c r="Z23" s="589" t="str">
        <f t="shared" si="0"/>
        <v xml:space="preserve">Источник тепловой энергии  </v>
      </c>
      <c r="AA23" s="589"/>
      <c r="AB23" s="589"/>
      <c r="AC23" s="589"/>
      <c r="AI23" s="585"/>
      <c r="AJ23" s="585"/>
    </row>
    <row r="24" spans="1:36" ht="101.25">
      <c r="A24" s="1210"/>
      <c r="B24" s="1210"/>
      <c r="C24" s="1210"/>
      <c r="D24" s="1210"/>
      <c r="E24" s="1210">
        <v>1</v>
      </c>
      <c r="F24" s="885"/>
      <c r="G24" s="885"/>
      <c r="H24" s="883">
        <v>1</v>
      </c>
      <c r="I24" s="1210">
        <v>1</v>
      </c>
      <c r="J24" s="885"/>
      <c r="K24" s="890"/>
      <c r="L24" s="593" t="str">
        <f>mergeValue(A24) &amp;"."&amp; mergeValue(B24)&amp;"."&amp; mergeValue(C24)&amp;"."&amp; mergeValue(D24)&amp;"."&amp; mergeValue(E24)</f>
        <v>1.1.1.1.1</v>
      </c>
      <c r="M24" s="554" t="s">
        <v>9</v>
      </c>
      <c r="N24" s="646"/>
      <c r="O24" s="1212"/>
      <c r="P24" s="1212"/>
      <c r="Q24" s="1212"/>
      <c r="R24" s="1212"/>
      <c r="S24" s="1212"/>
      <c r="T24" s="1212"/>
      <c r="U24" s="1212"/>
      <c r="V24" s="1212"/>
      <c r="W24" s="630" t="s">
        <v>636</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10"/>
      <c r="B25" s="1210"/>
      <c r="C25" s="1210"/>
      <c r="D25" s="1210"/>
      <c r="E25" s="1210"/>
      <c r="F25" s="1210">
        <v>1</v>
      </c>
      <c r="G25" s="883"/>
      <c r="H25" s="883"/>
      <c r="I25" s="1210"/>
      <c r="J25" s="1210">
        <v>1</v>
      </c>
      <c r="K25" s="891"/>
      <c r="L25" s="593" t="str">
        <f>mergeValue(A25) &amp;"."&amp; mergeValue(B25)&amp;"."&amp; mergeValue(C25)&amp;"."&amp; mergeValue(D25)&amp;"."&amp; mergeValue(E25)&amp;"."&amp; mergeValue(F25)</f>
        <v>1.1.1.1.1.1</v>
      </c>
      <c r="M25" s="555" t="s">
        <v>10</v>
      </c>
      <c r="N25" s="646"/>
      <c r="O25" s="1213"/>
      <c r="P25" s="1214"/>
      <c r="Q25" s="1214"/>
      <c r="R25" s="1214"/>
      <c r="S25" s="1214"/>
      <c r="T25" s="1214"/>
      <c r="U25" s="1214"/>
      <c r="V25" s="1215"/>
      <c r="W25" s="630" t="s">
        <v>634</v>
      </c>
      <c r="Y25" s="589"/>
      <c r="Z25" s="589" t="str">
        <f t="shared" si="0"/>
        <v>Группа потребителей</v>
      </c>
      <c r="AA25" s="589"/>
      <c r="AB25" s="589"/>
      <c r="AC25" s="589"/>
      <c r="AI25" s="585"/>
      <c r="AJ25" s="585"/>
    </row>
    <row r="26" spans="1:36" ht="189" customHeight="1">
      <c r="A26" s="1210"/>
      <c r="B26" s="1210"/>
      <c r="C26" s="1210"/>
      <c r="D26" s="1210"/>
      <c r="E26" s="1210"/>
      <c r="F26" s="1210"/>
      <c r="G26" s="883">
        <v>1</v>
      </c>
      <c r="H26" s="883"/>
      <c r="I26" s="1210"/>
      <c r="J26" s="1210"/>
      <c r="K26" s="891">
        <v>1</v>
      </c>
      <c r="L26" s="593" t="str">
        <f>mergeValue(A26) &amp;"."&amp; mergeValue(B26)&amp;"."&amp; mergeValue(C26)&amp;"."&amp; mergeValue(D26)&amp;"."&amp; mergeValue(E26)&amp;"."&amp; mergeValue(F26)&amp;"."&amp; mergeValue(G26)</f>
        <v>1.1.1.1.1.1.1</v>
      </c>
      <c r="M26" s="1065"/>
      <c r="N26" s="646"/>
      <c r="O26" s="562"/>
      <c r="P26" s="562"/>
      <c r="Q26" s="1090"/>
      <c r="R26" s="1216"/>
      <c r="S26" s="1217" t="s">
        <v>83</v>
      </c>
      <c r="T26" s="1216"/>
      <c r="U26" s="1217" t="s">
        <v>84</v>
      </c>
      <c r="V26" s="562"/>
      <c r="W26" s="1227" t="s">
        <v>653</v>
      </c>
      <c r="X26" s="585" t="str">
        <f>strCheckDate(O27:V27)</f>
        <v/>
      </c>
      <c r="Y26" s="589"/>
      <c r="Z26" s="589" t="str">
        <f t="shared" si="0"/>
        <v/>
      </c>
      <c r="AA26" s="589"/>
      <c r="AB26" s="589"/>
      <c r="AC26" s="589"/>
      <c r="AI26" s="585"/>
      <c r="AJ26" s="585"/>
    </row>
    <row r="27" spans="1:36" ht="11.25" hidden="1">
      <c r="A27" s="1210"/>
      <c r="B27" s="1210"/>
      <c r="C27" s="1210"/>
      <c r="D27" s="1210"/>
      <c r="E27" s="1210"/>
      <c r="F27" s="1210"/>
      <c r="G27" s="883"/>
      <c r="H27" s="883"/>
      <c r="I27" s="1210"/>
      <c r="J27" s="1210"/>
      <c r="K27" s="891"/>
      <c r="L27" s="600"/>
      <c r="M27" s="646"/>
      <c r="N27" s="646"/>
      <c r="O27" s="562"/>
      <c r="P27" s="562"/>
      <c r="Q27" s="584" t="str">
        <f>R26 &amp; "-" &amp; T26</f>
        <v>-</v>
      </c>
      <c r="R27" s="1216"/>
      <c r="S27" s="1217"/>
      <c r="T27" s="1216"/>
      <c r="U27" s="1217"/>
      <c r="V27" s="562"/>
      <c r="W27" s="1228"/>
      <c r="Y27" s="589"/>
      <c r="Z27" s="589" t="str">
        <f t="shared" si="0"/>
        <v/>
      </c>
      <c r="AA27" s="589"/>
      <c r="AB27" s="589"/>
      <c r="AC27" s="589"/>
      <c r="AI27" s="585"/>
      <c r="AJ27" s="585"/>
    </row>
    <row r="28" spans="1:36" ht="15" customHeight="1">
      <c r="A28" s="1210"/>
      <c r="B28" s="1210"/>
      <c r="C28" s="1210"/>
      <c r="D28" s="1210"/>
      <c r="E28" s="1210"/>
      <c r="F28" s="1210"/>
      <c r="G28" s="885"/>
      <c r="H28" s="883"/>
      <c r="I28" s="1210"/>
      <c r="J28" s="1210"/>
      <c r="K28" s="890"/>
      <c r="L28" s="538"/>
      <c r="M28" s="557" t="s">
        <v>25</v>
      </c>
      <c r="N28" s="564"/>
      <c r="O28" s="564"/>
      <c r="P28" s="564"/>
      <c r="Q28" s="564"/>
      <c r="R28" s="564"/>
      <c r="S28" s="564"/>
      <c r="T28" s="564"/>
      <c r="U28" s="564"/>
      <c r="V28" s="560"/>
      <c r="W28" s="1229"/>
      <c r="Y28" s="589"/>
      <c r="Z28" s="589" t="str">
        <f t="shared" si="0"/>
        <v>Добавить вид теплоносителя (параметры теплоносителя)</v>
      </c>
      <c r="AA28" s="589"/>
      <c r="AB28" s="589"/>
      <c r="AC28" s="589"/>
      <c r="AI28" s="585"/>
      <c r="AJ28" s="585"/>
    </row>
    <row r="29" spans="1:36" ht="15" customHeight="1">
      <c r="A29" s="1210"/>
      <c r="B29" s="1210"/>
      <c r="C29" s="1210"/>
      <c r="D29" s="1210"/>
      <c r="E29" s="1210"/>
      <c r="F29" s="885"/>
      <c r="G29" s="885"/>
      <c r="H29" s="883"/>
      <c r="I29" s="1210"/>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10"/>
      <c r="B30" s="1210"/>
      <c r="C30" s="1210"/>
      <c r="D30" s="1210"/>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10"/>
      <c r="B31" s="1210"/>
      <c r="C31" s="1210"/>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10"/>
      <c r="B32" s="1210"/>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10"/>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3"/>
      <c r="M34" s="565" t="s">
        <v>308</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3" t="s">
        <v>630</v>
      </c>
      <c r="N36" s="1203"/>
      <c r="O36" s="1203"/>
      <c r="P36" s="1203"/>
      <c r="Q36" s="1203"/>
      <c r="R36" s="1203"/>
      <c r="S36" s="1203"/>
      <c r="T36" s="1203"/>
      <c r="U36" s="1203"/>
      <c r="V36" s="1203"/>
      <c r="W36" s="1203"/>
    </row>
  </sheetData>
  <sheetProtection algorithmName="SHA-512" hashValue="hCcA0UAqma1lQWDCdGDGQk1+xDa/ZsgrJxVtukWGZteXqRMHF//p9BuwSqMfloH5CQyexVMMn6SmGB97SYZGiw==" saltValue="HWcRa4qQmxJ4zn0IHA+apg==" spinCount="100000"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49</v>
      </c>
    </row>
    <row r="2" spans="1:20" ht="22.5">
      <c r="F2" s="1204" t="s">
        <v>490</v>
      </c>
      <c r="G2" s="1205"/>
      <c r="H2" s="1206"/>
      <c r="I2" s="806"/>
    </row>
    <row r="3" spans="1:20" ht="3" customHeight="1"/>
    <row r="4" spans="1:20" s="570" customFormat="1" ht="11.25">
      <c r="A4" s="771"/>
      <c r="B4" s="771"/>
      <c r="C4" s="771"/>
      <c r="D4" s="771"/>
      <c r="F4" s="1155" t="s">
        <v>453</v>
      </c>
      <c r="G4" s="1155"/>
      <c r="H4" s="1155"/>
      <c r="I4" s="1207" t="s">
        <v>454</v>
      </c>
      <c r="J4" s="771"/>
      <c r="K4" s="771"/>
      <c r="L4" s="771"/>
      <c r="M4" s="771"/>
      <c r="N4" s="771"/>
      <c r="O4" s="771"/>
      <c r="P4" s="771"/>
      <c r="Q4" s="771"/>
      <c r="R4" s="771"/>
      <c r="S4" s="771"/>
      <c r="T4" s="771"/>
    </row>
    <row r="5" spans="1:20" s="570" customFormat="1" ht="11.25" customHeight="1">
      <c r="A5" s="771"/>
      <c r="B5" s="771"/>
      <c r="C5" s="771"/>
      <c r="D5" s="771"/>
      <c r="F5" s="776" t="s">
        <v>91</v>
      </c>
      <c r="G5" s="810" t="s">
        <v>456</v>
      </c>
      <c r="H5" s="801" t="s">
        <v>441</v>
      </c>
      <c r="I5" s="1207"/>
      <c r="J5" s="771"/>
      <c r="K5" s="771"/>
      <c r="L5" s="771"/>
      <c r="M5" s="771"/>
      <c r="N5" s="771"/>
      <c r="O5" s="771"/>
      <c r="P5" s="771"/>
      <c r="Q5" s="771"/>
      <c r="R5" s="771"/>
      <c r="S5" s="771"/>
      <c r="T5" s="771"/>
    </row>
    <row r="6" spans="1:20" s="570" customFormat="1" ht="12" customHeight="1">
      <c r="A6" s="771"/>
      <c r="B6" s="771"/>
      <c r="C6" s="771"/>
      <c r="D6" s="771"/>
      <c r="F6" s="811" t="s">
        <v>92</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491</v>
      </c>
      <c r="H7" s="805" t="str">
        <f>IF(dateCh="","",dateCh)</f>
        <v>19.12.2019</v>
      </c>
      <c r="I7" s="816" t="s">
        <v>492</v>
      </c>
      <c r="J7" s="615"/>
      <c r="K7" s="771"/>
      <c r="L7" s="771"/>
      <c r="M7" s="771"/>
      <c r="N7" s="771"/>
      <c r="O7" s="771"/>
      <c r="P7" s="771"/>
      <c r="Q7" s="771"/>
      <c r="R7" s="771"/>
      <c r="S7" s="771"/>
      <c r="T7" s="771"/>
    </row>
    <row r="8" spans="1:20" s="570" customFormat="1" ht="45">
      <c r="A8" s="1208">
        <v>1</v>
      </c>
      <c r="B8" s="771"/>
      <c r="C8" s="771"/>
      <c r="D8" s="771"/>
      <c r="F8" s="814" t="str">
        <f>"2." &amp;mergeValue(A8)</f>
        <v>2.1</v>
      </c>
      <c r="G8" s="815" t="s">
        <v>493</v>
      </c>
      <c r="H8" s="805"/>
      <c r="I8" s="816" t="s">
        <v>588</v>
      </c>
      <c r="J8" s="615"/>
      <c r="K8" s="771"/>
      <c r="L8" s="771"/>
      <c r="M8" s="771"/>
      <c r="N8" s="771"/>
      <c r="O8" s="771"/>
      <c r="P8" s="771"/>
      <c r="Q8" s="771"/>
      <c r="R8" s="771"/>
      <c r="S8" s="771"/>
      <c r="T8" s="771"/>
    </row>
    <row r="9" spans="1:20" s="570" customFormat="1" ht="22.5">
      <c r="A9" s="1208"/>
      <c r="B9" s="771"/>
      <c r="C9" s="771"/>
      <c r="D9" s="771"/>
      <c r="F9" s="814" t="str">
        <f>"3." &amp;mergeValue(A9)</f>
        <v>3.1</v>
      </c>
      <c r="G9" s="815" t="s">
        <v>494</v>
      </c>
      <c r="H9" s="805"/>
      <c r="I9" s="816" t="s">
        <v>586</v>
      </c>
      <c r="J9" s="615"/>
      <c r="K9" s="771"/>
      <c r="L9" s="771"/>
      <c r="M9" s="771"/>
      <c r="N9" s="771"/>
      <c r="O9" s="771"/>
      <c r="P9" s="771"/>
      <c r="Q9" s="771"/>
      <c r="R9" s="771"/>
      <c r="S9" s="771"/>
      <c r="T9" s="771"/>
    </row>
    <row r="10" spans="1:20" s="570" customFormat="1" ht="22.5">
      <c r="A10" s="1208"/>
      <c r="B10" s="771"/>
      <c r="C10" s="771"/>
      <c r="D10" s="771"/>
      <c r="F10" s="814" t="str">
        <f>"4."&amp;mergeValue(A10)</f>
        <v>4.1</v>
      </c>
      <c r="G10" s="815" t="s">
        <v>495</v>
      </c>
      <c r="H10" s="801" t="s">
        <v>457</v>
      </c>
      <c r="I10" s="816"/>
      <c r="J10" s="615"/>
      <c r="K10" s="771"/>
      <c r="L10" s="771"/>
      <c r="M10" s="771"/>
      <c r="N10" s="771"/>
      <c r="O10" s="771"/>
      <c r="P10" s="771"/>
      <c r="Q10" s="771"/>
      <c r="R10" s="771"/>
      <c r="S10" s="771"/>
      <c r="T10" s="771"/>
    </row>
    <row r="11" spans="1:20" s="570" customFormat="1" ht="18.75">
      <c r="A11" s="1208"/>
      <c r="B11" s="1208">
        <v>1</v>
      </c>
      <c r="C11" s="777"/>
      <c r="D11" s="777"/>
      <c r="F11" s="814" t="str">
        <f>"4."&amp;mergeValue(A11) &amp;"."&amp;mergeValue(B11)</f>
        <v>4.1.1</v>
      </c>
      <c r="G11" s="830" t="s">
        <v>590</v>
      </c>
      <c r="H11" s="805" t="str">
        <f>IF(region_name="","",region_name)</f>
        <v>Ленинградская область</v>
      </c>
      <c r="I11" s="816" t="s">
        <v>498</v>
      </c>
      <c r="J11" s="615"/>
      <c r="K11" s="771"/>
      <c r="L11" s="771"/>
      <c r="M11" s="771"/>
      <c r="N11" s="771"/>
      <c r="O11" s="771"/>
      <c r="P11" s="771"/>
      <c r="Q11" s="771"/>
      <c r="R11" s="771"/>
      <c r="S11" s="771"/>
      <c r="T11" s="771"/>
    </row>
    <row r="12" spans="1:20" s="570" customFormat="1" ht="22.5">
      <c r="A12" s="1208"/>
      <c r="B12" s="1208"/>
      <c r="C12" s="1208">
        <v>1</v>
      </c>
      <c r="D12" s="777"/>
      <c r="F12" s="814" t="str">
        <f>"4."&amp;mergeValue(A12) &amp;"."&amp;mergeValue(B12)&amp;"."&amp;mergeValue(C12)</f>
        <v>4.1.1.1</v>
      </c>
      <c r="G12" s="817" t="s">
        <v>496</v>
      </c>
      <c r="H12" s="805"/>
      <c r="I12" s="816" t="s">
        <v>499</v>
      </c>
      <c r="J12" s="615"/>
      <c r="K12" s="771"/>
      <c r="L12" s="771"/>
      <c r="M12" s="771"/>
      <c r="N12" s="771"/>
      <c r="O12" s="771"/>
      <c r="P12" s="771"/>
      <c r="Q12" s="771"/>
      <c r="R12" s="771"/>
      <c r="S12" s="771"/>
      <c r="T12" s="771"/>
    </row>
    <row r="13" spans="1:20" s="570" customFormat="1" ht="39" customHeight="1">
      <c r="A13" s="1208"/>
      <c r="B13" s="1208"/>
      <c r="C13" s="1208"/>
      <c r="D13" s="777">
        <v>1</v>
      </c>
      <c r="F13" s="814" t="str">
        <f>"4."&amp;mergeValue(A13) &amp;"."&amp;mergeValue(B13)&amp;"."&amp;mergeValue(C13)&amp;"."&amp;mergeValue(D13)</f>
        <v>4.1.1.1.1</v>
      </c>
      <c r="G13" s="818" t="s">
        <v>497</v>
      </c>
      <c r="H13" s="805"/>
      <c r="I13" s="1209" t="s">
        <v>589</v>
      </c>
      <c r="J13" s="615"/>
      <c r="K13" s="771"/>
      <c r="L13" s="771"/>
      <c r="M13" s="771"/>
      <c r="N13" s="771"/>
      <c r="O13" s="771"/>
      <c r="P13" s="771"/>
      <c r="Q13" s="771"/>
      <c r="R13" s="771"/>
      <c r="S13" s="771"/>
      <c r="T13" s="771"/>
    </row>
    <row r="14" spans="1:20" s="570" customFormat="1" ht="18.75">
      <c r="A14" s="1208"/>
      <c r="B14" s="1208"/>
      <c r="C14" s="1208"/>
      <c r="D14" s="777"/>
      <c r="F14" s="819"/>
      <c r="G14" s="759" t="s">
        <v>4</v>
      </c>
      <c r="H14" s="624"/>
      <c r="I14" s="1209"/>
      <c r="J14" s="615"/>
      <c r="K14" s="771"/>
      <c r="L14" s="771"/>
      <c r="M14" s="771"/>
      <c r="N14" s="771"/>
      <c r="O14" s="771"/>
      <c r="P14" s="771"/>
      <c r="Q14" s="771"/>
      <c r="R14" s="771"/>
      <c r="S14" s="771"/>
      <c r="T14" s="771"/>
    </row>
    <row r="15" spans="1:20" s="570" customFormat="1" ht="18.75">
      <c r="A15" s="1208"/>
      <c r="B15" s="1208"/>
      <c r="C15" s="777"/>
      <c r="D15" s="777"/>
      <c r="F15" s="634"/>
      <c r="G15" s="577" t="s">
        <v>402</v>
      </c>
      <c r="H15" s="635"/>
      <c r="I15" s="636"/>
      <c r="J15" s="615"/>
      <c r="K15" s="771"/>
      <c r="L15" s="771"/>
      <c r="M15" s="771"/>
      <c r="N15" s="771"/>
      <c r="O15" s="771"/>
      <c r="P15" s="771"/>
      <c r="Q15" s="771"/>
      <c r="R15" s="771"/>
      <c r="S15" s="771"/>
      <c r="T15" s="771"/>
    </row>
    <row r="16" spans="1:20" s="570" customFormat="1" ht="18.75">
      <c r="A16" s="1208"/>
      <c r="B16" s="771"/>
      <c r="C16" s="771"/>
      <c r="D16" s="771"/>
      <c r="F16" s="819"/>
      <c r="G16" s="733" t="s">
        <v>505</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504</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3" t="s">
        <v>591</v>
      </c>
      <c r="H19" s="1203"/>
      <c r="I19" s="823"/>
      <c r="J19" s="773"/>
      <c r="K19" s="773"/>
      <c r="L19" s="773"/>
      <c r="M19" s="773"/>
      <c r="N19" s="773"/>
      <c r="O19" s="773"/>
      <c r="P19" s="773"/>
      <c r="Q19" s="773"/>
      <c r="R19" s="773"/>
      <c r="S19" s="773"/>
      <c r="T19" s="773"/>
    </row>
  </sheetData>
  <sheetProtection algorithmName="SHA-512" hashValue="uV6kEHJob/KfqXiYP1z/70PISfz4a0y5wi30huitzS2ulOTbJHx/StUGJSx2g+sS01jD/aQYGjLTymw1Rr5zXw==" saltValue="lnVworQrErvt5UHdkLonJ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4" t="s">
        <v>629</v>
      </c>
      <c r="M5" s="1224"/>
      <c r="N5" s="1224"/>
      <c r="O5" s="1224"/>
      <c r="P5" s="1224"/>
      <c r="Q5" s="1224"/>
      <c r="R5" s="1224"/>
      <c r="S5" s="1224"/>
      <c r="T5" s="1224"/>
      <c r="U5" s="664"/>
    </row>
    <row r="6" spans="1:34" ht="3" customHeight="1">
      <c r="J6" s="686"/>
      <c r="K6" s="686"/>
      <c r="L6" s="754"/>
      <c r="M6" s="754"/>
      <c r="N6" s="754"/>
      <c r="O6" s="755"/>
      <c r="P6" s="755"/>
      <c r="Q6" s="755"/>
      <c r="R6" s="755"/>
      <c r="S6" s="755"/>
      <c r="T6" s="755"/>
      <c r="U6" s="755"/>
      <c r="V6" s="804"/>
    </row>
    <row r="7" spans="1:34" ht="33.75">
      <c r="J7" s="686"/>
      <c r="K7" s="686"/>
      <c r="L7" s="754"/>
      <c r="M7" s="617" t="s">
        <v>742</v>
      </c>
      <c r="N7" s="754"/>
      <c r="O7" s="1250"/>
      <c r="P7" s="1251"/>
      <c r="Q7" s="1251"/>
      <c r="R7" s="1251"/>
      <c r="S7" s="1251"/>
      <c r="T7" s="1252"/>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501</v>
      </c>
      <c r="N9" s="666"/>
      <c r="O9" s="1230" t="str">
        <f>IF(NameOrPr_ch="",IF(NameOrPr="","",NameOrPr),NameOrPr_ch)</f>
        <v>Комитет по тарифам и ценовой политике Лен.области (ЛенРТК)</v>
      </c>
      <c r="P9" s="1230"/>
      <c r="Q9" s="1230"/>
      <c r="R9" s="1230"/>
      <c r="S9" s="1230"/>
      <c r="T9" s="1230"/>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594</v>
      </c>
      <c r="N10" s="666"/>
      <c r="O10" s="1230" t="str">
        <f>IF(datePr_ch="",IF(datePr="","",datePr),datePr_ch)</f>
        <v>19.12.2019</v>
      </c>
      <c r="P10" s="1230"/>
      <c r="Q10" s="1230"/>
      <c r="R10" s="1230"/>
      <c r="S10" s="1230"/>
      <c r="T10" s="1230"/>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593</v>
      </c>
      <c r="N11" s="666"/>
      <c r="O11" s="1230" t="str">
        <f>IF(numberPr_ch="",IF(numberPr="","",numberPr),numberPr_ch)</f>
        <v>511-п</v>
      </c>
      <c r="P11" s="1230"/>
      <c r="Q11" s="1230"/>
      <c r="R11" s="1230"/>
      <c r="S11" s="1230"/>
      <c r="T11" s="1230"/>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500</v>
      </c>
      <c r="N12" s="666"/>
      <c r="O12" s="1230" t="str">
        <f>IF(IstPub_ch="",IF(IstPub="","",IstPub),IstPub_ch)</f>
        <v>http://tarif.lenobl.ru/dokumenty/docs_category_3/</v>
      </c>
      <c r="P12" s="1230"/>
      <c r="Q12" s="1230"/>
      <c r="R12" s="1230"/>
      <c r="S12" s="1230"/>
      <c r="T12" s="1230"/>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5"/>
      <c r="M13" s="1225"/>
      <c r="N13" s="779"/>
      <c r="O13" s="767"/>
      <c r="P13" s="767"/>
      <c r="Q13" s="767"/>
      <c r="R13" s="767"/>
      <c r="S13" s="767"/>
      <c r="T13" s="767"/>
      <c r="U13" s="770" t="s">
        <v>372</v>
      </c>
      <c r="X13" s="771"/>
      <c r="Y13" s="771"/>
      <c r="Z13" s="771"/>
      <c r="AA13" s="771"/>
      <c r="AB13" s="771"/>
      <c r="AC13" s="771"/>
      <c r="AD13" s="771"/>
      <c r="AE13" s="771"/>
      <c r="AF13" s="771"/>
      <c r="AG13" s="771"/>
      <c r="AH13" s="771"/>
    </row>
    <row r="14" spans="1:34">
      <c r="J14" s="686"/>
      <c r="K14" s="686"/>
      <c r="L14" s="754"/>
      <c r="M14" s="754"/>
      <c r="N14" s="502"/>
      <c r="O14" s="1231"/>
      <c r="P14" s="1231"/>
      <c r="Q14" s="1231"/>
      <c r="R14" s="1231"/>
      <c r="S14" s="1231"/>
      <c r="T14" s="1231"/>
      <c r="U14" s="1231"/>
    </row>
    <row r="15" spans="1:34">
      <c r="J15" s="686"/>
      <c r="K15" s="686"/>
      <c r="L15" s="1155" t="s">
        <v>453</v>
      </c>
      <c r="M15" s="1155"/>
      <c r="N15" s="1155"/>
      <c r="O15" s="1155"/>
      <c r="P15" s="1155"/>
      <c r="Q15" s="1155"/>
      <c r="R15" s="1155"/>
      <c r="S15" s="1155"/>
      <c r="T15" s="1155"/>
      <c r="U15" s="1155"/>
      <c r="V15" s="1155"/>
      <c r="W15" s="1155" t="s">
        <v>454</v>
      </c>
    </row>
    <row r="16" spans="1:34" ht="14.25" customHeight="1">
      <c r="J16" s="686"/>
      <c r="K16" s="686"/>
      <c r="L16" s="1237" t="s">
        <v>91</v>
      </c>
      <c r="M16" s="1237" t="s">
        <v>637</v>
      </c>
      <c r="N16" s="661"/>
      <c r="O16" s="1238" t="s">
        <v>639</v>
      </c>
      <c r="P16" s="1239"/>
      <c r="Q16" s="1239"/>
      <c r="R16" s="1239"/>
      <c r="S16" s="1239"/>
      <c r="T16" s="1240"/>
      <c r="U16" s="1221" t="s">
        <v>340</v>
      </c>
      <c r="V16" s="1234" t="s">
        <v>274</v>
      </c>
      <c r="W16" s="1155"/>
    </row>
    <row r="17" spans="1:36" ht="14.25" customHeight="1">
      <c r="J17" s="686"/>
      <c r="K17" s="686"/>
      <c r="L17" s="1237"/>
      <c r="M17" s="1237"/>
      <c r="N17" s="662"/>
      <c r="O17" s="1243" t="s">
        <v>603</v>
      </c>
      <c r="P17" s="1241" t="s">
        <v>270</v>
      </c>
      <c r="Q17" s="1242"/>
      <c r="R17" s="1218" t="s">
        <v>652</v>
      </c>
      <c r="S17" s="1219"/>
      <c r="T17" s="1220"/>
      <c r="U17" s="1222"/>
      <c r="V17" s="1235"/>
      <c r="W17" s="1155"/>
    </row>
    <row r="18" spans="1:36" ht="33.75" customHeight="1">
      <c r="J18" s="686"/>
      <c r="K18" s="686"/>
      <c r="L18" s="1237"/>
      <c r="M18" s="1237"/>
      <c r="N18" s="663"/>
      <c r="O18" s="1244"/>
      <c r="P18" s="756" t="s">
        <v>604</v>
      </c>
      <c r="Q18" s="756" t="s">
        <v>6</v>
      </c>
      <c r="R18" s="780" t="s">
        <v>273</v>
      </c>
      <c r="S18" s="1232" t="s">
        <v>272</v>
      </c>
      <c r="T18" s="1233"/>
      <c r="U18" s="1223"/>
      <c r="V18" s="1236"/>
      <c r="W18" s="1155"/>
    </row>
    <row r="19" spans="1:36">
      <c r="J19" s="686"/>
      <c r="K19" s="569">
        <v>1</v>
      </c>
      <c r="L19" s="647" t="s">
        <v>92</v>
      </c>
      <c r="M19" s="647" t="s">
        <v>48</v>
      </c>
      <c r="N19" s="649" t="str">
        <f ca="1">OFFSET(N19,0,-1)</f>
        <v>2</v>
      </c>
      <c r="O19" s="778">
        <f ca="1">OFFSET(O19,0,-1)+1</f>
        <v>3</v>
      </c>
      <c r="P19" s="778">
        <f ca="1">OFFSET(P19,0,-1)+1</f>
        <v>4</v>
      </c>
      <c r="Q19" s="778">
        <f ca="1">OFFSET(Q19,0,-1)+1</f>
        <v>5</v>
      </c>
      <c r="R19" s="778">
        <f ca="1">OFFSET(R19,0,-1)+1</f>
        <v>6</v>
      </c>
      <c r="S19" s="1226">
        <f ca="1">OFFSET(S19,0,-1)+1</f>
        <v>7</v>
      </c>
      <c r="T19" s="1226"/>
      <c r="U19" s="778">
        <f ca="1">OFFSET(U19,0,-2)+1</f>
        <v>8</v>
      </c>
      <c r="V19" s="649">
        <f ca="1">OFFSET(V19,0,-1)</f>
        <v>8</v>
      </c>
      <c r="W19" s="778">
        <f ca="1">OFFSET(W19,0,-1)+1</f>
        <v>9</v>
      </c>
    </row>
    <row r="20" spans="1:36" ht="22.5">
      <c r="A20" s="1210">
        <v>1</v>
      </c>
      <c r="B20" s="883"/>
      <c r="C20" s="883"/>
      <c r="D20" s="883"/>
      <c r="E20" s="884"/>
      <c r="F20" s="885"/>
      <c r="G20" s="885"/>
      <c r="H20" s="885"/>
      <c r="I20" s="886"/>
      <c r="J20" s="881"/>
      <c r="K20" s="888"/>
      <c r="L20" s="781">
        <f>mergeValue(A20)</f>
        <v>1</v>
      </c>
      <c r="M20" s="641" t="s">
        <v>20</v>
      </c>
      <c r="N20" s="646"/>
      <c r="O20" s="1211"/>
      <c r="P20" s="1211"/>
      <c r="Q20" s="1211"/>
      <c r="R20" s="1211"/>
      <c r="S20" s="1211"/>
      <c r="T20" s="1211"/>
      <c r="U20" s="1211"/>
      <c r="V20" s="1211"/>
      <c r="W20" s="630" t="s">
        <v>475</v>
      </c>
      <c r="Y20" s="829"/>
      <c r="Z20" s="829" t="str">
        <f t="shared" ref="Z20:Z33" si="0">IF(M20="","",M20 )</f>
        <v>Наименование тарифа</v>
      </c>
      <c r="AA20" s="829"/>
      <c r="AB20" s="829"/>
      <c r="AC20" s="829"/>
      <c r="AI20" s="808"/>
      <c r="AJ20" s="808"/>
    </row>
    <row r="21" spans="1:36" ht="22.5">
      <c r="A21" s="1210"/>
      <c r="B21" s="1210">
        <v>1</v>
      </c>
      <c r="C21" s="883"/>
      <c r="D21" s="883"/>
      <c r="E21" s="885"/>
      <c r="F21" s="885"/>
      <c r="G21" s="885"/>
      <c r="H21" s="885"/>
      <c r="I21" s="880"/>
      <c r="J21" s="879"/>
      <c r="K21" s="882"/>
      <c r="L21" s="781" t="str">
        <f>mergeValue(A21) &amp;"."&amp; mergeValue(B21)</f>
        <v>1.1</v>
      </c>
      <c r="M21" s="692" t="s">
        <v>16</v>
      </c>
      <c r="N21" s="646"/>
      <c r="O21" s="1211"/>
      <c r="P21" s="1211"/>
      <c r="Q21" s="1211"/>
      <c r="R21" s="1211"/>
      <c r="S21" s="1211"/>
      <c r="T21" s="1211"/>
      <c r="U21" s="1211"/>
      <c r="V21" s="1211"/>
      <c r="W21" s="630" t="s">
        <v>476</v>
      </c>
      <c r="Y21" s="829"/>
      <c r="Z21" s="829" t="str">
        <f t="shared" si="0"/>
        <v>Территория действия тарифа</v>
      </c>
      <c r="AA21" s="829"/>
      <c r="AB21" s="829"/>
      <c r="AC21" s="829"/>
      <c r="AI21" s="808"/>
      <c r="AJ21" s="808"/>
    </row>
    <row r="22" spans="1:36" ht="22.5">
      <c r="A22" s="1210"/>
      <c r="B22" s="1210"/>
      <c r="C22" s="1210">
        <v>1</v>
      </c>
      <c r="D22" s="883"/>
      <c r="E22" s="885"/>
      <c r="F22" s="885"/>
      <c r="G22" s="885"/>
      <c r="H22" s="885"/>
      <c r="I22" s="887"/>
      <c r="J22" s="879"/>
      <c r="K22" s="882"/>
      <c r="L22" s="781" t="str">
        <f>mergeValue(A22) &amp;"."&amp; mergeValue(B22)&amp;"."&amp; mergeValue(C22)</f>
        <v>1.1.1</v>
      </c>
      <c r="M22" s="693" t="s">
        <v>7</v>
      </c>
      <c r="N22" s="646"/>
      <c r="O22" s="1211"/>
      <c r="P22" s="1211"/>
      <c r="Q22" s="1211"/>
      <c r="R22" s="1211"/>
      <c r="S22" s="1211"/>
      <c r="T22" s="1211"/>
      <c r="U22" s="1211"/>
      <c r="V22" s="1211"/>
      <c r="W22" s="630" t="s">
        <v>631</v>
      </c>
      <c r="Y22" s="829"/>
      <c r="Z22" s="829" t="str">
        <f t="shared" si="0"/>
        <v xml:space="preserve">Наименование системы теплоснабжения </v>
      </c>
      <c r="AA22" s="829"/>
      <c r="AB22" s="829"/>
      <c r="AC22" s="829"/>
      <c r="AI22" s="808"/>
      <c r="AJ22" s="808"/>
    </row>
    <row r="23" spans="1:36" ht="22.5">
      <c r="A23" s="1210"/>
      <c r="B23" s="1210"/>
      <c r="C23" s="1210"/>
      <c r="D23" s="1210">
        <v>1</v>
      </c>
      <c r="E23" s="885"/>
      <c r="F23" s="885"/>
      <c r="G23" s="885"/>
      <c r="H23" s="885"/>
      <c r="I23" s="887"/>
      <c r="J23" s="879"/>
      <c r="K23" s="882"/>
      <c r="L23" s="781" t="str">
        <f>mergeValue(A23) &amp;"."&amp; mergeValue(B23)&amp;"."&amp; mergeValue(C23)&amp;"."&amp; mergeValue(D23)</f>
        <v>1.1.1.1</v>
      </c>
      <c r="M23" s="694" t="s">
        <v>22</v>
      </c>
      <c r="N23" s="646"/>
      <c r="O23" s="1211"/>
      <c r="P23" s="1211"/>
      <c r="Q23" s="1211"/>
      <c r="R23" s="1211"/>
      <c r="S23" s="1211"/>
      <c r="T23" s="1211"/>
      <c r="U23" s="1211"/>
      <c r="V23" s="1211"/>
      <c r="W23" s="630" t="s">
        <v>632</v>
      </c>
      <c r="Y23" s="829"/>
      <c r="Z23" s="829" t="str">
        <f t="shared" si="0"/>
        <v xml:space="preserve">Источник тепловой энергии  </v>
      </c>
      <c r="AA23" s="829"/>
      <c r="AB23" s="829"/>
      <c r="AC23" s="829"/>
      <c r="AI23" s="808"/>
      <c r="AJ23" s="808"/>
    </row>
    <row r="24" spans="1:36" ht="101.25">
      <c r="A24" s="1210"/>
      <c r="B24" s="1210"/>
      <c r="C24" s="1210"/>
      <c r="D24" s="1210"/>
      <c r="E24" s="1210">
        <v>1</v>
      </c>
      <c r="F24" s="885"/>
      <c r="G24" s="885"/>
      <c r="H24" s="883">
        <v>1</v>
      </c>
      <c r="I24" s="1210">
        <v>1</v>
      </c>
      <c r="J24" s="885"/>
      <c r="K24" s="890"/>
      <c r="L24" s="781" t="str">
        <f>mergeValue(A24) &amp;"."&amp; mergeValue(B24)&amp;"."&amp; mergeValue(C24)&amp;"."&amp; mergeValue(D24)&amp;"."&amp; mergeValue(E24)</f>
        <v>1.1.1.1.1</v>
      </c>
      <c r="M24" s="554" t="s">
        <v>9</v>
      </c>
      <c r="N24" s="646"/>
      <c r="O24" s="1212"/>
      <c r="P24" s="1212"/>
      <c r="Q24" s="1212"/>
      <c r="R24" s="1212"/>
      <c r="S24" s="1212"/>
      <c r="T24" s="1212"/>
      <c r="U24" s="1212"/>
      <c r="V24" s="1212"/>
      <c r="W24" s="630" t="s">
        <v>636</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10"/>
      <c r="B25" s="1210"/>
      <c r="C25" s="1210"/>
      <c r="D25" s="1210"/>
      <c r="E25" s="1210"/>
      <c r="F25" s="1210">
        <v>1</v>
      </c>
      <c r="G25" s="883"/>
      <c r="H25" s="883"/>
      <c r="I25" s="1210"/>
      <c r="J25" s="1210">
        <v>1</v>
      </c>
      <c r="K25" s="891"/>
      <c r="L25" s="781" t="str">
        <f>mergeValue(A25) &amp;"."&amp; mergeValue(B25)&amp;"."&amp; mergeValue(C25)&amp;"."&amp; mergeValue(D25)&amp;"."&amp; mergeValue(E25)&amp;"."&amp; mergeValue(F25)</f>
        <v>1.1.1.1.1.1</v>
      </c>
      <c r="M25" s="555" t="s">
        <v>10</v>
      </c>
      <c r="N25" s="646"/>
      <c r="O25" s="1212"/>
      <c r="P25" s="1212"/>
      <c r="Q25" s="1212"/>
      <c r="R25" s="1212"/>
      <c r="S25" s="1212"/>
      <c r="T25" s="1212"/>
      <c r="U25" s="1212"/>
      <c r="V25" s="1212"/>
      <c r="W25" s="630" t="s">
        <v>634</v>
      </c>
      <c r="Y25" s="829"/>
      <c r="Z25" s="829" t="str">
        <f t="shared" si="0"/>
        <v>Группа потребителей</v>
      </c>
      <c r="AA25" s="829"/>
      <c r="AB25" s="829"/>
      <c r="AC25" s="829"/>
      <c r="AI25" s="808"/>
      <c r="AJ25" s="808"/>
    </row>
    <row r="26" spans="1:36" ht="189" customHeight="1">
      <c r="A26" s="1210"/>
      <c r="B26" s="1210"/>
      <c r="C26" s="1210"/>
      <c r="D26" s="1210"/>
      <c r="E26" s="1210"/>
      <c r="F26" s="1210"/>
      <c r="G26" s="883">
        <v>1</v>
      </c>
      <c r="H26" s="883"/>
      <c r="I26" s="1210"/>
      <c r="J26" s="1210"/>
      <c r="K26" s="891">
        <v>1</v>
      </c>
      <c r="L26" s="781" t="str">
        <f>mergeValue(A26) &amp;"."&amp; mergeValue(B26)&amp;"."&amp; mergeValue(C26)&amp;"."&amp; mergeValue(D26)&amp;"."&amp; mergeValue(E26)&amp;"."&amp; mergeValue(F26)&amp;"."&amp; mergeValue(G26)</f>
        <v>1.1.1.1.1.1.1</v>
      </c>
      <c r="M26" s="1065"/>
      <c r="N26" s="646"/>
      <c r="O26" s="763"/>
      <c r="P26" s="763"/>
      <c r="Q26" s="1090"/>
      <c r="R26" s="1216"/>
      <c r="S26" s="1217" t="s">
        <v>83</v>
      </c>
      <c r="T26" s="1216"/>
      <c r="U26" s="1217" t="s">
        <v>84</v>
      </c>
      <c r="V26" s="763"/>
      <c r="W26" s="1227" t="s">
        <v>653</v>
      </c>
      <c r="X26" s="808" t="str">
        <f>strCheckDate(O27:V27)</f>
        <v/>
      </c>
      <c r="Y26" s="829"/>
      <c r="Z26" s="829" t="str">
        <f t="shared" si="0"/>
        <v/>
      </c>
      <c r="AA26" s="829"/>
      <c r="AB26" s="829"/>
      <c r="AC26" s="829"/>
      <c r="AI26" s="808"/>
      <c r="AJ26" s="808"/>
    </row>
    <row r="27" spans="1:36" ht="11.25" hidden="1">
      <c r="A27" s="1210"/>
      <c r="B27" s="1210"/>
      <c r="C27" s="1210"/>
      <c r="D27" s="1210"/>
      <c r="E27" s="1210"/>
      <c r="F27" s="1210"/>
      <c r="G27" s="883"/>
      <c r="H27" s="883"/>
      <c r="I27" s="1210"/>
      <c r="J27" s="1210"/>
      <c r="K27" s="891"/>
      <c r="L27" s="800"/>
      <c r="M27" s="646"/>
      <c r="N27" s="646"/>
      <c r="O27" s="763"/>
      <c r="P27" s="763"/>
      <c r="Q27" s="769" t="str">
        <f>R26 &amp; "-" &amp; T26</f>
        <v>-</v>
      </c>
      <c r="R27" s="1216"/>
      <c r="S27" s="1217"/>
      <c r="T27" s="1216"/>
      <c r="U27" s="1217"/>
      <c r="V27" s="763"/>
      <c r="W27" s="1228"/>
      <c r="Y27" s="829"/>
      <c r="Z27" s="829" t="str">
        <f t="shared" si="0"/>
        <v/>
      </c>
      <c r="AA27" s="829"/>
      <c r="AB27" s="829"/>
      <c r="AC27" s="829"/>
      <c r="AI27" s="808"/>
      <c r="AJ27" s="808"/>
    </row>
    <row r="28" spans="1:36" ht="15" customHeight="1">
      <c r="A28" s="1210"/>
      <c r="B28" s="1210"/>
      <c r="C28" s="1210"/>
      <c r="D28" s="1210"/>
      <c r="E28" s="1210"/>
      <c r="F28" s="1210"/>
      <c r="G28" s="885"/>
      <c r="H28" s="883"/>
      <c r="I28" s="1210"/>
      <c r="J28" s="1210"/>
      <c r="K28" s="890"/>
      <c r="L28" s="688"/>
      <c r="M28" s="557" t="s">
        <v>25</v>
      </c>
      <c r="N28" s="765"/>
      <c r="O28" s="765"/>
      <c r="P28" s="765"/>
      <c r="Q28" s="765"/>
      <c r="R28" s="765"/>
      <c r="S28" s="765"/>
      <c r="T28" s="765"/>
      <c r="U28" s="765"/>
      <c r="V28" s="762"/>
      <c r="W28" s="1229"/>
      <c r="Y28" s="829"/>
      <c r="Z28" s="829" t="str">
        <f t="shared" si="0"/>
        <v>Добавить вид теплоносителя (параметры теплоносителя)</v>
      </c>
      <c r="AA28" s="829"/>
      <c r="AB28" s="829"/>
      <c r="AC28" s="829"/>
      <c r="AI28" s="808"/>
      <c r="AJ28" s="808"/>
    </row>
    <row r="29" spans="1:36" ht="15" customHeight="1">
      <c r="A29" s="1210"/>
      <c r="B29" s="1210"/>
      <c r="C29" s="1210"/>
      <c r="D29" s="1210"/>
      <c r="E29" s="1210"/>
      <c r="F29" s="885"/>
      <c r="G29" s="885"/>
      <c r="H29" s="883"/>
      <c r="I29" s="1210"/>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10"/>
      <c r="B30" s="1210"/>
      <c r="C30" s="1210"/>
      <c r="D30" s="1210"/>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10"/>
      <c r="B31" s="1210"/>
      <c r="C31" s="1210"/>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10"/>
      <c r="B32" s="1210"/>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10"/>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3"/>
      <c r="M34" s="736" t="s">
        <v>308</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3" t="s">
        <v>630</v>
      </c>
      <c r="N36" s="1203"/>
      <c r="O36" s="1203"/>
      <c r="P36" s="1203"/>
      <c r="Q36" s="1203"/>
      <c r="R36" s="1203"/>
      <c r="S36" s="1203"/>
      <c r="T36" s="1203"/>
      <c r="U36" s="1203"/>
      <c r="V36" s="1203"/>
      <c r="W36" s="1203"/>
    </row>
  </sheetData>
  <sheetProtection algorithmName="SHA-512" hashValue="kP0FLiA9hU7o0/fmulHeJHaLZV1j9/6LVNXo4gL6KYEJLfImEpRg8KZV1aNRuHPoe1ueMODDa9ohnWdB3DARJA==" saltValue="HoemMCfynbW8uW1KkeYMmQ=="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4" t="s">
        <v>490</v>
      </c>
      <c r="G2" s="1205"/>
      <c r="H2" s="1206"/>
      <c r="I2" s="640"/>
    </row>
    <row r="3" spans="1:20" ht="3" customHeight="1"/>
    <row r="4" spans="1:20" s="570" customFormat="1" ht="11.25">
      <c r="A4" s="590"/>
      <c r="B4" s="590"/>
      <c r="C4" s="590"/>
      <c r="D4" s="590"/>
      <c r="F4" s="1155" t="s">
        <v>453</v>
      </c>
      <c r="G4" s="1155"/>
      <c r="H4" s="1155"/>
      <c r="I4" s="120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493</v>
      </c>
      <c r="H8" s="604"/>
      <c r="I8" s="581" t="s">
        <v>588</v>
      </c>
      <c r="J8" s="615"/>
      <c r="K8" s="590"/>
      <c r="L8" s="590"/>
      <c r="M8" s="590"/>
      <c r="N8" s="590"/>
      <c r="O8" s="590"/>
      <c r="P8" s="590"/>
      <c r="Q8" s="590"/>
      <c r="R8" s="590"/>
      <c r="S8" s="590"/>
      <c r="T8" s="590"/>
    </row>
    <row r="9" spans="1:20" s="570" customFormat="1" ht="22.5">
      <c r="A9" s="1208"/>
      <c r="B9" s="590"/>
      <c r="C9" s="590"/>
      <c r="D9" s="590"/>
      <c r="F9" s="616" t="str">
        <f>"3." &amp;mergeValue(A9)</f>
        <v>3.1</v>
      </c>
      <c r="G9" s="632" t="s">
        <v>494</v>
      </c>
      <c r="H9" s="604"/>
      <c r="I9" s="581" t="s">
        <v>586</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08"/>
      <c r="B13" s="1208"/>
      <c r="C13" s="1208"/>
      <c r="D13" s="623">
        <v>1</v>
      </c>
      <c r="F13" s="616" t="str">
        <f>"4."&amp;mergeValue(A13) &amp;"."&amp;mergeValue(B13)&amp;"."&amp;mergeValue(C13)&amp;"."&amp;mergeValue(D13)</f>
        <v>4.1.1.1.1</v>
      </c>
      <c r="G13" s="633" t="s">
        <v>497</v>
      </c>
      <c r="H13" s="604"/>
      <c r="I13" s="1209" t="s">
        <v>589</v>
      </c>
      <c r="J13" s="615"/>
      <c r="K13" s="590"/>
      <c r="L13" s="590"/>
      <c r="M13" s="590"/>
      <c r="N13" s="590"/>
      <c r="O13" s="590"/>
      <c r="P13" s="590"/>
      <c r="Q13" s="590"/>
      <c r="R13" s="590"/>
      <c r="S13" s="590"/>
      <c r="T13" s="590"/>
    </row>
    <row r="14" spans="1:20" s="570" customFormat="1" ht="18.75">
      <c r="A14" s="1208"/>
      <c r="B14" s="1208"/>
      <c r="C14" s="1208"/>
      <c r="D14" s="623"/>
      <c r="F14" s="619"/>
      <c r="G14" s="550" t="s">
        <v>4</v>
      </c>
      <c r="H14" s="624"/>
      <c r="I14" s="1209"/>
      <c r="J14" s="615"/>
      <c r="K14" s="590"/>
      <c r="L14" s="590"/>
      <c r="M14" s="590"/>
      <c r="N14" s="590"/>
      <c r="O14" s="590"/>
      <c r="P14" s="590"/>
      <c r="Q14" s="590"/>
      <c r="R14" s="590"/>
      <c r="S14" s="590"/>
      <c r="T14" s="590"/>
    </row>
    <row r="15" spans="1:20" s="570" customFormat="1" ht="18.75">
      <c r="A15" s="1208"/>
      <c r="B15" s="1208"/>
      <c r="C15" s="623"/>
      <c r="D15" s="623"/>
      <c r="F15" s="634"/>
      <c r="G15" s="577" t="s">
        <v>402</v>
      </c>
      <c r="H15" s="635"/>
      <c r="I15" s="636"/>
      <c r="J15" s="615"/>
      <c r="K15" s="590"/>
      <c r="L15" s="590"/>
      <c r="M15" s="590"/>
      <c r="N15" s="590"/>
      <c r="O15" s="590"/>
      <c r="P15" s="590"/>
      <c r="Q15" s="590"/>
      <c r="R15" s="590"/>
      <c r="S15" s="590"/>
      <c r="T15" s="590"/>
    </row>
    <row r="16" spans="1:20" s="570" customFormat="1" ht="18.75">
      <c r="A16" s="1208"/>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3" t="s">
        <v>591</v>
      </c>
      <c r="H19" s="1203"/>
      <c r="I19" s="594"/>
      <c r="J19" s="614"/>
      <c r="K19" s="614"/>
      <c r="L19" s="614"/>
      <c r="M19" s="614"/>
      <c r="N19" s="614"/>
      <c r="O19" s="614"/>
      <c r="P19" s="614"/>
      <c r="Q19" s="614"/>
      <c r="R19" s="614"/>
      <c r="S19" s="614"/>
      <c r="T19" s="614"/>
    </row>
  </sheetData>
  <sheetProtection algorithmName="SHA-512" hashValue="QJEDT8JkSBn2oD6JBBpjLLAzzh0iATf+S4jvzAP9O8w73cFtOFVx9IEbhp0ojND9K4tIrvClb2ldlbR/F9vtVQ==" saltValue="xXtO0p3YYxjmgA8x6roWS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0"/>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4" t="s">
        <v>629</v>
      </c>
      <c r="M5" s="1224"/>
      <c r="N5" s="1224"/>
      <c r="O5" s="1224"/>
      <c r="P5" s="1224"/>
      <c r="Q5" s="1224"/>
      <c r="R5" s="1224"/>
      <c r="S5" s="1224"/>
      <c r="T5" s="1224"/>
      <c r="U5" s="497"/>
    </row>
    <row r="6" spans="1:33" ht="3" customHeight="1">
      <c r="J6" s="482"/>
      <c r="K6" s="482"/>
      <c r="L6" s="478"/>
      <c r="M6" s="478"/>
      <c r="N6" s="478"/>
      <c r="O6" s="481"/>
      <c r="P6" s="481"/>
      <c r="Q6" s="481"/>
      <c r="R6" s="481"/>
      <c r="S6" s="481"/>
      <c r="T6" s="481"/>
      <c r="U6" s="478"/>
    </row>
    <row r="7" spans="1:33" s="492" customFormat="1" ht="22.5">
      <c r="A7" s="511"/>
      <c r="B7" s="511"/>
      <c r="C7" s="511"/>
      <c r="D7" s="511"/>
      <c r="E7" s="511"/>
      <c r="F7" s="511"/>
      <c r="G7" s="511"/>
      <c r="H7" s="511"/>
      <c r="L7" s="499"/>
      <c r="M7" s="617" t="s">
        <v>501</v>
      </c>
      <c r="N7" s="666"/>
      <c r="O7" s="1230" t="str">
        <f>IF(NameOrPr_ch="",IF(NameOrPr="","",NameOrPr),NameOrPr_ch)</f>
        <v>Комитет по тарифам и ценовой политике Лен.области (ЛенРТК)</v>
      </c>
      <c r="P7" s="1230"/>
      <c r="Q7" s="1230"/>
      <c r="R7" s="1230"/>
      <c r="S7" s="1230"/>
      <c r="T7" s="1230"/>
      <c r="U7" s="582"/>
      <c r="V7" s="582"/>
      <c r="W7" s="519"/>
      <c r="X7" s="505"/>
      <c r="Y7" s="505"/>
      <c r="Z7" s="505"/>
      <c r="AA7" s="505"/>
      <c r="AB7" s="505"/>
      <c r="AC7" s="505"/>
      <c r="AD7" s="505"/>
      <c r="AE7" s="505"/>
      <c r="AF7" s="505"/>
      <c r="AG7" s="505"/>
    </row>
    <row r="8" spans="1:33" s="492" customFormat="1" ht="18.75">
      <c r="A8" s="511"/>
      <c r="B8" s="511"/>
      <c r="C8" s="511"/>
      <c r="D8" s="511"/>
      <c r="E8" s="511"/>
      <c r="F8" s="511"/>
      <c r="G8" s="511"/>
      <c r="H8" s="511"/>
      <c r="L8" s="499"/>
      <c r="M8" s="617" t="s">
        <v>594</v>
      </c>
      <c r="N8" s="666"/>
      <c r="O8" s="1230" t="str">
        <f>IF(datePr_ch="",IF(datePr="","",datePr),datePr_ch)</f>
        <v>19.12.2019</v>
      </c>
      <c r="P8" s="1230"/>
      <c r="Q8" s="1230"/>
      <c r="R8" s="1230"/>
      <c r="S8" s="1230"/>
      <c r="T8" s="1230"/>
      <c r="U8" s="582"/>
      <c r="V8" s="582"/>
      <c r="W8" s="519"/>
      <c r="X8" s="505"/>
      <c r="Y8" s="505"/>
      <c r="Z8" s="505"/>
      <c r="AA8" s="505"/>
      <c r="AB8" s="505"/>
      <c r="AC8" s="505"/>
      <c r="AD8" s="505"/>
      <c r="AE8" s="505"/>
      <c r="AF8" s="505"/>
      <c r="AG8" s="505"/>
    </row>
    <row r="9" spans="1:33" s="492" customFormat="1" ht="18.75">
      <c r="A9" s="511"/>
      <c r="B9" s="511"/>
      <c r="C9" s="511"/>
      <c r="D9" s="511"/>
      <c r="E9" s="511"/>
      <c r="F9" s="511"/>
      <c r="G9" s="511"/>
      <c r="H9" s="511"/>
      <c r="L9" s="152"/>
      <c r="M9" s="617" t="s">
        <v>593</v>
      </c>
      <c r="N9" s="666"/>
      <c r="O9" s="1230" t="str">
        <f>IF(numberPr_ch="",IF(numberPr="","",numberPr),numberPr_ch)</f>
        <v>511-п</v>
      </c>
      <c r="P9" s="1230"/>
      <c r="Q9" s="1230"/>
      <c r="R9" s="1230"/>
      <c r="S9" s="1230"/>
      <c r="T9" s="1230"/>
      <c r="U9" s="582"/>
      <c r="V9" s="582"/>
      <c r="W9" s="519"/>
      <c r="X9" s="505"/>
      <c r="Y9" s="505"/>
      <c r="Z9" s="505"/>
      <c r="AA9" s="505"/>
      <c r="AB9" s="505"/>
      <c r="AC9" s="505"/>
      <c r="AD9" s="505"/>
      <c r="AE9" s="505"/>
      <c r="AF9" s="505"/>
      <c r="AG9" s="505"/>
    </row>
    <row r="10" spans="1:33" s="492" customFormat="1" ht="18.75">
      <c r="A10" s="511"/>
      <c r="B10" s="511"/>
      <c r="C10" s="511"/>
      <c r="D10" s="511"/>
      <c r="E10" s="511"/>
      <c r="F10" s="511"/>
      <c r="G10" s="511"/>
      <c r="H10" s="511"/>
      <c r="L10" s="152"/>
      <c r="M10" s="617" t="s">
        <v>500</v>
      </c>
      <c r="N10" s="666"/>
      <c r="O10" s="1230" t="str">
        <f>IF(IstPub_ch="",IF(IstPub="","",IstPub),IstPub_ch)</f>
        <v>http://tarif.lenobl.ru/dokumenty/docs_category_3/</v>
      </c>
      <c r="P10" s="1230"/>
      <c r="Q10" s="1230"/>
      <c r="R10" s="1230"/>
      <c r="S10" s="1230"/>
      <c r="T10" s="1230"/>
      <c r="U10" s="582"/>
      <c r="V10" s="582"/>
      <c r="W10" s="519"/>
      <c r="X10" s="505"/>
      <c r="Y10" s="505"/>
      <c r="Z10" s="505"/>
      <c r="AA10" s="505"/>
      <c r="AB10" s="505"/>
      <c r="AC10" s="505"/>
      <c r="AD10" s="505"/>
      <c r="AE10" s="505"/>
      <c r="AF10" s="505"/>
      <c r="AG10" s="505"/>
    </row>
    <row r="11" spans="1:33" s="492" customFormat="1" ht="11.25" hidden="1">
      <c r="A11" s="511"/>
      <c r="B11" s="511"/>
      <c r="C11" s="511"/>
      <c r="D11" s="511"/>
      <c r="E11" s="511"/>
      <c r="F11" s="511"/>
      <c r="G11" s="511"/>
      <c r="H11" s="511"/>
      <c r="L11" s="152"/>
      <c r="M11" s="152"/>
      <c r="N11" s="489"/>
      <c r="O11" s="498"/>
      <c r="P11" s="498"/>
      <c r="Q11" s="498"/>
      <c r="R11" s="498"/>
      <c r="S11" s="498"/>
      <c r="T11" s="498"/>
      <c r="U11" s="503" t="s">
        <v>372</v>
      </c>
      <c r="X11" s="505"/>
      <c r="Y11" s="505"/>
      <c r="Z11" s="505"/>
      <c r="AA11" s="505"/>
      <c r="AB11" s="505"/>
      <c r="AC11" s="505"/>
      <c r="AD11" s="505"/>
      <c r="AE11" s="505"/>
      <c r="AF11" s="505"/>
      <c r="AG11" s="505"/>
    </row>
    <row r="12" spans="1:33" ht="15" customHeight="1">
      <c r="H12" s="510" t="s">
        <v>92</v>
      </c>
      <c r="J12" s="482"/>
      <c r="K12" s="482"/>
      <c r="L12" s="478"/>
      <c r="M12" s="478"/>
      <c r="N12" s="478"/>
      <c r="O12" s="1254"/>
      <c r="P12" s="1254"/>
      <c r="Q12" s="1254"/>
      <c r="R12" s="1254"/>
      <c r="S12" s="1254"/>
      <c r="T12" s="1254"/>
      <c r="U12" s="1254"/>
    </row>
    <row r="13" spans="1:33">
      <c r="J13" s="482"/>
      <c r="K13" s="482"/>
      <c r="L13" s="1155" t="s">
        <v>453</v>
      </c>
      <c r="M13" s="1155"/>
      <c r="N13" s="1155"/>
      <c r="O13" s="1155"/>
      <c r="P13" s="1155"/>
      <c r="Q13" s="1155"/>
      <c r="R13" s="1155"/>
      <c r="S13" s="1155"/>
      <c r="T13" s="1155"/>
      <c r="U13" s="1155"/>
      <c r="V13" s="1155"/>
      <c r="W13" s="1155" t="s">
        <v>454</v>
      </c>
    </row>
    <row r="14" spans="1:33" ht="14.25" customHeight="1">
      <c r="J14" s="482"/>
      <c r="K14" s="482"/>
      <c r="L14" s="1237" t="s">
        <v>91</v>
      </c>
      <c r="M14" s="1237" t="s">
        <v>637</v>
      </c>
      <c r="N14" s="475"/>
      <c r="O14" s="1238" t="s">
        <v>639</v>
      </c>
      <c r="P14" s="1239"/>
      <c r="Q14" s="1239"/>
      <c r="R14" s="1239"/>
      <c r="S14" s="1239"/>
      <c r="T14" s="1240"/>
      <c r="U14" s="1221" t="s">
        <v>340</v>
      </c>
      <c r="V14" s="1253" t="s">
        <v>274</v>
      </c>
      <c r="W14" s="1155"/>
    </row>
    <row r="15" spans="1:33" ht="14.25" customHeight="1">
      <c r="J15" s="482"/>
      <c r="K15" s="482"/>
      <c r="L15" s="1237"/>
      <c r="M15" s="1237"/>
      <c r="N15" s="474"/>
      <c r="O15" s="1243" t="s">
        <v>638</v>
      </c>
      <c r="P15" s="655"/>
      <c r="Q15" s="655"/>
      <c r="R15" s="1219" t="s">
        <v>652</v>
      </c>
      <c r="S15" s="1219"/>
      <c r="T15" s="1220"/>
      <c r="U15" s="1222"/>
      <c r="V15" s="1253"/>
      <c r="W15" s="1155"/>
    </row>
    <row r="16" spans="1:33" ht="30.75" customHeight="1">
      <c r="J16" s="482"/>
      <c r="K16" s="482"/>
      <c r="L16" s="1237"/>
      <c r="M16" s="1237"/>
      <c r="N16" s="473"/>
      <c r="O16" s="1244"/>
      <c r="P16" s="653"/>
      <c r="Q16" s="654"/>
      <c r="R16" s="536" t="s">
        <v>273</v>
      </c>
      <c r="S16" s="1232" t="s">
        <v>272</v>
      </c>
      <c r="T16" s="1233"/>
      <c r="U16" s="1223"/>
      <c r="V16" s="1253"/>
      <c r="W16" s="1155"/>
    </row>
    <row r="17" spans="1:33">
      <c r="J17" s="482"/>
      <c r="K17" s="490">
        <v>1</v>
      </c>
      <c r="L17" s="637" t="s">
        <v>92</v>
      </c>
      <c r="M17" s="637" t="s">
        <v>48</v>
      </c>
      <c r="N17" s="509" t="s">
        <v>48</v>
      </c>
      <c r="O17" s="638">
        <f ca="1">OFFSET(O17,0,-1)+1</f>
        <v>3</v>
      </c>
      <c r="P17" s="639">
        <f ca="1">OFFSET(P17,0,-1)</f>
        <v>3</v>
      </c>
      <c r="Q17" s="639">
        <f ca="1">OFFSET(Q17,0,-1)</f>
        <v>3</v>
      </c>
      <c r="R17" s="638">
        <f ca="1">OFFSET(R17,0,-1)+1</f>
        <v>4</v>
      </c>
      <c r="S17" s="1256">
        <f ca="1">OFFSET(S17,0,-1)+1</f>
        <v>5</v>
      </c>
      <c r="T17" s="1256"/>
      <c r="U17" s="638">
        <f ca="1">OFFSET(U17,0,-2)+1</f>
        <v>6</v>
      </c>
      <c r="V17" s="639">
        <f ca="1">OFFSET(V17,0,-1)</f>
        <v>6</v>
      </c>
      <c r="W17" s="638">
        <f ca="1">OFFSET(W17,0,-1)+1</f>
        <v>7</v>
      </c>
    </row>
    <row r="18" spans="1:33" ht="22.5">
      <c r="A18" s="1210">
        <v>1</v>
      </c>
      <c r="B18" s="901"/>
      <c r="C18" s="901"/>
      <c r="D18" s="901"/>
      <c r="E18" s="902"/>
      <c r="F18" s="903"/>
      <c r="G18" s="903"/>
      <c r="H18" s="903"/>
      <c r="I18" s="904"/>
      <c r="J18" s="899"/>
      <c r="K18" s="906"/>
      <c r="L18" s="593">
        <f>mergeValue(A18)</f>
        <v>1</v>
      </c>
      <c r="M18" s="641" t="s">
        <v>20</v>
      </c>
      <c r="N18" s="580"/>
      <c r="O18" s="1255"/>
      <c r="P18" s="1255"/>
      <c r="Q18" s="1255"/>
      <c r="R18" s="1255"/>
      <c r="S18" s="1255"/>
      <c r="T18" s="1255"/>
      <c r="U18" s="1255"/>
      <c r="V18" s="1255"/>
      <c r="W18" s="630" t="s">
        <v>475</v>
      </c>
    </row>
    <row r="19" spans="1:33" ht="22.5">
      <c r="A19" s="1210"/>
      <c r="B19" s="1210">
        <v>1</v>
      </c>
      <c r="C19" s="901"/>
      <c r="D19" s="901"/>
      <c r="E19" s="903"/>
      <c r="F19" s="903"/>
      <c r="G19" s="903"/>
      <c r="H19" s="903"/>
      <c r="I19" s="898"/>
      <c r="J19" s="897"/>
      <c r="K19" s="900"/>
      <c r="L19" s="593" t="str">
        <f>mergeValue(A19) &amp;"."&amp; mergeValue(B19)</f>
        <v>1.1</v>
      </c>
      <c r="M19" s="546" t="s">
        <v>16</v>
      </c>
      <c r="N19" s="580"/>
      <c r="O19" s="1255"/>
      <c r="P19" s="1255"/>
      <c r="Q19" s="1255"/>
      <c r="R19" s="1255"/>
      <c r="S19" s="1255"/>
      <c r="T19" s="1255"/>
      <c r="U19" s="1255"/>
      <c r="V19" s="1255"/>
      <c r="W19" s="630" t="s">
        <v>476</v>
      </c>
    </row>
    <row r="20" spans="1:33" ht="22.5">
      <c r="A20" s="1210"/>
      <c r="B20" s="1210"/>
      <c r="C20" s="1210">
        <v>1</v>
      </c>
      <c r="D20" s="901"/>
      <c r="E20" s="903"/>
      <c r="F20" s="903"/>
      <c r="G20" s="903"/>
      <c r="H20" s="903"/>
      <c r="I20" s="905"/>
      <c r="J20" s="897"/>
      <c r="K20" s="900"/>
      <c r="L20" s="593" t="str">
        <f>mergeValue(A20) &amp;"."&amp; mergeValue(B20)&amp;"."&amp; mergeValue(C20)</f>
        <v>1.1.1</v>
      </c>
      <c r="M20" s="547" t="s">
        <v>7</v>
      </c>
      <c r="N20" s="580"/>
      <c r="O20" s="1255"/>
      <c r="P20" s="1255"/>
      <c r="Q20" s="1255"/>
      <c r="R20" s="1255"/>
      <c r="S20" s="1255"/>
      <c r="T20" s="1255"/>
      <c r="U20" s="1255"/>
      <c r="V20" s="1255"/>
      <c r="W20" s="630" t="s">
        <v>631</v>
      </c>
    </row>
    <row r="21" spans="1:33" ht="22.5">
      <c r="A21" s="1210"/>
      <c r="B21" s="1210"/>
      <c r="C21" s="1210"/>
      <c r="D21" s="1210">
        <v>1</v>
      </c>
      <c r="E21" s="903"/>
      <c r="F21" s="903"/>
      <c r="G21" s="903"/>
      <c r="H21" s="903"/>
      <c r="I21" s="905"/>
      <c r="J21" s="897"/>
      <c r="K21" s="900"/>
      <c r="L21" s="593" t="str">
        <f>mergeValue(A21) &amp;"."&amp; mergeValue(B21)&amp;"."&amp; mergeValue(C21)&amp;"."&amp; mergeValue(D21)</f>
        <v>1.1.1.1</v>
      </c>
      <c r="M21" s="548" t="s">
        <v>22</v>
      </c>
      <c r="N21" s="580"/>
      <c r="O21" s="1255"/>
      <c r="P21" s="1255"/>
      <c r="Q21" s="1255"/>
      <c r="R21" s="1255"/>
      <c r="S21" s="1255"/>
      <c r="T21" s="1255"/>
      <c r="U21" s="1255"/>
      <c r="V21" s="1255"/>
      <c r="W21" s="630" t="s">
        <v>632</v>
      </c>
    </row>
    <row r="22" spans="1:33" ht="101.25">
      <c r="A22" s="1210"/>
      <c r="B22" s="1210"/>
      <c r="C22" s="1210"/>
      <c r="D22" s="1210"/>
      <c r="E22" s="1210">
        <v>1</v>
      </c>
      <c r="F22" s="903"/>
      <c r="G22" s="903"/>
      <c r="H22" s="901">
        <v>1</v>
      </c>
      <c r="I22" s="1210">
        <v>1</v>
      </c>
      <c r="J22" s="903"/>
      <c r="K22" s="908"/>
      <c r="L22" s="593" t="str">
        <f>mergeValue(A22) &amp;"."&amp; mergeValue(B22)&amp;"."&amp; mergeValue(C22)&amp;"."&amp; mergeValue(D22)&amp;"."&amp; mergeValue(E22)</f>
        <v>1.1.1.1.1</v>
      </c>
      <c r="M22" s="554" t="s">
        <v>9</v>
      </c>
      <c r="N22" s="581"/>
      <c r="O22" s="1212"/>
      <c r="P22" s="1212"/>
      <c r="Q22" s="1212"/>
      <c r="R22" s="1212"/>
      <c r="S22" s="1212"/>
      <c r="T22" s="1212"/>
      <c r="U22" s="1212"/>
      <c r="V22" s="1212"/>
      <c r="W22" s="630" t="s">
        <v>636</v>
      </c>
    </row>
    <row r="23" spans="1:33" ht="90">
      <c r="A23" s="1210"/>
      <c r="B23" s="1210"/>
      <c r="C23" s="1210"/>
      <c r="D23" s="1210"/>
      <c r="E23" s="1210"/>
      <c r="F23" s="1210">
        <v>1</v>
      </c>
      <c r="G23" s="901"/>
      <c r="H23" s="901"/>
      <c r="I23" s="1210"/>
      <c r="J23" s="1210">
        <v>1</v>
      </c>
      <c r="K23" s="909"/>
      <c r="L23" s="593" t="str">
        <f>mergeValue(A23) &amp;"."&amp; mergeValue(B23)&amp;"."&amp; mergeValue(C23)&amp;"."&amp; mergeValue(D23)&amp;"."&amp; mergeValue(E23)&amp;"."&amp; mergeValue(F23)</f>
        <v>1.1.1.1.1.1</v>
      </c>
      <c r="M23" s="555" t="s">
        <v>10</v>
      </c>
      <c r="N23" s="581"/>
      <c r="O23" s="1213"/>
      <c r="P23" s="1214"/>
      <c r="Q23" s="1214"/>
      <c r="R23" s="1214"/>
      <c r="S23" s="1214"/>
      <c r="T23" s="1214"/>
      <c r="U23" s="1214"/>
      <c r="V23" s="1215"/>
      <c r="W23" s="630" t="s">
        <v>634</v>
      </c>
      <c r="Y23" s="504" t="str">
        <f>strCheckUnique(Z23:Z26)</f>
        <v/>
      </c>
      <c r="AA23" s="504" t="str">
        <f>IF(O23="","",O23 &amp; ":_")</f>
        <v/>
      </c>
    </row>
    <row r="24" spans="1:33" ht="189" customHeight="1">
      <c r="A24" s="1210"/>
      <c r="B24" s="1210"/>
      <c r="C24" s="1210"/>
      <c r="D24" s="1210"/>
      <c r="E24" s="1210"/>
      <c r="F24" s="1210"/>
      <c r="G24" s="901">
        <v>1</v>
      </c>
      <c r="H24" s="901"/>
      <c r="I24" s="1210"/>
      <c r="J24" s="1210"/>
      <c r="K24" s="909">
        <v>1</v>
      </c>
      <c r="L24" s="593" t="str">
        <f>mergeValue(A24) &amp;"."&amp; mergeValue(B24)&amp;"."&amp; mergeValue(C24)&amp;"."&amp; mergeValue(D24)&amp;"."&amp; mergeValue(E24)&amp;"."&amp; mergeValue(F24)&amp;"."&amp; mergeValue(G24)</f>
        <v>1.1.1.1.1.1.1</v>
      </c>
      <c r="M24" s="1065"/>
      <c r="N24" s="586"/>
      <c r="O24" s="1074"/>
      <c r="P24" s="562"/>
      <c r="Q24" s="562"/>
      <c r="R24" s="1245"/>
      <c r="S24" s="1217" t="s">
        <v>83</v>
      </c>
      <c r="T24" s="1245"/>
      <c r="U24" s="1217" t="s">
        <v>84</v>
      </c>
      <c r="V24" s="578"/>
      <c r="W24" s="1227" t="s">
        <v>654</v>
      </c>
      <c r="X24" s="500" t="str">
        <f>strCheckDate(O25:V25)</f>
        <v/>
      </c>
      <c r="Y24" s="504"/>
      <c r="Z24" s="504" t="str">
        <f>IF(M24="","",M24 )</f>
        <v/>
      </c>
      <c r="AA24" s="504"/>
      <c r="AB24" s="504"/>
      <c r="AC24" s="504"/>
    </row>
    <row r="25" spans="1:33" ht="11.25" hidden="1">
      <c r="A25" s="1210"/>
      <c r="B25" s="1210"/>
      <c r="C25" s="1210"/>
      <c r="D25" s="1210"/>
      <c r="E25" s="1210"/>
      <c r="F25" s="1210"/>
      <c r="G25" s="901"/>
      <c r="H25" s="901"/>
      <c r="I25" s="1210"/>
      <c r="J25" s="1210"/>
      <c r="K25" s="909"/>
      <c r="L25" s="600"/>
      <c r="M25" s="646"/>
      <c r="N25" s="586"/>
      <c r="O25" s="584"/>
      <c r="P25" s="562"/>
      <c r="Q25" s="584" t="str">
        <f>R24 &amp; "-" &amp; T24</f>
        <v>-</v>
      </c>
      <c r="R25" s="1216"/>
      <c r="S25" s="1217"/>
      <c r="T25" s="1216"/>
      <c r="U25" s="1217"/>
      <c r="V25" s="578"/>
      <c r="W25" s="1228"/>
    </row>
    <row r="26" spans="1:33" s="476" customFormat="1" ht="15" customHeight="1">
      <c r="A26" s="1210"/>
      <c r="B26" s="1210"/>
      <c r="C26" s="1210"/>
      <c r="D26" s="1210"/>
      <c r="E26" s="1210"/>
      <c r="F26" s="1210"/>
      <c r="G26" s="903"/>
      <c r="H26" s="901"/>
      <c r="I26" s="1210"/>
      <c r="J26" s="1210"/>
      <c r="K26" s="908"/>
      <c r="L26" s="538"/>
      <c r="M26" s="557" t="s">
        <v>25</v>
      </c>
      <c r="N26" s="551"/>
      <c r="O26" s="545"/>
      <c r="P26" s="545"/>
      <c r="Q26" s="545"/>
      <c r="R26" s="573"/>
      <c r="S26" s="564"/>
      <c r="T26" s="563"/>
      <c r="U26" s="551"/>
      <c r="V26" s="560"/>
      <c r="W26" s="1229"/>
      <c r="X26" s="501"/>
      <c r="Y26" s="501"/>
      <c r="Z26" s="501"/>
      <c r="AA26" s="501"/>
      <c r="AB26" s="501"/>
      <c r="AC26" s="501"/>
      <c r="AD26" s="501"/>
      <c r="AE26" s="501"/>
      <c r="AF26" s="501"/>
      <c r="AG26" s="501"/>
    </row>
    <row r="27" spans="1:33" s="476" customFormat="1" ht="15" customHeight="1">
      <c r="A27" s="1210"/>
      <c r="B27" s="1210"/>
      <c r="C27" s="1210"/>
      <c r="D27" s="1210"/>
      <c r="E27" s="1210"/>
      <c r="F27" s="903"/>
      <c r="G27" s="903"/>
      <c r="H27" s="901"/>
      <c r="I27" s="1210"/>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6" customFormat="1" ht="15" customHeight="1">
      <c r="A28" s="1210"/>
      <c r="B28" s="1210"/>
      <c r="C28" s="1210"/>
      <c r="D28" s="1210"/>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6" customFormat="1" ht="15" customHeight="1">
      <c r="A29" s="1210"/>
      <c r="B29" s="1210"/>
      <c r="C29" s="1210"/>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6" customFormat="1" ht="15" customHeight="1">
      <c r="A30" s="1210"/>
      <c r="B30" s="1210"/>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6" customFormat="1" ht="15" customHeight="1">
      <c r="A31" s="1210"/>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6" customFormat="1" ht="15" customHeight="1">
      <c r="A32" s="895"/>
      <c r="B32" s="895"/>
      <c r="C32" s="895"/>
      <c r="D32" s="895"/>
      <c r="E32" s="895"/>
      <c r="F32" s="895"/>
      <c r="G32" s="895"/>
      <c r="H32" s="895"/>
      <c r="I32" s="895"/>
      <c r="J32" s="895"/>
      <c r="K32" s="895"/>
      <c r="L32" s="538"/>
      <c r="M32" s="565" t="s">
        <v>308</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6"/>
      <c r="M33" s="486"/>
      <c r="N33" s="486"/>
      <c r="O33" s="486"/>
      <c r="P33" s="486"/>
      <c r="Q33" s="486"/>
      <c r="R33" s="486"/>
      <c r="S33" s="486"/>
      <c r="T33" s="486"/>
      <c r="U33" s="486"/>
    </row>
    <row r="34" spans="12:23" ht="133.5" customHeight="1">
      <c r="L34" s="1">
        <v>1</v>
      </c>
      <c r="M34" s="1203" t="s">
        <v>630</v>
      </c>
      <c r="N34" s="1203"/>
      <c r="O34" s="1203"/>
      <c r="P34" s="1203"/>
      <c r="Q34" s="1203"/>
      <c r="R34" s="1203"/>
      <c r="S34" s="1203"/>
      <c r="T34" s="1203"/>
      <c r="U34" s="1203"/>
      <c r="V34" s="1203"/>
      <c r="W34" s="1203"/>
    </row>
  </sheetData>
  <sheetProtection algorithmName="SHA-512" hashValue="sDWv7YCDFH17gk+7FfOUW3EHhPyMvcktNFBEwmhV6yKfIHcJK6H94qRPYthczaRkcfSY9JgnYSw2HuA4aieC/w==" saltValue="EBb7L6lKbcl8Y01xDvyaCQ==" spinCount="100000" sheet="1" objects="1" scenarios="1" formatColumns="0" formatRows="0"/>
  <dataConsolidate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6"/>
  <sheetViews>
    <sheetView showGridLines="0" topLeftCell="E1" zoomScaleNormal="100" workbookViewId="0">
      <selection activeCell="G14" sqref="G14"/>
    </sheetView>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4" t="s">
        <v>490</v>
      </c>
      <c r="G2" s="1205"/>
      <c r="H2" s="1206"/>
      <c r="I2" s="640"/>
    </row>
    <row r="3" spans="1:20" ht="3" customHeight="1"/>
    <row r="4" spans="1:20" s="570" customFormat="1" ht="11.25">
      <c r="A4" s="590"/>
      <c r="B4" s="590"/>
      <c r="C4" s="590"/>
      <c r="D4" s="590"/>
      <c r="F4" s="1155" t="s">
        <v>453</v>
      </c>
      <c r="G4" s="1155"/>
      <c r="H4" s="1155"/>
      <c r="I4" s="120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493</v>
      </c>
      <c r="H8" s="604" t="str">
        <f>IF('Перечень тарифов'!R37="","наименование отсутствует","" &amp; 'Перечень тарифов'!R37 &amp; "")</f>
        <v>наименование отсутствует</v>
      </c>
      <c r="I8" s="581" t="s">
        <v>588</v>
      </c>
      <c r="J8" s="615"/>
      <c r="K8" s="590"/>
      <c r="L8" s="590"/>
      <c r="M8" s="590"/>
      <c r="N8" s="590"/>
      <c r="O8" s="590"/>
      <c r="P8" s="590"/>
      <c r="Q8" s="590"/>
      <c r="R8" s="590"/>
      <c r="S8" s="590"/>
      <c r="T8" s="590"/>
    </row>
    <row r="9" spans="1:20" s="570" customFormat="1" ht="56.25">
      <c r="A9" s="1208"/>
      <c r="B9" s="590"/>
      <c r="C9" s="590"/>
      <c r="D9" s="590"/>
      <c r="F9" s="616" t="str">
        <f>"3." &amp;mergeValue(A9)</f>
        <v>3.1</v>
      </c>
      <c r="G9" s="632" t="s">
        <v>494</v>
      </c>
      <c r="H9" s="604" t="str">
        <f>IF('Перечень тарифов'!F37="","наименование отсутствует","" &amp; 'Перечень тарифов'!F37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581" t="s">
        <v>586</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496</v>
      </c>
      <c r="H12" s="604" t="str">
        <f>IF(Территории!H13="","","" &amp; Территории!H13 &amp; "")</f>
        <v>Гатчинский муниципальный район</v>
      </c>
      <c r="I12" s="581" t="s">
        <v>499</v>
      </c>
      <c r="J12" s="615"/>
      <c r="K12" s="590"/>
      <c r="L12" s="590"/>
      <c r="M12" s="590"/>
      <c r="N12" s="590"/>
      <c r="O12" s="590"/>
      <c r="P12" s="590"/>
      <c r="Q12" s="590"/>
      <c r="R12" s="590"/>
      <c r="S12" s="590"/>
      <c r="T12" s="590"/>
    </row>
    <row r="13" spans="1:20" s="570" customFormat="1" ht="18.75">
      <c r="A13" s="1208"/>
      <c r="B13" s="1208"/>
      <c r="C13" s="1208"/>
      <c r="D13" s="623">
        <v>1</v>
      </c>
      <c r="F13" s="616" t="str">
        <f>"4."&amp;mergeValue(A13) &amp;"."&amp;mergeValue(B13)&amp;"."&amp;mergeValue(C13)&amp;"."&amp;mergeValue(D13)</f>
        <v>4.1.1.1.1</v>
      </c>
      <c r="G13" s="633" t="s">
        <v>497</v>
      </c>
      <c r="H13" s="604" t="str">
        <f>IF(Территории!R14="","","" &amp; Территории!R14 &amp; "")</f>
        <v>Вырицкое (41618154)</v>
      </c>
      <c r="I13" s="1209" t="s">
        <v>589</v>
      </c>
      <c r="J13" s="615"/>
      <c r="K13" s="590"/>
      <c r="L13" s="590"/>
      <c r="M13" s="590"/>
      <c r="N13" s="590"/>
      <c r="O13" s="590"/>
      <c r="P13" s="590"/>
      <c r="Q13" s="590"/>
      <c r="R13" s="590"/>
      <c r="S13" s="590"/>
      <c r="T13" s="590"/>
    </row>
    <row r="14" spans="1:20" s="1007" customFormat="1" ht="18.75">
      <c r="A14" s="1208"/>
      <c r="B14" s="1208"/>
      <c r="C14" s="1208"/>
      <c r="D14" s="1105">
        <v>2</v>
      </c>
      <c r="F14" s="1029" t="str">
        <f>"4."&amp;mergeValue(A14) &amp;"."&amp;mergeValue(B14)&amp;"."&amp;mergeValue(C14)&amp;"."&amp;mergeValue(D14)</f>
        <v>4.1.1.1.2</v>
      </c>
      <c r="G14" s="818" t="s">
        <v>497</v>
      </c>
      <c r="H14" s="1110" t="str">
        <f>IF(Территории!R15="","","" &amp; Территории!R15 &amp; "")</f>
        <v>Большеколпанское (41618408)</v>
      </c>
      <c r="I14" s="1209"/>
      <c r="J14" s="615"/>
      <c r="K14" s="1013"/>
      <c r="L14" s="1013"/>
      <c r="M14" s="1013"/>
      <c r="N14" s="1013"/>
      <c r="O14" s="1013"/>
      <c r="P14" s="1013"/>
      <c r="Q14" s="1013"/>
      <c r="R14" s="1013"/>
      <c r="S14" s="1013"/>
      <c r="T14" s="1013"/>
    </row>
    <row r="15" spans="1:20" s="613" customFormat="1" ht="3" customHeight="1">
      <c r="A15" s="614"/>
      <c r="B15" s="614"/>
      <c r="C15" s="614"/>
      <c r="D15" s="614"/>
      <c r="F15" s="625"/>
      <c r="G15" s="626"/>
      <c r="H15" s="627"/>
      <c r="I15" s="628"/>
      <c r="J15" s="614"/>
      <c r="K15" s="614"/>
      <c r="L15" s="614"/>
      <c r="M15" s="614"/>
      <c r="N15" s="614"/>
      <c r="O15" s="614"/>
      <c r="P15" s="614"/>
      <c r="Q15" s="614"/>
      <c r="R15" s="614"/>
      <c r="S15" s="614"/>
      <c r="T15" s="614"/>
    </row>
    <row r="16" spans="1:20" s="613" customFormat="1" ht="15" customHeight="1">
      <c r="A16" s="614"/>
      <c r="B16" s="614"/>
      <c r="C16" s="614"/>
      <c r="D16" s="614"/>
      <c r="F16" s="612"/>
      <c r="G16" s="1203" t="s">
        <v>591</v>
      </c>
      <c r="H16" s="1203"/>
      <c r="I16" s="594"/>
      <c r="J16" s="614"/>
      <c r="K16" s="614"/>
      <c r="L16" s="614"/>
      <c r="M16" s="614"/>
      <c r="N16" s="614"/>
      <c r="O16" s="614"/>
      <c r="P16" s="614"/>
      <c r="Q16" s="614"/>
      <c r="R16" s="614"/>
      <c r="S16" s="614"/>
      <c r="T16" s="614"/>
    </row>
  </sheetData>
  <sheetProtection algorithmName="SHA-512" hashValue="0taoihALfnQIjni55zKr1hF4yXfA8nqZa6sNkiLSZoZVXcPgnANyJg0dSkVOfBFVtmdPbH4jmznE8QvdcQxt1g==" saltValue="InHK2BYlxauz1k3wDu9ixA==" spinCount="100000" sheet="1" objects="1" scenarios="1" formatColumns="0" formatRows="0"/>
  <mergeCells count="8">
    <mergeCell ref="G16:H16"/>
    <mergeCell ref="F2:H2"/>
    <mergeCell ref="F4:H4"/>
    <mergeCell ref="I4:I5"/>
    <mergeCell ref="A8:A14"/>
    <mergeCell ref="B11:B14"/>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6">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CG30"/>
  <sheetViews>
    <sheetView showGridLines="0" topLeftCell="AW7" zoomScaleNormal="100" workbookViewId="0">
      <selection activeCell="BL24" sqref="BL24"/>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23.7109375" style="1057" customWidth="1"/>
    <col min="23" max="24" width="1.7109375" style="1057" hidden="1" customWidth="1"/>
    <col min="25" max="25" width="11.7109375" style="1057" customWidth="1"/>
    <col min="26" max="26" width="3.7109375" style="1057" customWidth="1"/>
    <col min="27" max="27" width="11.7109375" style="1057" customWidth="1"/>
    <col min="28" max="28" width="8.5703125" style="1057" customWidth="1"/>
    <col min="29" max="29" width="23.7109375" style="1057" customWidth="1"/>
    <col min="30" max="31" width="1.7109375" style="1057" hidden="1" customWidth="1"/>
    <col min="32" max="32" width="11.7109375" style="1057" customWidth="1"/>
    <col min="33" max="33" width="3.7109375" style="1057" customWidth="1"/>
    <col min="34" max="34" width="11.7109375" style="1057" customWidth="1"/>
    <col min="35" max="35" width="8.5703125" style="1057" customWidth="1"/>
    <col min="36" max="36" width="23.7109375" style="1057" customWidth="1"/>
    <col min="37" max="38" width="1.7109375" style="1057" hidden="1" customWidth="1"/>
    <col min="39" max="39" width="11.7109375" style="1057" customWidth="1"/>
    <col min="40" max="40" width="3.7109375" style="1057" customWidth="1"/>
    <col min="41" max="41" width="11.7109375" style="1057" customWidth="1"/>
    <col min="42" max="42" width="8.5703125" style="1057" customWidth="1"/>
    <col min="43" max="43" width="23.7109375" style="1057" customWidth="1"/>
    <col min="44" max="45" width="1.7109375" style="1057" hidden="1" customWidth="1"/>
    <col min="46" max="46" width="11.7109375" style="1057" customWidth="1"/>
    <col min="47" max="47" width="3.7109375" style="1057" customWidth="1"/>
    <col min="48" max="48" width="11.7109375" style="1057" customWidth="1"/>
    <col min="49" max="49" width="8.5703125" style="1057" customWidth="1"/>
    <col min="50" max="50" width="23.7109375" style="1057" customWidth="1"/>
    <col min="51" max="52" width="1.7109375" style="1057" hidden="1" customWidth="1"/>
    <col min="53" max="53" width="11.7109375" style="1057" customWidth="1"/>
    <col min="54" max="54" width="3.7109375" style="1057" customWidth="1"/>
    <col min="55" max="55" width="11.7109375" style="1057" customWidth="1"/>
    <col min="56" max="56" width="8.5703125" style="1057" customWidth="1"/>
    <col min="57" max="57" width="23.7109375" style="1057" customWidth="1"/>
    <col min="58" max="59" width="1.7109375" style="1057" hidden="1" customWidth="1"/>
    <col min="60" max="60" width="11.7109375" style="1057" customWidth="1"/>
    <col min="61" max="61" width="3.7109375" style="1057" customWidth="1"/>
    <col min="62" max="62" width="11.7109375" style="1057" customWidth="1"/>
    <col min="63" max="63" width="8.5703125" style="1057" customWidth="1"/>
    <col min="64" max="64" width="23.7109375" style="1057" customWidth="1"/>
    <col min="65" max="66" width="1.7109375" style="1057" hidden="1" customWidth="1"/>
    <col min="67" max="67" width="11.7109375" style="1057" customWidth="1"/>
    <col min="68" max="68" width="3.7109375" style="1057" customWidth="1"/>
    <col min="69" max="69" width="11.7109375" style="1057" customWidth="1"/>
    <col min="70" max="70" width="8.5703125" style="1057" hidden="1" customWidth="1"/>
    <col min="71" max="71" width="4.7109375" style="523" customWidth="1"/>
    <col min="72" max="72" width="115.7109375" style="523" customWidth="1"/>
    <col min="73" max="84" width="10.5703125" style="585"/>
    <col min="85" max="305" width="10.5703125" style="523"/>
    <col min="306" max="313" width="0" style="523" hidden="1" customWidth="1"/>
    <col min="314" max="316" width="3.7109375" style="523" customWidth="1"/>
    <col min="317" max="317" width="12.7109375" style="523" customWidth="1"/>
    <col min="318" max="318" width="47.42578125" style="523" customWidth="1"/>
    <col min="319" max="322" width="0" style="523" hidden="1" customWidth="1"/>
    <col min="323" max="323" width="11.7109375" style="523" customWidth="1"/>
    <col min="324" max="324" width="6.42578125" style="523" bestFit="1" customWidth="1"/>
    <col min="325" max="325" width="11.7109375" style="523" customWidth="1"/>
    <col min="326" max="326" width="0" style="523" hidden="1" customWidth="1"/>
    <col min="327" max="327" width="3.7109375" style="523" customWidth="1"/>
    <col min="328" max="328" width="11.140625" style="523" bestFit="1" customWidth="1"/>
    <col min="329" max="561" width="10.5703125" style="523"/>
    <col min="562" max="569" width="0" style="523" hidden="1" customWidth="1"/>
    <col min="570" max="572" width="3.7109375" style="523" customWidth="1"/>
    <col min="573" max="573" width="12.7109375" style="523" customWidth="1"/>
    <col min="574" max="574" width="47.42578125" style="523" customWidth="1"/>
    <col min="575" max="578" width="0" style="523" hidden="1" customWidth="1"/>
    <col min="579" max="579" width="11.7109375" style="523" customWidth="1"/>
    <col min="580" max="580" width="6.42578125" style="523" bestFit="1" customWidth="1"/>
    <col min="581" max="581" width="11.7109375" style="523" customWidth="1"/>
    <col min="582" max="582" width="0" style="523" hidden="1" customWidth="1"/>
    <col min="583" max="583" width="3.7109375" style="523" customWidth="1"/>
    <col min="584" max="584" width="11.140625" style="523" bestFit="1" customWidth="1"/>
    <col min="585" max="817" width="10.5703125" style="523"/>
    <col min="818" max="825" width="0" style="523" hidden="1" customWidth="1"/>
    <col min="826" max="828" width="3.7109375" style="523" customWidth="1"/>
    <col min="829" max="829" width="12.7109375" style="523" customWidth="1"/>
    <col min="830" max="830" width="47.42578125" style="523" customWidth="1"/>
    <col min="831" max="834" width="0" style="523" hidden="1" customWidth="1"/>
    <col min="835" max="835" width="11.7109375" style="523" customWidth="1"/>
    <col min="836" max="836" width="6.42578125" style="523" bestFit="1" customWidth="1"/>
    <col min="837" max="837" width="11.7109375" style="523" customWidth="1"/>
    <col min="838" max="838" width="0" style="523" hidden="1" customWidth="1"/>
    <col min="839" max="839" width="3.7109375" style="523" customWidth="1"/>
    <col min="840" max="840" width="11.140625" style="523" bestFit="1" customWidth="1"/>
    <col min="841" max="1073" width="10.5703125" style="523"/>
    <col min="1074" max="1081" width="0" style="523" hidden="1" customWidth="1"/>
    <col min="1082" max="1084" width="3.7109375" style="523" customWidth="1"/>
    <col min="1085" max="1085" width="12.7109375" style="523" customWidth="1"/>
    <col min="1086" max="1086" width="47.42578125" style="523" customWidth="1"/>
    <col min="1087" max="1090" width="0" style="523" hidden="1" customWidth="1"/>
    <col min="1091" max="1091" width="11.7109375" style="523" customWidth="1"/>
    <col min="1092" max="1092" width="6.42578125" style="523" bestFit="1" customWidth="1"/>
    <col min="1093" max="1093" width="11.7109375" style="523" customWidth="1"/>
    <col min="1094" max="1094" width="0" style="523" hidden="1" customWidth="1"/>
    <col min="1095" max="1095" width="3.7109375" style="523" customWidth="1"/>
    <col min="1096" max="1096" width="11.140625" style="523" bestFit="1" customWidth="1"/>
    <col min="1097" max="1329" width="10.5703125" style="523"/>
    <col min="1330" max="1337" width="0" style="523" hidden="1" customWidth="1"/>
    <col min="1338" max="1340" width="3.7109375" style="523" customWidth="1"/>
    <col min="1341" max="1341" width="12.7109375" style="523" customWidth="1"/>
    <col min="1342" max="1342" width="47.42578125" style="523" customWidth="1"/>
    <col min="1343" max="1346" width="0" style="523" hidden="1" customWidth="1"/>
    <col min="1347" max="1347" width="11.7109375" style="523" customWidth="1"/>
    <col min="1348" max="1348" width="6.42578125" style="523" bestFit="1" customWidth="1"/>
    <col min="1349" max="1349" width="11.7109375" style="523" customWidth="1"/>
    <col min="1350" max="1350" width="0" style="523" hidden="1" customWidth="1"/>
    <col min="1351" max="1351" width="3.7109375" style="523" customWidth="1"/>
    <col min="1352" max="1352" width="11.140625" style="523" bestFit="1" customWidth="1"/>
    <col min="1353" max="1585" width="10.5703125" style="523"/>
    <col min="1586" max="1593" width="0" style="523" hidden="1" customWidth="1"/>
    <col min="1594" max="1596" width="3.7109375" style="523" customWidth="1"/>
    <col min="1597" max="1597" width="12.7109375" style="523" customWidth="1"/>
    <col min="1598" max="1598" width="47.42578125" style="523" customWidth="1"/>
    <col min="1599" max="1602" width="0" style="523" hidden="1" customWidth="1"/>
    <col min="1603" max="1603" width="11.7109375" style="523" customWidth="1"/>
    <col min="1604" max="1604" width="6.42578125" style="523" bestFit="1" customWidth="1"/>
    <col min="1605" max="1605" width="11.7109375" style="523" customWidth="1"/>
    <col min="1606" max="1606" width="0" style="523" hidden="1" customWidth="1"/>
    <col min="1607" max="1607" width="3.7109375" style="523" customWidth="1"/>
    <col min="1608" max="1608" width="11.140625" style="523" bestFit="1" customWidth="1"/>
    <col min="1609" max="1841" width="10.5703125" style="523"/>
    <col min="1842" max="1849" width="0" style="523" hidden="1" customWidth="1"/>
    <col min="1850" max="1852" width="3.7109375" style="523" customWidth="1"/>
    <col min="1853" max="1853" width="12.7109375" style="523" customWidth="1"/>
    <col min="1854" max="1854" width="47.42578125" style="523" customWidth="1"/>
    <col min="1855" max="1858" width="0" style="523" hidden="1" customWidth="1"/>
    <col min="1859" max="1859" width="11.7109375" style="523" customWidth="1"/>
    <col min="1860" max="1860" width="6.42578125" style="523" bestFit="1" customWidth="1"/>
    <col min="1861" max="1861" width="11.7109375" style="523" customWidth="1"/>
    <col min="1862" max="1862" width="0" style="523" hidden="1" customWidth="1"/>
    <col min="1863" max="1863" width="3.7109375" style="523" customWidth="1"/>
    <col min="1864" max="1864" width="11.140625" style="523" bestFit="1" customWidth="1"/>
    <col min="1865" max="2097" width="10.5703125" style="523"/>
    <col min="2098" max="2105" width="0" style="523" hidden="1" customWidth="1"/>
    <col min="2106" max="2108" width="3.7109375" style="523" customWidth="1"/>
    <col min="2109" max="2109" width="12.7109375" style="523" customWidth="1"/>
    <col min="2110" max="2110" width="47.42578125" style="523" customWidth="1"/>
    <col min="2111" max="2114" width="0" style="523" hidden="1" customWidth="1"/>
    <col min="2115" max="2115" width="11.7109375" style="523" customWidth="1"/>
    <col min="2116" max="2116" width="6.42578125" style="523" bestFit="1" customWidth="1"/>
    <col min="2117" max="2117" width="11.7109375" style="523" customWidth="1"/>
    <col min="2118" max="2118" width="0" style="523" hidden="1" customWidth="1"/>
    <col min="2119" max="2119" width="3.7109375" style="523" customWidth="1"/>
    <col min="2120" max="2120" width="11.140625" style="523" bestFit="1" customWidth="1"/>
    <col min="2121" max="2353" width="10.5703125" style="523"/>
    <col min="2354" max="2361" width="0" style="523" hidden="1" customWidth="1"/>
    <col min="2362" max="2364" width="3.7109375" style="523" customWidth="1"/>
    <col min="2365" max="2365" width="12.7109375" style="523" customWidth="1"/>
    <col min="2366" max="2366" width="47.42578125" style="523" customWidth="1"/>
    <col min="2367" max="2370" width="0" style="523" hidden="1" customWidth="1"/>
    <col min="2371" max="2371" width="11.7109375" style="523" customWidth="1"/>
    <col min="2372" max="2372" width="6.42578125" style="523" bestFit="1" customWidth="1"/>
    <col min="2373" max="2373" width="11.7109375" style="523" customWidth="1"/>
    <col min="2374" max="2374" width="0" style="523" hidden="1" customWidth="1"/>
    <col min="2375" max="2375" width="3.7109375" style="523" customWidth="1"/>
    <col min="2376" max="2376" width="11.140625" style="523" bestFit="1" customWidth="1"/>
    <col min="2377" max="2609" width="10.5703125" style="523"/>
    <col min="2610" max="2617" width="0" style="523" hidden="1" customWidth="1"/>
    <col min="2618" max="2620" width="3.7109375" style="523" customWidth="1"/>
    <col min="2621" max="2621" width="12.7109375" style="523" customWidth="1"/>
    <col min="2622" max="2622" width="47.42578125" style="523" customWidth="1"/>
    <col min="2623" max="2626" width="0" style="523" hidden="1" customWidth="1"/>
    <col min="2627" max="2627" width="11.7109375" style="523" customWidth="1"/>
    <col min="2628" max="2628" width="6.42578125" style="523" bestFit="1" customWidth="1"/>
    <col min="2629" max="2629" width="11.7109375" style="523" customWidth="1"/>
    <col min="2630" max="2630" width="0" style="523" hidden="1" customWidth="1"/>
    <col min="2631" max="2631" width="3.7109375" style="523" customWidth="1"/>
    <col min="2632" max="2632" width="11.140625" style="523" bestFit="1" customWidth="1"/>
    <col min="2633" max="2865" width="10.5703125" style="523"/>
    <col min="2866" max="2873" width="0" style="523" hidden="1" customWidth="1"/>
    <col min="2874" max="2876" width="3.7109375" style="523" customWidth="1"/>
    <col min="2877" max="2877" width="12.7109375" style="523" customWidth="1"/>
    <col min="2878" max="2878" width="47.42578125" style="523" customWidth="1"/>
    <col min="2879" max="2882" width="0" style="523" hidden="1" customWidth="1"/>
    <col min="2883" max="2883" width="11.7109375" style="523" customWidth="1"/>
    <col min="2884" max="2884" width="6.42578125" style="523" bestFit="1" customWidth="1"/>
    <col min="2885" max="2885" width="11.7109375" style="523" customWidth="1"/>
    <col min="2886" max="2886" width="0" style="523" hidden="1" customWidth="1"/>
    <col min="2887" max="2887" width="3.7109375" style="523" customWidth="1"/>
    <col min="2888" max="2888" width="11.140625" style="523" bestFit="1" customWidth="1"/>
    <col min="2889" max="3121" width="10.5703125" style="523"/>
    <col min="3122" max="3129" width="0" style="523" hidden="1" customWidth="1"/>
    <col min="3130" max="3132" width="3.7109375" style="523" customWidth="1"/>
    <col min="3133" max="3133" width="12.7109375" style="523" customWidth="1"/>
    <col min="3134" max="3134" width="47.42578125" style="523" customWidth="1"/>
    <col min="3135" max="3138" width="0" style="523" hidden="1" customWidth="1"/>
    <col min="3139" max="3139" width="11.7109375" style="523" customWidth="1"/>
    <col min="3140" max="3140" width="6.42578125" style="523" bestFit="1" customWidth="1"/>
    <col min="3141" max="3141" width="11.7109375" style="523" customWidth="1"/>
    <col min="3142" max="3142" width="0" style="523" hidden="1" customWidth="1"/>
    <col min="3143" max="3143" width="3.7109375" style="523" customWidth="1"/>
    <col min="3144" max="3144" width="11.140625" style="523" bestFit="1" customWidth="1"/>
    <col min="3145" max="3377" width="10.5703125" style="523"/>
    <col min="3378" max="3385" width="0" style="523" hidden="1" customWidth="1"/>
    <col min="3386" max="3388" width="3.7109375" style="523" customWidth="1"/>
    <col min="3389" max="3389" width="12.7109375" style="523" customWidth="1"/>
    <col min="3390" max="3390" width="47.42578125" style="523" customWidth="1"/>
    <col min="3391" max="3394" width="0" style="523" hidden="1" customWidth="1"/>
    <col min="3395" max="3395" width="11.7109375" style="523" customWidth="1"/>
    <col min="3396" max="3396" width="6.42578125" style="523" bestFit="1" customWidth="1"/>
    <col min="3397" max="3397" width="11.7109375" style="523" customWidth="1"/>
    <col min="3398" max="3398" width="0" style="523" hidden="1" customWidth="1"/>
    <col min="3399" max="3399" width="3.7109375" style="523" customWidth="1"/>
    <col min="3400" max="3400" width="11.140625" style="523" bestFit="1" customWidth="1"/>
    <col min="3401" max="3633" width="10.5703125" style="523"/>
    <col min="3634" max="3641" width="0" style="523" hidden="1" customWidth="1"/>
    <col min="3642" max="3644" width="3.7109375" style="523" customWidth="1"/>
    <col min="3645" max="3645" width="12.7109375" style="523" customWidth="1"/>
    <col min="3646" max="3646" width="47.42578125" style="523" customWidth="1"/>
    <col min="3647" max="3650" width="0" style="523" hidden="1" customWidth="1"/>
    <col min="3651" max="3651" width="11.7109375" style="523" customWidth="1"/>
    <col min="3652" max="3652" width="6.42578125" style="523" bestFit="1" customWidth="1"/>
    <col min="3653" max="3653" width="11.7109375" style="523" customWidth="1"/>
    <col min="3654" max="3654" width="0" style="523" hidden="1" customWidth="1"/>
    <col min="3655" max="3655" width="3.7109375" style="523" customWidth="1"/>
    <col min="3656" max="3656" width="11.140625" style="523" bestFit="1" customWidth="1"/>
    <col min="3657" max="3889" width="10.5703125" style="523"/>
    <col min="3890" max="3897" width="0" style="523" hidden="1" customWidth="1"/>
    <col min="3898" max="3900" width="3.7109375" style="523" customWidth="1"/>
    <col min="3901" max="3901" width="12.7109375" style="523" customWidth="1"/>
    <col min="3902" max="3902" width="47.42578125" style="523" customWidth="1"/>
    <col min="3903" max="3906" width="0" style="523" hidden="1" customWidth="1"/>
    <col min="3907" max="3907" width="11.7109375" style="523" customWidth="1"/>
    <col min="3908" max="3908" width="6.42578125" style="523" bestFit="1" customWidth="1"/>
    <col min="3909" max="3909" width="11.7109375" style="523" customWidth="1"/>
    <col min="3910" max="3910" width="0" style="523" hidden="1" customWidth="1"/>
    <col min="3911" max="3911" width="3.7109375" style="523" customWidth="1"/>
    <col min="3912" max="3912" width="11.140625" style="523" bestFit="1" customWidth="1"/>
    <col min="3913" max="4145" width="10.5703125" style="523"/>
    <col min="4146" max="4153" width="0" style="523" hidden="1" customWidth="1"/>
    <col min="4154" max="4156" width="3.7109375" style="523" customWidth="1"/>
    <col min="4157" max="4157" width="12.7109375" style="523" customWidth="1"/>
    <col min="4158" max="4158" width="47.42578125" style="523" customWidth="1"/>
    <col min="4159" max="4162" width="0" style="523" hidden="1" customWidth="1"/>
    <col min="4163" max="4163" width="11.7109375" style="523" customWidth="1"/>
    <col min="4164" max="4164" width="6.42578125" style="523" bestFit="1" customWidth="1"/>
    <col min="4165" max="4165" width="11.7109375" style="523" customWidth="1"/>
    <col min="4166" max="4166" width="0" style="523" hidden="1" customWidth="1"/>
    <col min="4167" max="4167" width="3.7109375" style="523" customWidth="1"/>
    <col min="4168" max="4168" width="11.140625" style="523" bestFit="1" customWidth="1"/>
    <col min="4169" max="4401" width="10.5703125" style="523"/>
    <col min="4402" max="4409" width="0" style="523" hidden="1" customWidth="1"/>
    <col min="4410" max="4412" width="3.7109375" style="523" customWidth="1"/>
    <col min="4413" max="4413" width="12.7109375" style="523" customWidth="1"/>
    <col min="4414" max="4414" width="47.42578125" style="523" customWidth="1"/>
    <col min="4415" max="4418" width="0" style="523" hidden="1" customWidth="1"/>
    <col min="4419" max="4419" width="11.7109375" style="523" customWidth="1"/>
    <col min="4420" max="4420" width="6.42578125" style="523" bestFit="1" customWidth="1"/>
    <col min="4421" max="4421" width="11.7109375" style="523" customWidth="1"/>
    <col min="4422" max="4422" width="0" style="523" hidden="1" customWidth="1"/>
    <col min="4423" max="4423" width="3.7109375" style="523" customWidth="1"/>
    <col min="4424" max="4424" width="11.140625" style="523" bestFit="1" customWidth="1"/>
    <col min="4425" max="4657" width="10.5703125" style="523"/>
    <col min="4658" max="4665" width="0" style="523" hidden="1" customWidth="1"/>
    <col min="4666" max="4668" width="3.7109375" style="523" customWidth="1"/>
    <col min="4669" max="4669" width="12.7109375" style="523" customWidth="1"/>
    <col min="4670" max="4670" width="47.42578125" style="523" customWidth="1"/>
    <col min="4671" max="4674" width="0" style="523" hidden="1" customWidth="1"/>
    <col min="4675" max="4675" width="11.7109375" style="523" customWidth="1"/>
    <col min="4676" max="4676" width="6.42578125" style="523" bestFit="1" customWidth="1"/>
    <col min="4677" max="4677" width="11.7109375" style="523" customWidth="1"/>
    <col min="4678" max="4678" width="0" style="523" hidden="1" customWidth="1"/>
    <col min="4679" max="4679" width="3.7109375" style="523" customWidth="1"/>
    <col min="4680" max="4680" width="11.140625" style="523" bestFit="1" customWidth="1"/>
    <col min="4681" max="4913" width="10.5703125" style="523"/>
    <col min="4914" max="4921" width="0" style="523" hidden="1" customWidth="1"/>
    <col min="4922" max="4924" width="3.7109375" style="523" customWidth="1"/>
    <col min="4925" max="4925" width="12.7109375" style="523" customWidth="1"/>
    <col min="4926" max="4926" width="47.42578125" style="523" customWidth="1"/>
    <col min="4927" max="4930" width="0" style="523" hidden="1" customWidth="1"/>
    <col min="4931" max="4931" width="11.7109375" style="523" customWidth="1"/>
    <col min="4932" max="4932" width="6.42578125" style="523" bestFit="1" customWidth="1"/>
    <col min="4933" max="4933" width="11.7109375" style="523" customWidth="1"/>
    <col min="4934" max="4934" width="0" style="523" hidden="1" customWidth="1"/>
    <col min="4935" max="4935" width="3.7109375" style="523" customWidth="1"/>
    <col min="4936" max="4936" width="11.140625" style="523" bestFit="1" customWidth="1"/>
    <col min="4937" max="5169" width="10.5703125" style="523"/>
    <col min="5170" max="5177" width="0" style="523" hidden="1" customWidth="1"/>
    <col min="5178" max="5180" width="3.7109375" style="523" customWidth="1"/>
    <col min="5181" max="5181" width="12.7109375" style="523" customWidth="1"/>
    <col min="5182" max="5182" width="47.42578125" style="523" customWidth="1"/>
    <col min="5183" max="5186" width="0" style="523" hidden="1" customWidth="1"/>
    <col min="5187" max="5187" width="11.7109375" style="523" customWidth="1"/>
    <col min="5188" max="5188" width="6.42578125" style="523" bestFit="1" customWidth="1"/>
    <col min="5189" max="5189" width="11.7109375" style="523" customWidth="1"/>
    <col min="5190" max="5190" width="0" style="523" hidden="1" customWidth="1"/>
    <col min="5191" max="5191" width="3.7109375" style="523" customWidth="1"/>
    <col min="5192" max="5192" width="11.140625" style="523" bestFit="1" customWidth="1"/>
    <col min="5193" max="5425" width="10.5703125" style="523"/>
    <col min="5426" max="5433" width="0" style="523" hidden="1" customWidth="1"/>
    <col min="5434" max="5436" width="3.7109375" style="523" customWidth="1"/>
    <col min="5437" max="5437" width="12.7109375" style="523" customWidth="1"/>
    <col min="5438" max="5438" width="47.42578125" style="523" customWidth="1"/>
    <col min="5439" max="5442" width="0" style="523" hidden="1" customWidth="1"/>
    <col min="5443" max="5443" width="11.7109375" style="523" customWidth="1"/>
    <col min="5444" max="5444" width="6.42578125" style="523" bestFit="1" customWidth="1"/>
    <col min="5445" max="5445" width="11.7109375" style="523" customWidth="1"/>
    <col min="5446" max="5446" width="0" style="523" hidden="1" customWidth="1"/>
    <col min="5447" max="5447" width="3.7109375" style="523" customWidth="1"/>
    <col min="5448" max="5448" width="11.140625" style="523" bestFit="1" customWidth="1"/>
    <col min="5449" max="5681" width="10.5703125" style="523"/>
    <col min="5682" max="5689" width="0" style="523" hidden="1" customWidth="1"/>
    <col min="5690" max="5692" width="3.7109375" style="523" customWidth="1"/>
    <col min="5693" max="5693" width="12.7109375" style="523" customWidth="1"/>
    <col min="5694" max="5694" width="47.42578125" style="523" customWidth="1"/>
    <col min="5695" max="5698" width="0" style="523" hidden="1" customWidth="1"/>
    <col min="5699" max="5699" width="11.7109375" style="523" customWidth="1"/>
    <col min="5700" max="5700" width="6.42578125" style="523" bestFit="1" customWidth="1"/>
    <col min="5701" max="5701" width="11.7109375" style="523" customWidth="1"/>
    <col min="5702" max="5702" width="0" style="523" hidden="1" customWidth="1"/>
    <col min="5703" max="5703" width="3.7109375" style="523" customWidth="1"/>
    <col min="5704" max="5704" width="11.140625" style="523" bestFit="1" customWidth="1"/>
    <col min="5705" max="5937" width="10.5703125" style="523"/>
    <col min="5938" max="5945" width="0" style="523" hidden="1" customWidth="1"/>
    <col min="5946" max="5948" width="3.7109375" style="523" customWidth="1"/>
    <col min="5949" max="5949" width="12.7109375" style="523" customWidth="1"/>
    <col min="5950" max="5950" width="47.42578125" style="523" customWidth="1"/>
    <col min="5951" max="5954" width="0" style="523" hidden="1" customWidth="1"/>
    <col min="5955" max="5955" width="11.7109375" style="523" customWidth="1"/>
    <col min="5956" max="5956" width="6.42578125" style="523" bestFit="1" customWidth="1"/>
    <col min="5957" max="5957" width="11.7109375" style="523" customWidth="1"/>
    <col min="5958" max="5958" width="0" style="523" hidden="1" customWidth="1"/>
    <col min="5959" max="5959" width="3.7109375" style="523" customWidth="1"/>
    <col min="5960" max="5960" width="11.140625" style="523" bestFit="1" customWidth="1"/>
    <col min="5961" max="6193" width="10.5703125" style="523"/>
    <col min="6194" max="6201" width="0" style="523" hidden="1" customWidth="1"/>
    <col min="6202" max="6204" width="3.7109375" style="523" customWidth="1"/>
    <col min="6205" max="6205" width="12.7109375" style="523" customWidth="1"/>
    <col min="6206" max="6206" width="47.42578125" style="523" customWidth="1"/>
    <col min="6207" max="6210" width="0" style="523" hidden="1" customWidth="1"/>
    <col min="6211" max="6211" width="11.7109375" style="523" customWidth="1"/>
    <col min="6212" max="6212" width="6.42578125" style="523" bestFit="1" customWidth="1"/>
    <col min="6213" max="6213" width="11.7109375" style="523" customWidth="1"/>
    <col min="6214" max="6214" width="0" style="523" hidden="1" customWidth="1"/>
    <col min="6215" max="6215" width="3.7109375" style="523" customWidth="1"/>
    <col min="6216" max="6216" width="11.140625" style="523" bestFit="1" customWidth="1"/>
    <col min="6217" max="6449" width="10.5703125" style="523"/>
    <col min="6450" max="6457" width="0" style="523" hidden="1" customWidth="1"/>
    <col min="6458" max="6460" width="3.7109375" style="523" customWidth="1"/>
    <col min="6461" max="6461" width="12.7109375" style="523" customWidth="1"/>
    <col min="6462" max="6462" width="47.42578125" style="523" customWidth="1"/>
    <col min="6463" max="6466" width="0" style="523" hidden="1" customWidth="1"/>
    <col min="6467" max="6467" width="11.7109375" style="523" customWidth="1"/>
    <col min="6468" max="6468" width="6.42578125" style="523" bestFit="1" customWidth="1"/>
    <col min="6469" max="6469" width="11.7109375" style="523" customWidth="1"/>
    <col min="6470" max="6470" width="0" style="523" hidden="1" customWidth="1"/>
    <col min="6471" max="6471" width="3.7109375" style="523" customWidth="1"/>
    <col min="6472" max="6472" width="11.140625" style="523" bestFit="1" customWidth="1"/>
    <col min="6473" max="6705" width="10.5703125" style="523"/>
    <col min="6706" max="6713" width="0" style="523" hidden="1" customWidth="1"/>
    <col min="6714" max="6716" width="3.7109375" style="523" customWidth="1"/>
    <col min="6717" max="6717" width="12.7109375" style="523" customWidth="1"/>
    <col min="6718" max="6718" width="47.42578125" style="523" customWidth="1"/>
    <col min="6719" max="6722" width="0" style="523" hidden="1" customWidth="1"/>
    <col min="6723" max="6723" width="11.7109375" style="523" customWidth="1"/>
    <col min="6724" max="6724" width="6.42578125" style="523" bestFit="1" customWidth="1"/>
    <col min="6725" max="6725" width="11.7109375" style="523" customWidth="1"/>
    <col min="6726" max="6726" width="0" style="523" hidden="1" customWidth="1"/>
    <col min="6727" max="6727" width="3.7109375" style="523" customWidth="1"/>
    <col min="6728" max="6728" width="11.140625" style="523" bestFit="1" customWidth="1"/>
    <col min="6729" max="6961" width="10.5703125" style="523"/>
    <col min="6962" max="6969" width="0" style="523" hidden="1" customWidth="1"/>
    <col min="6970" max="6972" width="3.7109375" style="523" customWidth="1"/>
    <col min="6973" max="6973" width="12.7109375" style="523" customWidth="1"/>
    <col min="6974" max="6974" width="47.42578125" style="523" customWidth="1"/>
    <col min="6975" max="6978" width="0" style="523" hidden="1" customWidth="1"/>
    <col min="6979" max="6979" width="11.7109375" style="523" customWidth="1"/>
    <col min="6980" max="6980" width="6.42578125" style="523" bestFit="1" customWidth="1"/>
    <col min="6981" max="6981" width="11.7109375" style="523" customWidth="1"/>
    <col min="6982" max="6982" width="0" style="523" hidden="1" customWidth="1"/>
    <col min="6983" max="6983" width="3.7109375" style="523" customWidth="1"/>
    <col min="6984" max="6984" width="11.140625" style="523" bestFit="1" customWidth="1"/>
    <col min="6985" max="7217" width="10.5703125" style="523"/>
    <col min="7218" max="7225" width="0" style="523" hidden="1" customWidth="1"/>
    <col min="7226" max="7228" width="3.7109375" style="523" customWidth="1"/>
    <col min="7229" max="7229" width="12.7109375" style="523" customWidth="1"/>
    <col min="7230" max="7230" width="47.42578125" style="523" customWidth="1"/>
    <col min="7231" max="7234" width="0" style="523" hidden="1" customWidth="1"/>
    <col min="7235" max="7235" width="11.7109375" style="523" customWidth="1"/>
    <col min="7236" max="7236" width="6.42578125" style="523" bestFit="1" customWidth="1"/>
    <col min="7237" max="7237" width="11.7109375" style="523" customWidth="1"/>
    <col min="7238" max="7238" width="0" style="523" hidden="1" customWidth="1"/>
    <col min="7239" max="7239" width="3.7109375" style="523" customWidth="1"/>
    <col min="7240" max="7240" width="11.140625" style="523" bestFit="1" customWidth="1"/>
    <col min="7241" max="7473" width="10.5703125" style="523"/>
    <col min="7474" max="7481" width="0" style="523" hidden="1" customWidth="1"/>
    <col min="7482" max="7484" width="3.7109375" style="523" customWidth="1"/>
    <col min="7485" max="7485" width="12.7109375" style="523" customWidth="1"/>
    <col min="7486" max="7486" width="47.42578125" style="523" customWidth="1"/>
    <col min="7487" max="7490" width="0" style="523" hidden="1" customWidth="1"/>
    <col min="7491" max="7491" width="11.7109375" style="523" customWidth="1"/>
    <col min="7492" max="7492" width="6.42578125" style="523" bestFit="1" customWidth="1"/>
    <col min="7493" max="7493" width="11.7109375" style="523" customWidth="1"/>
    <col min="7494" max="7494" width="0" style="523" hidden="1" customWidth="1"/>
    <col min="7495" max="7495" width="3.7109375" style="523" customWidth="1"/>
    <col min="7496" max="7496" width="11.140625" style="523" bestFit="1" customWidth="1"/>
    <col min="7497" max="7729" width="10.5703125" style="523"/>
    <col min="7730" max="7737" width="0" style="523" hidden="1" customWidth="1"/>
    <col min="7738" max="7740" width="3.7109375" style="523" customWidth="1"/>
    <col min="7741" max="7741" width="12.7109375" style="523" customWidth="1"/>
    <col min="7742" max="7742" width="47.42578125" style="523" customWidth="1"/>
    <col min="7743" max="7746" width="0" style="523" hidden="1" customWidth="1"/>
    <col min="7747" max="7747" width="11.7109375" style="523" customWidth="1"/>
    <col min="7748" max="7748" width="6.42578125" style="523" bestFit="1" customWidth="1"/>
    <col min="7749" max="7749" width="11.7109375" style="523" customWidth="1"/>
    <col min="7750" max="7750" width="0" style="523" hidden="1" customWidth="1"/>
    <col min="7751" max="7751" width="3.7109375" style="523" customWidth="1"/>
    <col min="7752" max="7752" width="11.140625" style="523" bestFit="1" customWidth="1"/>
    <col min="7753" max="7985" width="10.5703125" style="523"/>
    <col min="7986" max="7993" width="0" style="523" hidden="1" customWidth="1"/>
    <col min="7994" max="7996" width="3.7109375" style="523" customWidth="1"/>
    <col min="7997" max="7997" width="12.7109375" style="523" customWidth="1"/>
    <col min="7998" max="7998" width="47.42578125" style="523" customWidth="1"/>
    <col min="7999" max="8002" width="0" style="523" hidden="1" customWidth="1"/>
    <col min="8003" max="8003" width="11.7109375" style="523" customWidth="1"/>
    <col min="8004" max="8004" width="6.42578125" style="523" bestFit="1" customWidth="1"/>
    <col min="8005" max="8005" width="11.7109375" style="523" customWidth="1"/>
    <col min="8006" max="8006" width="0" style="523" hidden="1" customWidth="1"/>
    <col min="8007" max="8007" width="3.7109375" style="523" customWidth="1"/>
    <col min="8008" max="8008" width="11.140625" style="523" bestFit="1" customWidth="1"/>
    <col min="8009" max="8241" width="10.5703125" style="523"/>
    <col min="8242" max="8249" width="0" style="523" hidden="1" customWidth="1"/>
    <col min="8250" max="8252" width="3.7109375" style="523" customWidth="1"/>
    <col min="8253" max="8253" width="12.7109375" style="523" customWidth="1"/>
    <col min="8254" max="8254" width="47.42578125" style="523" customWidth="1"/>
    <col min="8255" max="8258" width="0" style="523" hidden="1" customWidth="1"/>
    <col min="8259" max="8259" width="11.7109375" style="523" customWidth="1"/>
    <col min="8260" max="8260" width="6.42578125" style="523" bestFit="1" customWidth="1"/>
    <col min="8261" max="8261" width="11.7109375" style="523" customWidth="1"/>
    <col min="8262" max="8262" width="0" style="523" hidden="1" customWidth="1"/>
    <col min="8263" max="8263" width="3.7109375" style="523" customWidth="1"/>
    <col min="8264" max="8264" width="11.140625" style="523" bestFit="1" customWidth="1"/>
    <col min="8265" max="8497" width="10.5703125" style="523"/>
    <col min="8498" max="8505" width="0" style="523" hidden="1" customWidth="1"/>
    <col min="8506" max="8508" width="3.7109375" style="523" customWidth="1"/>
    <col min="8509" max="8509" width="12.7109375" style="523" customWidth="1"/>
    <col min="8510" max="8510" width="47.42578125" style="523" customWidth="1"/>
    <col min="8511" max="8514" width="0" style="523" hidden="1" customWidth="1"/>
    <col min="8515" max="8515" width="11.7109375" style="523" customWidth="1"/>
    <col min="8516" max="8516" width="6.42578125" style="523" bestFit="1" customWidth="1"/>
    <col min="8517" max="8517" width="11.7109375" style="523" customWidth="1"/>
    <col min="8518" max="8518" width="0" style="523" hidden="1" customWidth="1"/>
    <col min="8519" max="8519" width="3.7109375" style="523" customWidth="1"/>
    <col min="8520" max="8520" width="11.140625" style="523" bestFit="1" customWidth="1"/>
    <col min="8521" max="8753" width="10.5703125" style="523"/>
    <col min="8754" max="8761" width="0" style="523" hidden="1" customWidth="1"/>
    <col min="8762" max="8764" width="3.7109375" style="523" customWidth="1"/>
    <col min="8765" max="8765" width="12.7109375" style="523" customWidth="1"/>
    <col min="8766" max="8766" width="47.42578125" style="523" customWidth="1"/>
    <col min="8767" max="8770" width="0" style="523" hidden="1" customWidth="1"/>
    <col min="8771" max="8771" width="11.7109375" style="523" customWidth="1"/>
    <col min="8772" max="8772" width="6.42578125" style="523" bestFit="1" customWidth="1"/>
    <col min="8773" max="8773" width="11.7109375" style="523" customWidth="1"/>
    <col min="8774" max="8774" width="0" style="523" hidden="1" customWidth="1"/>
    <col min="8775" max="8775" width="3.7109375" style="523" customWidth="1"/>
    <col min="8776" max="8776" width="11.140625" style="523" bestFit="1" customWidth="1"/>
    <col min="8777" max="9009" width="10.5703125" style="523"/>
    <col min="9010" max="9017" width="0" style="523" hidden="1" customWidth="1"/>
    <col min="9018" max="9020" width="3.7109375" style="523" customWidth="1"/>
    <col min="9021" max="9021" width="12.7109375" style="523" customWidth="1"/>
    <col min="9022" max="9022" width="47.42578125" style="523" customWidth="1"/>
    <col min="9023" max="9026" width="0" style="523" hidden="1" customWidth="1"/>
    <col min="9027" max="9027" width="11.7109375" style="523" customWidth="1"/>
    <col min="9028" max="9028" width="6.42578125" style="523" bestFit="1" customWidth="1"/>
    <col min="9029" max="9029" width="11.7109375" style="523" customWidth="1"/>
    <col min="9030" max="9030" width="0" style="523" hidden="1" customWidth="1"/>
    <col min="9031" max="9031" width="3.7109375" style="523" customWidth="1"/>
    <col min="9032" max="9032" width="11.140625" style="523" bestFit="1" customWidth="1"/>
    <col min="9033" max="9265" width="10.5703125" style="523"/>
    <col min="9266" max="9273" width="0" style="523" hidden="1" customWidth="1"/>
    <col min="9274" max="9276" width="3.7109375" style="523" customWidth="1"/>
    <col min="9277" max="9277" width="12.7109375" style="523" customWidth="1"/>
    <col min="9278" max="9278" width="47.42578125" style="523" customWidth="1"/>
    <col min="9279" max="9282" width="0" style="523" hidden="1" customWidth="1"/>
    <col min="9283" max="9283" width="11.7109375" style="523" customWidth="1"/>
    <col min="9284" max="9284" width="6.42578125" style="523" bestFit="1" customWidth="1"/>
    <col min="9285" max="9285" width="11.7109375" style="523" customWidth="1"/>
    <col min="9286" max="9286" width="0" style="523" hidden="1" customWidth="1"/>
    <col min="9287" max="9287" width="3.7109375" style="523" customWidth="1"/>
    <col min="9288" max="9288" width="11.140625" style="523" bestFit="1" customWidth="1"/>
    <col min="9289" max="9521" width="10.5703125" style="523"/>
    <col min="9522" max="9529" width="0" style="523" hidden="1" customWidth="1"/>
    <col min="9530" max="9532" width="3.7109375" style="523" customWidth="1"/>
    <col min="9533" max="9533" width="12.7109375" style="523" customWidth="1"/>
    <col min="9534" max="9534" width="47.42578125" style="523" customWidth="1"/>
    <col min="9535" max="9538" width="0" style="523" hidden="1" customWidth="1"/>
    <col min="9539" max="9539" width="11.7109375" style="523" customWidth="1"/>
    <col min="9540" max="9540" width="6.42578125" style="523" bestFit="1" customWidth="1"/>
    <col min="9541" max="9541" width="11.7109375" style="523" customWidth="1"/>
    <col min="9542" max="9542" width="0" style="523" hidden="1" customWidth="1"/>
    <col min="9543" max="9543" width="3.7109375" style="523" customWidth="1"/>
    <col min="9544" max="9544" width="11.140625" style="523" bestFit="1" customWidth="1"/>
    <col min="9545" max="9777" width="10.5703125" style="523"/>
    <col min="9778" max="9785" width="0" style="523" hidden="1" customWidth="1"/>
    <col min="9786" max="9788" width="3.7109375" style="523" customWidth="1"/>
    <col min="9789" max="9789" width="12.7109375" style="523" customWidth="1"/>
    <col min="9790" max="9790" width="47.42578125" style="523" customWidth="1"/>
    <col min="9791" max="9794" width="0" style="523" hidden="1" customWidth="1"/>
    <col min="9795" max="9795" width="11.7109375" style="523" customWidth="1"/>
    <col min="9796" max="9796" width="6.42578125" style="523" bestFit="1" customWidth="1"/>
    <col min="9797" max="9797" width="11.7109375" style="523" customWidth="1"/>
    <col min="9798" max="9798" width="0" style="523" hidden="1" customWidth="1"/>
    <col min="9799" max="9799" width="3.7109375" style="523" customWidth="1"/>
    <col min="9800" max="9800" width="11.140625" style="523" bestFit="1" customWidth="1"/>
    <col min="9801" max="10033" width="10.5703125" style="523"/>
    <col min="10034" max="10041" width="0" style="523" hidden="1" customWidth="1"/>
    <col min="10042" max="10044" width="3.7109375" style="523" customWidth="1"/>
    <col min="10045" max="10045" width="12.7109375" style="523" customWidth="1"/>
    <col min="10046" max="10046" width="47.42578125" style="523" customWidth="1"/>
    <col min="10047" max="10050" width="0" style="523" hidden="1" customWidth="1"/>
    <col min="10051" max="10051" width="11.7109375" style="523" customWidth="1"/>
    <col min="10052" max="10052" width="6.42578125" style="523" bestFit="1" customWidth="1"/>
    <col min="10053" max="10053" width="11.7109375" style="523" customWidth="1"/>
    <col min="10054" max="10054" width="0" style="523" hidden="1" customWidth="1"/>
    <col min="10055" max="10055" width="3.7109375" style="523" customWidth="1"/>
    <col min="10056" max="10056" width="11.140625" style="523" bestFit="1" customWidth="1"/>
    <col min="10057" max="10289" width="10.5703125" style="523"/>
    <col min="10290" max="10297" width="0" style="523" hidden="1" customWidth="1"/>
    <col min="10298" max="10300" width="3.7109375" style="523" customWidth="1"/>
    <col min="10301" max="10301" width="12.7109375" style="523" customWidth="1"/>
    <col min="10302" max="10302" width="47.42578125" style="523" customWidth="1"/>
    <col min="10303" max="10306" width="0" style="523" hidden="1" customWidth="1"/>
    <col min="10307" max="10307" width="11.7109375" style="523" customWidth="1"/>
    <col min="10308" max="10308" width="6.42578125" style="523" bestFit="1" customWidth="1"/>
    <col min="10309" max="10309" width="11.7109375" style="523" customWidth="1"/>
    <col min="10310" max="10310" width="0" style="523" hidden="1" customWidth="1"/>
    <col min="10311" max="10311" width="3.7109375" style="523" customWidth="1"/>
    <col min="10312" max="10312" width="11.140625" style="523" bestFit="1" customWidth="1"/>
    <col min="10313" max="10545" width="10.5703125" style="523"/>
    <col min="10546" max="10553" width="0" style="523" hidden="1" customWidth="1"/>
    <col min="10554" max="10556" width="3.7109375" style="523" customWidth="1"/>
    <col min="10557" max="10557" width="12.7109375" style="523" customWidth="1"/>
    <col min="10558" max="10558" width="47.42578125" style="523" customWidth="1"/>
    <col min="10559" max="10562" width="0" style="523" hidden="1" customWidth="1"/>
    <col min="10563" max="10563" width="11.7109375" style="523" customWidth="1"/>
    <col min="10564" max="10564" width="6.42578125" style="523" bestFit="1" customWidth="1"/>
    <col min="10565" max="10565" width="11.7109375" style="523" customWidth="1"/>
    <col min="10566" max="10566" width="0" style="523" hidden="1" customWidth="1"/>
    <col min="10567" max="10567" width="3.7109375" style="523" customWidth="1"/>
    <col min="10568" max="10568" width="11.140625" style="523" bestFit="1" customWidth="1"/>
    <col min="10569" max="10801" width="10.5703125" style="523"/>
    <col min="10802" max="10809" width="0" style="523" hidden="1" customWidth="1"/>
    <col min="10810" max="10812" width="3.7109375" style="523" customWidth="1"/>
    <col min="10813" max="10813" width="12.7109375" style="523" customWidth="1"/>
    <col min="10814" max="10814" width="47.42578125" style="523" customWidth="1"/>
    <col min="10815" max="10818" width="0" style="523" hidden="1" customWidth="1"/>
    <col min="10819" max="10819" width="11.7109375" style="523" customWidth="1"/>
    <col min="10820" max="10820" width="6.42578125" style="523" bestFit="1" customWidth="1"/>
    <col min="10821" max="10821" width="11.7109375" style="523" customWidth="1"/>
    <col min="10822" max="10822" width="0" style="523" hidden="1" customWidth="1"/>
    <col min="10823" max="10823" width="3.7109375" style="523" customWidth="1"/>
    <col min="10824" max="10824" width="11.140625" style="523" bestFit="1" customWidth="1"/>
    <col min="10825" max="11057" width="10.5703125" style="523"/>
    <col min="11058" max="11065" width="0" style="523" hidden="1" customWidth="1"/>
    <col min="11066" max="11068" width="3.7109375" style="523" customWidth="1"/>
    <col min="11069" max="11069" width="12.7109375" style="523" customWidth="1"/>
    <col min="11070" max="11070" width="47.42578125" style="523" customWidth="1"/>
    <col min="11071" max="11074" width="0" style="523" hidden="1" customWidth="1"/>
    <col min="11075" max="11075" width="11.7109375" style="523" customWidth="1"/>
    <col min="11076" max="11076" width="6.42578125" style="523" bestFit="1" customWidth="1"/>
    <col min="11077" max="11077" width="11.7109375" style="523" customWidth="1"/>
    <col min="11078" max="11078" width="0" style="523" hidden="1" customWidth="1"/>
    <col min="11079" max="11079" width="3.7109375" style="523" customWidth="1"/>
    <col min="11080" max="11080" width="11.140625" style="523" bestFit="1" customWidth="1"/>
    <col min="11081" max="11313" width="10.5703125" style="523"/>
    <col min="11314" max="11321" width="0" style="523" hidden="1" customWidth="1"/>
    <col min="11322" max="11324" width="3.7109375" style="523" customWidth="1"/>
    <col min="11325" max="11325" width="12.7109375" style="523" customWidth="1"/>
    <col min="11326" max="11326" width="47.42578125" style="523" customWidth="1"/>
    <col min="11327" max="11330" width="0" style="523" hidden="1" customWidth="1"/>
    <col min="11331" max="11331" width="11.7109375" style="523" customWidth="1"/>
    <col min="11332" max="11332" width="6.42578125" style="523" bestFit="1" customWidth="1"/>
    <col min="11333" max="11333" width="11.7109375" style="523" customWidth="1"/>
    <col min="11334" max="11334" width="0" style="523" hidden="1" customWidth="1"/>
    <col min="11335" max="11335" width="3.7109375" style="523" customWidth="1"/>
    <col min="11336" max="11336" width="11.140625" style="523" bestFit="1" customWidth="1"/>
    <col min="11337" max="11569" width="10.5703125" style="523"/>
    <col min="11570" max="11577" width="0" style="523" hidden="1" customWidth="1"/>
    <col min="11578" max="11580" width="3.7109375" style="523" customWidth="1"/>
    <col min="11581" max="11581" width="12.7109375" style="523" customWidth="1"/>
    <col min="11582" max="11582" width="47.42578125" style="523" customWidth="1"/>
    <col min="11583" max="11586" width="0" style="523" hidden="1" customWidth="1"/>
    <col min="11587" max="11587" width="11.7109375" style="523" customWidth="1"/>
    <col min="11588" max="11588" width="6.42578125" style="523" bestFit="1" customWidth="1"/>
    <col min="11589" max="11589" width="11.7109375" style="523" customWidth="1"/>
    <col min="11590" max="11590" width="0" style="523" hidden="1" customWidth="1"/>
    <col min="11591" max="11591" width="3.7109375" style="523" customWidth="1"/>
    <col min="11592" max="11592" width="11.140625" style="523" bestFit="1" customWidth="1"/>
    <col min="11593" max="11825" width="10.5703125" style="523"/>
    <col min="11826" max="11833" width="0" style="523" hidden="1" customWidth="1"/>
    <col min="11834" max="11836" width="3.7109375" style="523" customWidth="1"/>
    <col min="11837" max="11837" width="12.7109375" style="523" customWidth="1"/>
    <col min="11838" max="11838" width="47.42578125" style="523" customWidth="1"/>
    <col min="11839" max="11842" width="0" style="523" hidden="1" customWidth="1"/>
    <col min="11843" max="11843" width="11.7109375" style="523" customWidth="1"/>
    <col min="11844" max="11844" width="6.42578125" style="523" bestFit="1" customWidth="1"/>
    <col min="11845" max="11845" width="11.7109375" style="523" customWidth="1"/>
    <col min="11846" max="11846" width="0" style="523" hidden="1" customWidth="1"/>
    <col min="11847" max="11847" width="3.7109375" style="523" customWidth="1"/>
    <col min="11848" max="11848" width="11.140625" style="523" bestFit="1" customWidth="1"/>
    <col min="11849" max="12081" width="10.5703125" style="523"/>
    <col min="12082" max="12089" width="0" style="523" hidden="1" customWidth="1"/>
    <col min="12090" max="12092" width="3.7109375" style="523" customWidth="1"/>
    <col min="12093" max="12093" width="12.7109375" style="523" customWidth="1"/>
    <col min="12094" max="12094" width="47.42578125" style="523" customWidth="1"/>
    <col min="12095" max="12098" width="0" style="523" hidden="1" customWidth="1"/>
    <col min="12099" max="12099" width="11.7109375" style="523" customWidth="1"/>
    <col min="12100" max="12100" width="6.42578125" style="523" bestFit="1" customWidth="1"/>
    <col min="12101" max="12101" width="11.7109375" style="523" customWidth="1"/>
    <col min="12102" max="12102" width="0" style="523" hidden="1" customWidth="1"/>
    <col min="12103" max="12103" width="3.7109375" style="523" customWidth="1"/>
    <col min="12104" max="12104" width="11.140625" style="523" bestFit="1" customWidth="1"/>
    <col min="12105" max="12337" width="10.5703125" style="523"/>
    <col min="12338" max="12345" width="0" style="523" hidden="1" customWidth="1"/>
    <col min="12346" max="12348" width="3.7109375" style="523" customWidth="1"/>
    <col min="12349" max="12349" width="12.7109375" style="523" customWidth="1"/>
    <col min="12350" max="12350" width="47.42578125" style="523" customWidth="1"/>
    <col min="12351" max="12354" width="0" style="523" hidden="1" customWidth="1"/>
    <col min="12355" max="12355" width="11.7109375" style="523" customWidth="1"/>
    <col min="12356" max="12356" width="6.42578125" style="523" bestFit="1" customWidth="1"/>
    <col min="12357" max="12357" width="11.7109375" style="523" customWidth="1"/>
    <col min="12358" max="12358" width="0" style="523" hidden="1" customWidth="1"/>
    <col min="12359" max="12359" width="3.7109375" style="523" customWidth="1"/>
    <col min="12360" max="12360" width="11.140625" style="523" bestFit="1" customWidth="1"/>
    <col min="12361" max="12593" width="10.5703125" style="523"/>
    <col min="12594" max="12601" width="0" style="523" hidden="1" customWidth="1"/>
    <col min="12602" max="12604" width="3.7109375" style="523" customWidth="1"/>
    <col min="12605" max="12605" width="12.7109375" style="523" customWidth="1"/>
    <col min="12606" max="12606" width="47.42578125" style="523" customWidth="1"/>
    <col min="12607" max="12610" width="0" style="523" hidden="1" customWidth="1"/>
    <col min="12611" max="12611" width="11.7109375" style="523" customWidth="1"/>
    <col min="12612" max="12612" width="6.42578125" style="523" bestFit="1" customWidth="1"/>
    <col min="12613" max="12613" width="11.7109375" style="523" customWidth="1"/>
    <col min="12614" max="12614" width="0" style="523" hidden="1" customWidth="1"/>
    <col min="12615" max="12615" width="3.7109375" style="523" customWidth="1"/>
    <col min="12616" max="12616" width="11.140625" style="523" bestFit="1" customWidth="1"/>
    <col min="12617" max="12849" width="10.5703125" style="523"/>
    <col min="12850" max="12857" width="0" style="523" hidden="1" customWidth="1"/>
    <col min="12858" max="12860" width="3.7109375" style="523" customWidth="1"/>
    <col min="12861" max="12861" width="12.7109375" style="523" customWidth="1"/>
    <col min="12862" max="12862" width="47.42578125" style="523" customWidth="1"/>
    <col min="12863" max="12866" width="0" style="523" hidden="1" customWidth="1"/>
    <col min="12867" max="12867" width="11.7109375" style="523" customWidth="1"/>
    <col min="12868" max="12868" width="6.42578125" style="523" bestFit="1" customWidth="1"/>
    <col min="12869" max="12869" width="11.7109375" style="523" customWidth="1"/>
    <col min="12870" max="12870" width="0" style="523" hidden="1" customWidth="1"/>
    <col min="12871" max="12871" width="3.7109375" style="523" customWidth="1"/>
    <col min="12872" max="12872" width="11.140625" style="523" bestFit="1" customWidth="1"/>
    <col min="12873" max="13105" width="10.5703125" style="523"/>
    <col min="13106" max="13113" width="0" style="523" hidden="1" customWidth="1"/>
    <col min="13114" max="13116" width="3.7109375" style="523" customWidth="1"/>
    <col min="13117" max="13117" width="12.7109375" style="523" customWidth="1"/>
    <col min="13118" max="13118" width="47.42578125" style="523" customWidth="1"/>
    <col min="13119" max="13122" width="0" style="523" hidden="1" customWidth="1"/>
    <col min="13123" max="13123" width="11.7109375" style="523" customWidth="1"/>
    <col min="13124" max="13124" width="6.42578125" style="523" bestFit="1" customWidth="1"/>
    <col min="13125" max="13125" width="11.7109375" style="523" customWidth="1"/>
    <col min="13126" max="13126" width="0" style="523" hidden="1" customWidth="1"/>
    <col min="13127" max="13127" width="3.7109375" style="523" customWidth="1"/>
    <col min="13128" max="13128" width="11.140625" style="523" bestFit="1" customWidth="1"/>
    <col min="13129" max="13361" width="10.5703125" style="523"/>
    <col min="13362" max="13369" width="0" style="523" hidden="1" customWidth="1"/>
    <col min="13370" max="13372" width="3.7109375" style="523" customWidth="1"/>
    <col min="13373" max="13373" width="12.7109375" style="523" customWidth="1"/>
    <col min="13374" max="13374" width="47.42578125" style="523" customWidth="1"/>
    <col min="13375" max="13378" width="0" style="523" hidden="1" customWidth="1"/>
    <col min="13379" max="13379" width="11.7109375" style="523" customWidth="1"/>
    <col min="13380" max="13380" width="6.42578125" style="523" bestFit="1" customWidth="1"/>
    <col min="13381" max="13381" width="11.7109375" style="523" customWidth="1"/>
    <col min="13382" max="13382" width="0" style="523" hidden="1" customWidth="1"/>
    <col min="13383" max="13383" width="3.7109375" style="523" customWidth="1"/>
    <col min="13384" max="13384" width="11.140625" style="523" bestFit="1" customWidth="1"/>
    <col min="13385" max="13617" width="10.5703125" style="523"/>
    <col min="13618" max="13625" width="0" style="523" hidden="1" customWidth="1"/>
    <col min="13626" max="13628" width="3.7109375" style="523" customWidth="1"/>
    <col min="13629" max="13629" width="12.7109375" style="523" customWidth="1"/>
    <col min="13630" max="13630" width="47.42578125" style="523" customWidth="1"/>
    <col min="13631" max="13634" width="0" style="523" hidden="1" customWidth="1"/>
    <col min="13635" max="13635" width="11.7109375" style="523" customWidth="1"/>
    <col min="13636" max="13636" width="6.42578125" style="523" bestFit="1" customWidth="1"/>
    <col min="13637" max="13637" width="11.7109375" style="523" customWidth="1"/>
    <col min="13638" max="13638" width="0" style="523" hidden="1" customWidth="1"/>
    <col min="13639" max="13639" width="3.7109375" style="523" customWidth="1"/>
    <col min="13640" max="13640" width="11.140625" style="523" bestFit="1" customWidth="1"/>
    <col min="13641" max="13873" width="10.5703125" style="523"/>
    <col min="13874" max="13881" width="0" style="523" hidden="1" customWidth="1"/>
    <col min="13882" max="13884" width="3.7109375" style="523" customWidth="1"/>
    <col min="13885" max="13885" width="12.7109375" style="523" customWidth="1"/>
    <col min="13886" max="13886" width="47.42578125" style="523" customWidth="1"/>
    <col min="13887" max="13890" width="0" style="523" hidden="1" customWidth="1"/>
    <col min="13891" max="13891" width="11.7109375" style="523" customWidth="1"/>
    <col min="13892" max="13892" width="6.42578125" style="523" bestFit="1" customWidth="1"/>
    <col min="13893" max="13893" width="11.7109375" style="523" customWidth="1"/>
    <col min="13894" max="13894" width="0" style="523" hidden="1" customWidth="1"/>
    <col min="13895" max="13895" width="3.7109375" style="523" customWidth="1"/>
    <col min="13896" max="13896" width="11.140625" style="523" bestFit="1" customWidth="1"/>
    <col min="13897" max="14129" width="10.5703125" style="523"/>
    <col min="14130" max="14137" width="0" style="523" hidden="1" customWidth="1"/>
    <col min="14138" max="14140" width="3.7109375" style="523" customWidth="1"/>
    <col min="14141" max="14141" width="12.7109375" style="523" customWidth="1"/>
    <col min="14142" max="14142" width="47.42578125" style="523" customWidth="1"/>
    <col min="14143" max="14146" width="0" style="523" hidden="1" customWidth="1"/>
    <col min="14147" max="14147" width="11.7109375" style="523" customWidth="1"/>
    <col min="14148" max="14148" width="6.42578125" style="523" bestFit="1" customWidth="1"/>
    <col min="14149" max="14149" width="11.7109375" style="523" customWidth="1"/>
    <col min="14150" max="14150" width="0" style="523" hidden="1" customWidth="1"/>
    <col min="14151" max="14151" width="3.7109375" style="523" customWidth="1"/>
    <col min="14152" max="14152" width="11.140625" style="523" bestFit="1" customWidth="1"/>
    <col min="14153" max="14385" width="10.5703125" style="523"/>
    <col min="14386" max="14393" width="0" style="523" hidden="1" customWidth="1"/>
    <col min="14394" max="14396" width="3.7109375" style="523" customWidth="1"/>
    <col min="14397" max="14397" width="12.7109375" style="523" customWidth="1"/>
    <col min="14398" max="14398" width="47.42578125" style="523" customWidth="1"/>
    <col min="14399" max="14402" width="0" style="523" hidden="1" customWidth="1"/>
    <col min="14403" max="14403" width="11.7109375" style="523" customWidth="1"/>
    <col min="14404" max="14404" width="6.42578125" style="523" bestFit="1" customWidth="1"/>
    <col min="14405" max="14405" width="11.7109375" style="523" customWidth="1"/>
    <col min="14406" max="14406" width="0" style="523" hidden="1" customWidth="1"/>
    <col min="14407" max="14407" width="3.7109375" style="523" customWidth="1"/>
    <col min="14408" max="14408" width="11.140625" style="523" bestFit="1" customWidth="1"/>
    <col min="14409" max="14641" width="10.5703125" style="523"/>
    <col min="14642" max="14649" width="0" style="523" hidden="1" customWidth="1"/>
    <col min="14650" max="14652" width="3.7109375" style="523" customWidth="1"/>
    <col min="14653" max="14653" width="12.7109375" style="523" customWidth="1"/>
    <col min="14654" max="14654" width="47.42578125" style="523" customWidth="1"/>
    <col min="14655" max="14658" width="0" style="523" hidden="1" customWidth="1"/>
    <col min="14659" max="14659" width="11.7109375" style="523" customWidth="1"/>
    <col min="14660" max="14660" width="6.42578125" style="523" bestFit="1" customWidth="1"/>
    <col min="14661" max="14661" width="11.7109375" style="523" customWidth="1"/>
    <col min="14662" max="14662" width="0" style="523" hidden="1" customWidth="1"/>
    <col min="14663" max="14663" width="3.7109375" style="523" customWidth="1"/>
    <col min="14664" max="14664" width="11.140625" style="523" bestFit="1" customWidth="1"/>
    <col min="14665" max="14897" width="10.5703125" style="523"/>
    <col min="14898" max="14905" width="0" style="523" hidden="1" customWidth="1"/>
    <col min="14906" max="14908" width="3.7109375" style="523" customWidth="1"/>
    <col min="14909" max="14909" width="12.7109375" style="523" customWidth="1"/>
    <col min="14910" max="14910" width="47.42578125" style="523" customWidth="1"/>
    <col min="14911" max="14914" width="0" style="523" hidden="1" customWidth="1"/>
    <col min="14915" max="14915" width="11.7109375" style="523" customWidth="1"/>
    <col min="14916" max="14916" width="6.42578125" style="523" bestFit="1" customWidth="1"/>
    <col min="14917" max="14917" width="11.7109375" style="523" customWidth="1"/>
    <col min="14918" max="14918" width="0" style="523" hidden="1" customWidth="1"/>
    <col min="14919" max="14919" width="3.7109375" style="523" customWidth="1"/>
    <col min="14920" max="14920" width="11.140625" style="523" bestFit="1" customWidth="1"/>
    <col min="14921" max="15153" width="10.5703125" style="523"/>
    <col min="15154" max="15161" width="0" style="523" hidden="1" customWidth="1"/>
    <col min="15162" max="15164" width="3.7109375" style="523" customWidth="1"/>
    <col min="15165" max="15165" width="12.7109375" style="523" customWidth="1"/>
    <col min="15166" max="15166" width="47.42578125" style="523" customWidth="1"/>
    <col min="15167" max="15170" width="0" style="523" hidden="1" customWidth="1"/>
    <col min="15171" max="15171" width="11.7109375" style="523" customWidth="1"/>
    <col min="15172" max="15172" width="6.42578125" style="523" bestFit="1" customWidth="1"/>
    <col min="15173" max="15173" width="11.7109375" style="523" customWidth="1"/>
    <col min="15174" max="15174" width="0" style="523" hidden="1" customWidth="1"/>
    <col min="15175" max="15175" width="3.7109375" style="523" customWidth="1"/>
    <col min="15176" max="15176" width="11.140625" style="523" bestFit="1" customWidth="1"/>
    <col min="15177" max="15409" width="10.5703125" style="523"/>
    <col min="15410" max="15417" width="0" style="523" hidden="1" customWidth="1"/>
    <col min="15418" max="15420" width="3.7109375" style="523" customWidth="1"/>
    <col min="15421" max="15421" width="12.7109375" style="523" customWidth="1"/>
    <col min="15422" max="15422" width="47.42578125" style="523" customWidth="1"/>
    <col min="15423" max="15426" width="0" style="523" hidden="1" customWidth="1"/>
    <col min="15427" max="15427" width="11.7109375" style="523" customWidth="1"/>
    <col min="15428" max="15428" width="6.42578125" style="523" bestFit="1" customWidth="1"/>
    <col min="15429" max="15429" width="11.7109375" style="523" customWidth="1"/>
    <col min="15430" max="15430" width="0" style="523" hidden="1" customWidth="1"/>
    <col min="15431" max="15431" width="3.7109375" style="523" customWidth="1"/>
    <col min="15432" max="15432" width="11.140625" style="523" bestFit="1" customWidth="1"/>
    <col min="15433" max="15665" width="10.5703125" style="523"/>
    <col min="15666" max="15673" width="0" style="523" hidden="1" customWidth="1"/>
    <col min="15674" max="15676" width="3.7109375" style="523" customWidth="1"/>
    <col min="15677" max="15677" width="12.7109375" style="523" customWidth="1"/>
    <col min="15678" max="15678" width="47.42578125" style="523" customWidth="1"/>
    <col min="15679" max="15682" width="0" style="523" hidden="1" customWidth="1"/>
    <col min="15683" max="15683" width="11.7109375" style="523" customWidth="1"/>
    <col min="15684" max="15684" width="6.42578125" style="523" bestFit="1" customWidth="1"/>
    <col min="15685" max="15685" width="11.7109375" style="523" customWidth="1"/>
    <col min="15686" max="15686" width="0" style="523" hidden="1" customWidth="1"/>
    <col min="15687" max="15687" width="3.7109375" style="523" customWidth="1"/>
    <col min="15688" max="15688" width="11.140625" style="523" bestFit="1" customWidth="1"/>
    <col min="15689" max="15921" width="10.5703125" style="523"/>
    <col min="15922" max="15929" width="0" style="523" hidden="1" customWidth="1"/>
    <col min="15930" max="15932" width="3.7109375" style="523" customWidth="1"/>
    <col min="15933" max="15933" width="12.7109375" style="523" customWidth="1"/>
    <col min="15934" max="15934" width="47.42578125" style="523" customWidth="1"/>
    <col min="15935" max="15938" width="0" style="523" hidden="1" customWidth="1"/>
    <col min="15939" max="15939" width="11.7109375" style="523" customWidth="1"/>
    <col min="15940" max="15940" width="6.42578125" style="523" bestFit="1" customWidth="1"/>
    <col min="15941" max="15941" width="11.7109375" style="523" customWidth="1"/>
    <col min="15942" max="15942" width="0" style="523" hidden="1" customWidth="1"/>
    <col min="15943" max="15943" width="3.7109375" style="523" customWidth="1"/>
    <col min="15944" max="15944" width="11.140625" style="523" bestFit="1" customWidth="1"/>
    <col min="15945" max="16177" width="10.5703125" style="523"/>
    <col min="16178" max="16185" width="0" style="523" hidden="1" customWidth="1"/>
    <col min="16186" max="16188" width="3.7109375" style="523" customWidth="1"/>
    <col min="16189" max="16189" width="12.7109375" style="523" customWidth="1"/>
    <col min="16190" max="16190" width="47.42578125" style="523" customWidth="1"/>
    <col min="16191" max="16194" width="0" style="523" hidden="1" customWidth="1"/>
    <col min="16195" max="16195" width="11.7109375" style="523" customWidth="1"/>
    <col min="16196" max="16196" width="6.42578125" style="523" bestFit="1" customWidth="1"/>
    <col min="16197" max="16197" width="11.7109375" style="523" customWidth="1"/>
    <col min="16198" max="16198" width="0" style="523" hidden="1" customWidth="1"/>
    <col min="16199" max="16199" width="3.7109375" style="523" customWidth="1"/>
    <col min="16200" max="16200" width="11.140625" style="523" bestFit="1" customWidth="1"/>
    <col min="16201" max="16384" width="10.5703125" style="523"/>
  </cols>
  <sheetData>
    <row r="1" spans="1:84" ht="14.25" hidden="1" customHeight="1"/>
    <row r="2" spans="1:84" ht="14.25" hidden="1" customHeight="1"/>
    <row r="3" spans="1:84" ht="14.25" hidden="1" customHeight="1"/>
    <row r="4" spans="1:84" ht="3" customHeight="1">
      <c r="J4" s="529"/>
      <c r="K4" s="529"/>
      <c r="L4" s="524"/>
      <c r="M4" s="524"/>
      <c r="N4" s="524"/>
      <c r="O4" s="532"/>
      <c r="P4" s="532"/>
      <c r="Q4" s="532"/>
      <c r="R4" s="532"/>
      <c r="S4" s="532"/>
      <c r="T4" s="532"/>
      <c r="U4" s="524"/>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c r="AX4" s="998"/>
      <c r="AY4" s="998"/>
      <c r="AZ4" s="998"/>
      <c r="BA4" s="998"/>
      <c r="BB4" s="998"/>
      <c r="BC4" s="998"/>
      <c r="BD4" s="991"/>
      <c r="BE4" s="998"/>
      <c r="BF4" s="998"/>
      <c r="BG4" s="998"/>
      <c r="BH4" s="998"/>
      <c r="BI4" s="998"/>
      <c r="BJ4" s="998"/>
      <c r="BK4" s="991"/>
      <c r="BL4" s="998"/>
      <c r="BM4" s="998"/>
      <c r="BN4" s="998"/>
      <c r="BO4" s="998"/>
      <c r="BP4" s="998"/>
      <c r="BQ4" s="998"/>
      <c r="BR4" s="991"/>
    </row>
    <row r="5" spans="1:84" ht="22.5" customHeight="1">
      <c r="J5" s="529"/>
      <c r="K5" s="529"/>
      <c r="L5" s="1224" t="s">
        <v>655</v>
      </c>
      <c r="M5" s="1224"/>
      <c r="N5" s="1224"/>
      <c r="O5" s="1224"/>
      <c r="P5" s="1224"/>
      <c r="Q5" s="1224"/>
      <c r="R5" s="1224"/>
      <c r="S5" s="1224"/>
      <c r="T5" s="1224"/>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row>
    <row r="6" spans="1:84" ht="3" customHeight="1">
      <c r="J6" s="529"/>
      <c r="K6" s="529"/>
      <c r="L6" s="524"/>
      <c r="M6" s="524"/>
      <c r="N6" s="524"/>
      <c r="O6" s="528"/>
      <c r="P6" s="528"/>
      <c r="Q6" s="528"/>
      <c r="R6" s="528"/>
      <c r="S6" s="528"/>
      <c r="T6" s="528"/>
      <c r="U6" s="524"/>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c r="AX6" s="755"/>
      <c r="AY6" s="755"/>
      <c r="AZ6" s="755"/>
      <c r="BA6" s="755"/>
      <c r="BB6" s="755"/>
      <c r="BC6" s="755"/>
      <c r="BD6" s="991"/>
      <c r="BE6" s="755"/>
      <c r="BF6" s="755"/>
      <c r="BG6" s="755"/>
      <c r="BH6" s="755"/>
      <c r="BI6" s="755"/>
      <c r="BJ6" s="755"/>
      <c r="BK6" s="991"/>
      <c r="BL6" s="755"/>
      <c r="BM6" s="755"/>
      <c r="BN6" s="755"/>
      <c r="BO6" s="755"/>
      <c r="BP6" s="755"/>
      <c r="BQ6" s="755"/>
      <c r="BR6" s="991"/>
    </row>
    <row r="7" spans="1:84" s="570" customFormat="1" ht="22.5">
      <c r="A7" s="590"/>
      <c r="B7" s="590"/>
      <c r="C7" s="590"/>
      <c r="D7" s="590"/>
      <c r="E7" s="590"/>
      <c r="F7" s="590"/>
      <c r="G7" s="590"/>
      <c r="H7" s="590"/>
      <c r="L7" s="499"/>
      <c r="M7" s="617" t="s">
        <v>501</v>
      </c>
      <c r="N7" s="666"/>
      <c r="O7" s="1260" t="str">
        <f>IF(NameOrPr_ch="",IF(NameOrPr="","",NameOrPr),NameOrPr_ch)</f>
        <v>Комитет по тарифам и ценовой политике Лен.области (ЛенРТК)</v>
      </c>
      <c r="P7" s="1261"/>
      <c r="Q7" s="1261"/>
      <c r="R7" s="1261"/>
      <c r="S7" s="1261"/>
      <c r="T7" s="1262"/>
      <c r="U7" s="6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U7" s="590"/>
      <c r="BV7" s="590"/>
      <c r="BW7" s="590"/>
      <c r="BX7" s="590"/>
      <c r="BY7" s="590"/>
      <c r="BZ7" s="590"/>
      <c r="CA7" s="590"/>
      <c r="CB7" s="590"/>
      <c r="CC7" s="590"/>
      <c r="CD7" s="590"/>
      <c r="CE7" s="590"/>
      <c r="CF7" s="590"/>
    </row>
    <row r="8" spans="1:84" s="570" customFormat="1" ht="18.75">
      <c r="A8" s="590"/>
      <c r="B8" s="590"/>
      <c r="C8" s="590"/>
      <c r="D8" s="590"/>
      <c r="E8" s="590"/>
      <c r="F8" s="590"/>
      <c r="G8" s="590"/>
      <c r="H8" s="590"/>
      <c r="L8" s="499"/>
      <c r="M8" s="617" t="s">
        <v>594</v>
      </c>
      <c r="N8" s="666"/>
      <c r="O8" s="1260" t="str">
        <f>IF(datePr_ch="",IF(datePr="","",datePr),datePr_ch)</f>
        <v>19.12.2019</v>
      </c>
      <c r="P8" s="1261"/>
      <c r="Q8" s="1261"/>
      <c r="R8" s="1261"/>
      <c r="S8" s="1261"/>
      <c r="T8" s="1262"/>
      <c r="U8" s="6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U8" s="590"/>
      <c r="BV8" s="590"/>
      <c r="BW8" s="590"/>
      <c r="BX8" s="590"/>
      <c r="BY8" s="590"/>
      <c r="BZ8" s="590"/>
      <c r="CA8" s="590"/>
      <c r="CB8" s="590"/>
      <c r="CC8" s="590"/>
      <c r="CD8" s="590"/>
      <c r="CE8" s="590"/>
      <c r="CF8" s="590"/>
    </row>
    <row r="9" spans="1:84" s="570" customFormat="1" ht="18.75">
      <c r="A9" s="590"/>
      <c r="B9" s="590"/>
      <c r="C9" s="590"/>
      <c r="D9" s="590"/>
      <c r="E9" s="590"/>
      <c r="F9" s="590"/>
      <c r="G9" s="590"/>
      <c r="H9" s="590"/>
      <c r="L9" s="552"/>
      <c r="M9" s="617" t="s">
        <v>593</v>
      </c>
      <c r="N9" s="666"/>
      <c r="O9" s="1260" t="str">
        <f>IF(numberPr_ch="",IF(numberPr="","",numberPr),numberPr_ch)</f>
        <v>511-п</v>
      </c>
      <c r="P9" s="1261"/>
      <c r="Q9" s="1261"/>
      <c r="R9" s="1261"/>
      <c r="S9" s="1261"/>
      <c r="T9" s="1262"/>
      <c r="U9" s="6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U9" s="590"/>
      <c r="BV9" s="590"/>
      <c r="BW9" s="590"/>
      <c r="BX9" s="590"/>
      <c r="BY9" s="590"/>
      <c r="BZ9" s="590"/>
      <c r="CA9" s="590"/>
      <c r="CB9" s="590"/>
      <c r="CC9" s="590"/>
      <c r="CD9" s="590"/>
      <c r="CE9" s="590"/>
      <c r="CF9" s="590"/>
    </row>
    <row r="10" spans="1:84" s="570" customFormat="1" ht="18.75">
      <c r="A10" s="590"/>
      <c r="B10" s="590"/>
      <c r="C10" s="590"/>
      <c r="D10" s="590"/>
      <c r="E10" s="590"/>
      <c r="F10" s="590"/>
      <c r="G10" s="590"/>
      <c r="H10" s="590"/>
      <c r="L10" s="552"/>
      <c r="M10" s="617" t="s">
        <v>500</v>
      </c>
      <c r="N10" s="666"/>
      <c r="O10" s="1260" t="str">
        <f>IF(IstPub_ch="",IF(IstPub="","",IstPub),IstPub_ch)</f>
        <v>http://tarif.lenobl.ru/dokumenty/docs_category_3/</v>
      </c>
      <c r="P10" s="1261"/>
      <c r="Q10" s="1261"/>
      <c r="R10" s="1261"/>
      <c r="S10" s="1261"/>
      <c r="T10" s="1262"/>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U10" s="590"/>
      <c r="BV10" s="590"/>
      <c r="BW10" s="590"/>
      <c r="BX10" s="590"/>
      <c r="BY10" s="590"/>
      <c r="BZ10" s="590"/>
      <c r="CA10" s="590"/>
      <c r="CB10" s="590"/>
      <c r="CC10" s="590"/>
      <c r="CD10" s="590"/>
      <c r="CE10" s="590"/>
      <c r="CF10" s="590"/>
    </row>
    <row r="11" spans="1:84" s="570" customFormat="1" ht="11.25" hidden="1" customHeight="1">
      <c r="A11" s="590"/>
      <c r="B11" s="590"/>
      <c r="C11" s="590"/>
      <c r="D11" s="590"/>
      <c r="E11" s="590"/>
      <c r="F11" s="590"/>
      <c r="G11" s="590"/>
      <c r="H11" s="590"/>
      <c r="L11" s="1225"/>
      <c r="M11" s="1225"/>
      <c r="N11" s="566"/>
      <c r="O11" s="1258"/>
      <c r="P11" s="1258"/>
      <c r="Q11" s="1258"/>
      <c r="R11" s="1258"/>
      <c r="S11" s="1258"/>
      <c r="T11" s="1258"/>
      <c r="U11" s="588" t="s">
        <v>372</v>
      </c>
      <c r="V11" s="1258"/>
      <c r="W11" s="1258"/>
      <c r="X11" s="1258"/>
      <c r="Y11" s="1258"/>
      <c r="Z11" s="1258"/>
      <c r="AA11" s="1258"/>
      <c r="AB11" s="1011" t="s">
        <v>372</v>
      </c>
      <c r="AC11" s="1258"/>
      <c r="AD11" s="1258"/>
      <c r="AE11" s="1258"/>
      <c r="AF11" s="1258"/>
      <c r="AG11" s="1258"/>
      <c r="AH11" s="1258"/>
      <c r="AI11" s="1011" t="s">
        <v>372</v>
      </c>
      <c r="AJ11" s="1258"/>
      <c r="AK11" s="1258"/>
      <c r="AL11" s="1258"/>
      <c r="AM11" s="1258"/>
      <c r="AN11" s="1258"/>
      <c r="AO11" s="1258"/>
      <c r="AP11" s="1011" t="s">
        <v>372</v>
      </c>
      <c r="AQ11" s="1258"/>
      <c r="AR11" s="1258"/>
      <c r="AS11" s="1258"/>
      <c r="AT11" s="1258"/>
      <c r="AU11" s="1258"/>
      <c r="AV11" s="1258"/>
      <c r="AW11" s="1011" t="s">
        <v>372</v>
      </c>
      <c r="AX11" s="1258"/>
      <c r="AY11" s="1258"/>
      <c r="AZ11" s="1258"/>
      <c r="BA11" s="1258"/>
      <c r="BB11" s="1258"/>
      <c r="BC11" s="1258"/>
      <c r="BD11" s="1011" t="s">
        <v>372</v>
      </c>
      <c r="BE11" s="1258"/>
      <c r="BF11" s="1258"/>
      <c r="BG11" s="1258"/>
      <c r="BH11" s="1258"/>
      <c r="BI11" s="1258"/>
      <c r="BJ11" s="1258"/>
      <c r="BK11" s="1011" t="s">
        <v>372</v>
      </c>
      <c r="BL11" s="1258"/>
      <c r="BM11" s="1258"/>
      <c r="BN11" s="1258"/>
      <c r="BO11" s="1258"/>
      <c r="BP11" s="1258"/>
      <c r="BQ11" s="1258"/>
      <c r="BR11" s="1011" t="s">
        <v>372</v>
      </c>
      <c r="BU11" s="590"/>
      <c r="BV11" s="590"/>
      <c r="BW11" s="590"/>
      <c r="BX11" s="590"/>
      <c r="BY11" s="590"/>
      <c r="BZ11" s="590"/>
      <c r="CA11" s="590"/>
      <c r="CB11" s="590"/>
      <c r="CC11" s="590"/>
      <c r="CD11" s="590"/>
      <c r="CE11" s="590"/>
      <c r="CF11" s="590"/>
    </row>
    <row r="12" spans="1:84">
      <c r="J12" s="529"/>
      <c r="K12" s="529"/>
      <c r="L12" s="524"/>
      <c r="M12" s="524"/>
      <c r="N12" s="524"/>
      <c r="O12" s="1257"/>
      <c r="P12" s="1257"/>
      <c r="Q12" s="1257"/>
      <c r="R12" s="1257"/>
      <c r="S12" s="1257"/>
      <c r="T12" s="1257"/>
      <c r="U12" s="1257"/>
      <c r="V12" s="1257" t="s">
        <v>1897</v>
      </c>
      <c r="W12" s="1257"/>
      <c r="X12" s="1257"/>
      <c r="Y12" s="1257"/>
      <c r="Z12" s="1257"/>
      <c r="AA12" s="1257"/>
      <c r="AB12" s="1257"/>
      <c r="AC12" s="1257" t="s">
        <v>1897</v>
      </c>
      <c r="AD12" s="1257"/>
      <c r="AE12" s="1257"/>
      <c r="AF12" s="1257"/>
      <c r="AG12" s="1257"/>
      <c r="AH12" s="1257"/>
      <c r="AI12" s="1257"/>
      <c r="AJ12" s="1257" t="s">
        <v>1897</v>
      </c>
      <c r="AK12" s="1257"/>
      <c r="AL12" s="1257"/>
      <c r="AM12" s="1257"/>
      <c r="AN12" s="1257"/>
      <c r="AO12" s="1257"/>
      <c r="AP12" s="1257"/>
      <c r="AQ12" s="1257" t="s">
        <v>1897</v>
      </c>
      <c r="AR12" s="1257"/>
      <c r="AS12" s="1257"/>
      <c r="AT12" s="1257"/>
      <c r="AU12" s="1257"/>
      <c r="AV12" s="1257"/>
      <c r="AW12" s="1257"/>
      <c r="AX12" s="1257" t="s">
        <v>1897</v>
      </c>
      <c r="AY12" s="1257"/>
      <c r="AZ12" s="1257"/>
      <c r="BA12" s="1257"/>
      <c r="BB12" s="1257"/>
      <c r="BC12" s="1257"/>
      <c r="BD12" s="1257"/>
      <c r="BE12" s="1257" t="s">
        <v>1897</v>
      </c>
      <c r="BF12" s="1257"/>
      <c r="BG12" s="1257"/>
      <c r="BH12" s="1257"/>
      <c r="BI12" s="1257"/>
      <c r="BJ12" s="1257"/>
      <c r="BK12" s="1257"/>
      <c r="BL12" s="1257" t="s">
        <v>1897</v>
      </c>
      <c r="BM12" s="1257"/>
      <c r="BN12" s="1257"/>
      <c r="BO12" s="1257"/>
      <c r="BP12" s="1257"/>
      <c r="BQ12" s="1257"/>
      <c r="BR12" s="1257"/>
    </row>
    <row r="13" spans="1:84" ht="14.25" customHeight="1">
      <c r="J13" s="529"/>
      <c r="K13" s="529"/>
      <c r="L13" s="1155" t="s">
        <v>453</v>
      </c>
      <c r="M13" s="1155"/>
      <c r="N13" s="1155"/>
      <c r="O13" s="1155"/>
      <c r="P13" s="1155"/>
      <c r="Q13" s="1155"/>
      <c r="R13" s="1155"/>
      <c r="S13" s="1155"/>
      <c r="T13" s="1155"/>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t="s">
        <v>454</v>
      </c>
    </row>
    <row r="14" spans="1:84" ht="14.25" customHeight="1">
      <c r="J14" s="529"/>
      <c r="K14" s="529"/>
      <c r="L14" s="1237" t="s">
        <v>91</v>
      </c>
      <c r="M14" s="1237" t="s">
        <v>637</v>
      </c>
      <c r="N14" s="521"/>
      <c r="O14" s="1238" t="s">
        <v>639</v>
      </c>
      <c r="P14" s="1239"/>
      <c r="Q14" s="1239"/>
      <c r="R14" s="1239"/>
      <c r="S14" s="1239"/>
      <c r="T14" s="1240"/>
      <c r="U14" s="1221" t="s">
        <v>340</v>
      </c>
      <c r="V14" s="1238" t="s">
        <v>639</v>
      </c>
      <c r="W14" s="1239"/>
      <c r="X14" s="1239"/>
      <c r="Y14" s="1239"/>
      <c r="Z14" s="1239"/>
      <c r="AA14" s="1240"/>
      <c r="AB14" s="1221" t="s">
        <v>340</v>
      </c>
      <c r="AC14" s="1238" t="s">
        <v>639</v>
      </c>
      <c r="AD14" s="1239"/>
      <c r="AE14" s="1239"/>
      <c r="AF14" s="1239"/>
      <c r="AG14" s="1239"/>
      <c r="AH14" s="1240"/>
      <c r="AI14" s="1221" t="s">
        <v>340</v>
      </c>
      <c r="AJ14" s="1238" t="s">
        <v>639</v>
      </c>
      <c r="AK14" s="1239"/>
      <c r="AL14" s="1239"/>
      <c r="AM14" s="1239"/>
      <c r="AN14" s="1239"/>
      <c r="AO14" s="1240"/>
      <c r="AP14" s="1221" t="s">
        <v>340</v>
      </c>
      <c r="AQ14" s="1238" t="s">
        <v>639</v>
      </c>
      <c r="AR14" s="1239"/>
      <c r="AS14" s="1239"/>
      <c r="AT14" s="1239"/>
      <c r="AU14" s="1239"/>
      <c r="AV14" s="1240"/>
      <c r="AW14" s="1221" t="s">
        <v>340</v>
      </c>
      <c r="AX14" s="1238" t="s">
        <v>639</v>
      </c>
      <c r="AY14" s="1239"/>
      <c r="AZ14" s="1239"/>
      <c r="BA14" s="1239"/>
      <c r="BB14" s="1239"/>
      <c r="BC14" s="1240"/>
      <c r="BD14" s="1221" t="s">
        <v>340</v>
      </c>
      <c r="BE14" s="1238" t="s">
        <v>639</v>
      </c>
      <c r="BF14" s="1239"/>
      <c r="BG14" s="1239"/>
      <c r="BH14" s="1239"/>
      <c r="BI14" s="1239"/>
      <c r="BJ14" s="1240"/>
      <c r="BK14" s="1221" t="s">
        <v>340</v>
      </c>
      <c r="BL14" s="1238" t="s">
        <v>639</v>
      </c>
      <c r="BM14" s="1239"/>
      <c r="BN14" s="1239"/>
      <c r="BO14" s="1239"/>
      <c r="BP14" s="1239"/>
      <c r="BQ14" s="1240"/>
      <c r="BR14" s="1221" t="s">
        <v>340</v>
      </c>
      <c r="BS14" s="1234" t="s">
        <v>274</v>
      </c>
      <c r="BT14" s="1155"/>
    </row>
    <row r="15" spans="1:84" ht="14.25" customHeight="1">
      <c r="J15" s="529"/>
      <c r="K15" s="529"/>
      <c r="L15" s="1237"/>
      <c r="M15" s="1237"/>
      <c r="N15" s="521"/>
      <c r="O15" s="1243" t="s">
        <v>619</v>
      </c>
      <c r="P15" s="1241"/>
      <c r="Q15" s="1242"/>
      <c r="R15" s="1219" t="s">
        <v>652</v>
      </c>
      <c r="S15" s="1219"/>
      <c r="T15" s="1220"/>
      <c r="U15" s="1222"/>
      <c r="V15" s="1243" t="s">
        <v>619</v>
      </c>
      <c r="W15" s="1241"/>
      <c r="X15" s="1242"/>
      <c r="Y15" s="1219" t="s">
        <v>652</v>
      </c>
      <c r="Z15" s="1219"/>
      <c r="AA15" s="1220"/>
      <c r="AB15" s="1222"/>
      <c r="AC15" s="1243" t="s">
        <v>619</v>
      </c>
      <c r="AD15" s="1241"/>
      <c r="AE15" s="1242"/>
      <c r="AF15" s="1219" t="s">
        <v>652</v>
      </c>
      <c r="AG15" s="1219"/>
      <c r="AH15" s="1220"/>
      <c r="AI15" s="1222"/>
      <c r="AJ15" s="1243" t="s">
        <v>619</v>
      </c>
      <c r="AK15" s="1241"/>
      <c r="AL15" s="1242"/>
      <c r="AM15" s="1219" t="s">
        <v>652</v>
      </c>
      <c r="AN15" s="1219"/>
      <c r="AO15" s="1220"/>
      <c r="AP15" s="1222"/>
      <c r="AQ15" s="1243" t="s">
        <v>619</v>
      </c>
      <c r="AR15" s="1241"/>
      <c r="AS15" s="1242"/>
      <c r="AT15" s="1219" t="s">
        <v>652</v>
      </c>
      <c r="AU15" s="1219"/>
      <c r="AV15" s="1220"/>
      <c r="AW15" s="1222"/>
      <c r="AX15" s="1243" t="s">
        <v>619</v>
      </c>
      <c r="AY15" s="1241"/>
      <c r="AZ15" s="1242"/>
      <c r="BA15" s="1219" t="s">
        <v>652</v>
      </c>
      <c r="BB15" s="1219"/>
      <c r="BC15" s="1220"/>
      <c r="BD15" s="1222"/>
      <c r="BE15" s="1243" t="s">
        <v>619</v>
      </c>
      <c r="BF15" s="1241"/>
      <c r="BG15" s="1242"/>
      <c r="BH15" s="1219" t="s">
        <v>652</v>
      </c>
      <c r="BI15" s="1219"/>
      <c r="BJ15" s="1220"/>
      <c r="BK15" s="1222"/>
      <c r="BL15" s="1243" t="s">
        <v>619</v>
      </c>
      <c r="BM15" s="1241"/>
      <c r="BN15" s="1242"/>
      <c r="BO15" s="1219" t="s">
        <v>652</v>
      </c>
      <c r="BP15" s="1219"/>
      <c r="BQ15" s="1220"/>
      <c r="BR15" s="1222"/>
      <c r="BS15" s="1235"/>
      <c r="BT15" s="1155"/>
    </row>
    <row r="16" spans="1:84" ht="30" customHeight="1">
      <c r="J16" s="529"/>
      <c r="K16" s="529"/>
      <c r="L16" s="1237"/>
      <c r="M16" s="1237"/>
      <c r="N16" s="520"/>
      <c r="O16" s="1244"/>
      <c r="P16" s="535"/>
      <c r="Q16" s="535"/>
      <c r="R16" s="536" t="s">
        <v>273</v>
      </c>
      <c r="S16" s="1232" t="s">
        <v>272</v>
      </c>
      <c r="T16" s="1233"/>
      <c r="U16" s="1223"/>
      <c r="V16" s="1244"/>
      <c r="W16" s="756"/>
      <c r="X16" s="756"/>
      <c r="Y16" s="1112" t="s">
        <v>273</v>
      </c>
      <c r="Z16" s="1232" t="s">
        <v>272</v>
      </c>
      <c r="AA16" s="1233"/>
      <c r="AB16" s="1223"/>
      <c r="AC16" s="1244"/>
      <c r="AD16" s="756"/>
      <c r="AE16" s="756"/>
      <c r="AF16" s="1112" t="s">
        <v>273</v>
      </c>
      <c r="AG16" s="1232" t="s">
        <v>272</v>
      </c>
      <c r="AH16" s="1233"/>
      <c r="AI16" s="1223"/>
      <c r="AJ16" s="1244"/>
      <c r="AK16" s="756"/>
      <c r="AL16" s="756"/>
      <c r="AM16" s="1112" t="s">
        <v>273</v>
      </c>
      <c r="AN16" s="1232" t="s">
        <v>272</v>
      </c>
      <c r="AO16" s="1233"/>
      <c r="AP16" s="1223"/>
      <c r="AQ16" s="1244"/>
      <c r="AR16" s="756"/>
      <c r="AS16" s="756"/>
      <c r="AT16" s="1112" t="s">
        <v>273</v>
      </c>
      <c r="AU16" s="1232" t="s">
        <v>272</v>
      </c>
      <c r="AV16" s="1233"/>
      <c r="AW16" s="1223"/>
      <c r="AX16" s="1244"/>
      <c r="AY16" s="756"/>
      <c r="AZ16" s="756"/>
      <c r="BA16" s="1112" t="s">
        <v>273</v>
      </c>
      <c r="BB16" s="1232" t="s">
        <v>272</v>
      </c>
      <c r="BC16" s="1233"/>
      <c r="BD16" s="1223"/>
      <c r="BE16" s="1244"/>
      <c r="BF16" s="756"/>
      <c r="BG16" s="756"/>
      <c r="BH16" s="1112" t="s">
        <v>273</v>
      </c>
      <c r="BI16" s="1232" t="s">
        <v>272</v>
      </c>
      <c r="BJ16" s="1233"/>
      <c r="BK16" s="1223"/>
      <c r="BL16" s="1244"/>
      <c r="BM16" s="756"/>
      <c r="BN16" s="756"/>
      <c r="BO16" s="1112" t="s">
        <v>273</v>
      </c>
      <c r="BP16" s="1232" t="s">
        <v>272</v>
      </c>
      <c r="BQ16" s="1233"/>
      <c r="BR16" s="1223"/>
      <c r="BS16" s="1236"/>
      <c r="BT16" s="1155"/>
    </row>
    <row r="17" spans="1:85">
      <c r="J17" s="529"/>
      <c r="K17" s="569">
        <v>1</v>
      </c>
      <c r="L17" s="647" t="s">
        <v>92</v>
      </c>
      <c r="M17" s="647" t="s">
        <v>48</v>
      </c>
      <c r="N17" s="668" t="s">
        <v>48</v>
      </c>
      <c r="O17" s="648">
        <f ca="1">OFFSET(O17,0,-1)+1</f>
        <v>3</v>
      </c>
      <c r="P17" s="649">
        <f ca="1">OFFSET(P17,0,-1)</f>
        <v>3</v>
      </c>
      <c r="Q17" s="649">
        <f ca="1">OFFSET(Q17,0,-1)</f>
        <v>3</v>
      </c>
      <c r="R17" s="648">
        <f ca="1">OFFSET(R17,0,-1)+1</f>
        <v>4</v>
      </c>
      <c r="S17" s="1226">
        <f ca="1">OFFSET(S17,0,-1)+1</f>
        <v>5</v>
      </c>
      <c r="T17" s="1226"/>
      <c r="U17" s="648">
        <f ca="1">OFFSET(U17,0,-2)+1</f>
        <v>6</v>
      </c>
      <c r="V17" s="1109">
        <f ca="1">OFFSET(V17,0,-1)+1</f>
        <v>7</v>
      </c>
      <c r="W17" s="649">
        <f ca="1">OFFSET(W17,0,-1)</f>
        <v>7</v>
      </c>
      <c r="X17" s="649">
        <f ca="1">OFFSET(X17,0,-1)</f>
        <v>7</v>
      </c>
      <c r="Y17" s="1109">
        <f ca="1">OFFSET(Y17,0,-1)+1</f>
        <v>8</v>
      </c>
      <c r="Z17" s="1226">
        <f ca="1">OFFSET(Z17,0,-1)+1</f>
        <v>9</v>
      </c>
      <c r="AA17" s="1226"/>
      <c r="AB17" s="1109">
        <f ca="1">OFFSET(AB17,0,-2)+1</f>
        <v>10</v>
      </c>
      <c r="AC17" s="1109">
        <f ca="1">OFFSET(AC17,0,-1)+1</f>
        <v>11</v>
      </c>
      <c r="AD17" s="649">
        <f ca="1">OFFSET(AD17,0,-1)</f>
        <v>11</v>
      </c>
      <c r="AE17" s="649">
        <f ca="1">OFFSET(AE17,0,-1)</f>
        <v>11</v>
      </c>
      <c r="AF17" s="1109">
        <f ca="1">OFFSET(AF17,0,-1)+1</f>
        <v>12</v>
      </c>
      <c r="AG17" s="1226">
        <f ca="1">OFFSET(AG17,0,-1)+1</f>
        <v>13</v>
      </c>
      <c r="AH17" s="1226"/>
      <c r="AI17" s="1109">
        <f ca="1">OFFSET(AI17,0,-2)+1</f>
        <v>14</v>
      </c>
      <c r="AJ17" s="1109">
        <f ca="1">OFFSET(AJ17,0,-1)+1</f>
        <v>15</v>
      </c>
      <c r="AK17" s="649">
        <f ca="1">OFFSET(AK17,0,-1)</f>
        <v>15</v>
      </c>
      <c r="AL17" s="649">
        <f ca="1">OFFSET(AL17,0,-1)</f>
        <v>15</v>
      </c>
      <c r="AM17" s="1109">
        <f ca="1">OFFSET(AM17,0,-1)+1</f>
        <v>16</v>
      </c>
      <c r="AN17" s="1226">
        <f ca="1">OFFSET(AN17,0,-1)+1</f>
        <v>17</v>
      </c>
      <c r="AO17" s="1226"/>
      <c r="AP17" s="1109">
        <f ca="1">OFFSET(AP17,0,-2)+1</f>
        <v>18</v>
      </c>
      <c r="AQ17" s="1109">
        <f ca="1">OFFSET(AQ17,0,-1)+1</f>
        <v>19</v>
      </c>
      <c r="AR17" s="649">
        <f ca="1">OFFSET(AR17,0,-1)</f>
        <v>19</v>
      </c>
      <c r="AS17" s="649">
        <f ca="1">OFFSET(AS17,0,-1)</f>
        <v>19</v>
      </c>
      <c r="AT17" s="1109">
        <f ca="1">OFFSET(AT17,0,-1)+1</f>
        <v>20</v>
      </c>
      <c r="AU17" s="1226">
        <f ca="1">OFFSET(AU17,0,-1)+1</f>
        <v>21</v>
      </c>
      <c r="AV17" s="1226"/>
      <c r="AW17" s="1109">
        <f ca="1">OFFSET(AW17,0,-2)+1</f>
        <v>22</v>
      </c>
      <c r="AX17" s="1109">
        <f ca="1">OFFSET(AX17,0,-1)+1</f>
        <v>23</v>
      </c>
      <c r="AY17" s="649">
        <f ca="1">OFFSET(AY17,0,-1)</f>
        <v>23</v>
      </c>
      <c r="AZ17" s="649">
        <f ca="1">OFFSET(AZ17,0,-1)</f>
        <v>23</v>
      </c>
      <c r="BA17" s="1109">
        <f ca="1">OFFSET(BA17,0,-1)+1</f>
        <v>24</v>
      </c>
      <c r="BB17" s="1226">
        <f ca="1">OFFSET(BB17,0,-1)+1</f>
        <v>25</v>
      </c>
      <c r="BC17" s="1226"/>
      <c r="BD17" s="1109">
        <f ca="1">OFFSET(BD17,0,-2)+1</f>
        <v>26</v>
      </c>
      <c r="BE17" s="1109">
        <f ca="1">OFFSET(BE17,0,-1)+1</f>
        <v>27</v>
      </c>
      <c r="BF17" s="649">
        <f ca="1">OFFSET(BF17,0,-1)</f>
        <v>27</v>
      </c>
      <c r="BG17" s="649">
        <f ca="1">OFFSET(BG17,0,-1)</f>
        <v>27</v>
      </c>
      <c r="BH17" s="1109">
        <f ca="1">OFFSET(BH17,0,-1)+1</f>
        <v>28</v>
      </c>
      <c r="BI17" s="1226">
        <f ca="1">OFFSET(BI17,0,-1)+1</f>
        <v>29</v>
      </c>
      <c r="BJ17" s="1226"/>
      <c r="BK17" s="1109">
        <f ca="1">OFFSET(BK17,0,-2)+1</f>
        <v>30</v>
      </c>
      <c r="BL17" s="1109">
        <f ca="1">OFFSET(BL17,0,-1)+1</f>
        <v>31</v>
      </c>
      <c r="BM17" s="649">
        <f ca="1">OFFSET(BM17,0,-1)</f>
        <v>31</v>
      </c>
      <c r="BN17" s="649">
        <f ca="1">OFFSET(BN17,0,-1)</f>
        <v>31</v>
      </c>
      <c r="BO17" s="1109">
        <f ca="1">OFFSET(BO17,0,-1)+1</f>
        <v>32</v>
      </c>
      <c r="BP17" s="1226">
        <f ca="1">OFFSET(BP17,0,-1)+1</f>
        <v>33</v>
      </c>
      <c r="BQ17" s="1226"/>
      <c r="BR17" s="1109">
        <f ca="1">OFFSET(BR17,0,-2)+1</f>
        <v>34</v>
      </c>
      <c r="BS17" s="649">
        <f ca="1">OFFSET(BS17,0,-1)</f>
        <v>34</v>
      </c>
      <c r="BT17" s="648">
        <f ca="1">OFFSET(BT17,0,-1)+1</f>
        <v>35</v>
      </c>
    </row>
    <row r="18" spans="1:85" ht="22.5">
      <c r="A18" s="1210">
        <v>1</v>
      </c>
      <c r="B18" s="919"/>
      <c r="C18" s="919"/>
      <c r="D18" s="919"/>
      <c r="E18" s="920"/>
      <c r="F18" s="921"/>
      <c r="G18" s="919"/>
      <c r="H18" s="919"/>
      <c r="I18" s="922"/>
      <c r="J18" s="917"/>
      <c r="K18" s="926">
        <v>1</v>
      </c>
      <c r="L18" s="593">
        <f>mergeValue(A18)</f>
        <v>1</v>
      </c>
      <c r="M18" s="641" t="s">
        <v>20</v>
      </c>
      <c r="N18" s="580"/>
      <c r="O18" s="1255" t="str">
        <f>IF('Перечень тарифов'!J37="","","" &amp; 'Перечень тарифов'!J37 &amp; "")</f>
        <v>Тариф на теплоноситель, поставляемый потребителям</v>
      </c>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55"/>
      <c r="BT18" s="630" t="s">
        <v>656</v>
      </c>
    </row>
    <row r="19" spans="1:85" ht="22.5">
      <c r="A19" s="1210"/>
      <c r="B19" s="1210">
        <v>1</v>
      </c>
      <c r="C19" s="919"/>
      <c r="D19" s="919"/>
      <c r="E19" s="921"/>
      <c r="F19" s="921"/>
      <c r="G19" s="919"/>
      <c r="H19" s="919"/>
      <c r="I19" s="916"/>
      <c r="J19" s="915"/>
      <c r="K19" s="926">
        <v>1</v>
      </c>
      <c r="L19" s="593" t="str">
        <f>mergeValue(A19) &amp;"."&amp; mergeValue(B19)</f>
        <v>1.1</v>
      </c>
      <c r="M19" s="546" t="s">
        <v>16</v>
      </c>
      <c r="N19" s="580"/>
      <c r="O19" s="1255" t="str">
        <f>IF('Перечень тарифов'!N37="","","" &amp; 'Перечень тарифов'!N37 &amp; "")</f>
        <v>Гатчинский муниципальный район, Вырицкое (41618154);
Гатчинский муниципальный район, Большеколпанское (41618408);</v>
      </c>
      <c r="P19" s="1255"/>
      <c r="Q19" s="1255"/>
      <c r="R19" s="1255"/>
      <c r="S19" s="1255"/>
      <c r="T19" s="1255"/>
      <c r="U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55"/>
      <c r="BT19" s="630" t="s">
        <v>476</v>
      </c>
    </row>
    <row r="20" spans="1:85" hidden="1">
      <c r="A20" s="1210"/>
      <c r="B20" s="1210"/>
      <c r="C20" s="1210">
        <v>1</v>
      </c>
      <c r="D20" s="919"/>
      <c r="E20" s="921"/>
      <c r="F20" s="921"/>
      <c r="G20" s="919"/>
      <c r="H20" s="919"/>
      <c r="I20" s="923"/>
      <c r="J20" s="915"/>
      <c r="K20" s="926">
        <v>1</v>
      </c>
      <c r="L20" s="593" t="str">
        <f>mergeValue(A20) &amp;"."&amp; mergeValue(B20)&amp;"."&amp; mergeValue(C20)</f>
        <v>1.1.1</v>
      </c>
      <c r="M20" s="547"/>
      <c r="N20" s="580"/>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55"/>
      <c r="BT20" s="630"/>
    </row>
    <row r="21" spans="1:85" hidden="1">
      <c r="A21" s="1210"/>
      <c r="B21" s="1210"/>
      <c r="C21" s="1210"/>
      <c r="D21" s="1210">
        <v>1</v>
      </c>
      <c r="E21" s="921"/>
      <c r="F21" s="921"/>
      <c r="G21" s="919"/>
      <c r="H21" s="919"/>
      <c r="I21" s="1210">
        <v>1</v>
      </c>
      <c r="J21" s="915"/>
      <c r="K21" s="926">
        <v>1</v>
      </c>
      <c r="L21" s="593" t="str">
        <f>mergeValue(A21) &amp;"."&amp; mergeValue(B21)&amp;"."&amp; mergeValue(C21)&amp;"."&amp; mergeValue(D21)</f>
        <v>1.1.1.1</v>
      </c>
      <c r="M21" s="548"/>
      <c r="N21" s="580"/>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630"/>
    </row>
    <row r="22" spans="1:85" ht="11.25" hidden="1" customHeight="1">
      <c r="A22" s="1210"/>
      <c r="B22" s="1210"/>
      <c r="C22" s="1210"/>
      <c r="D22" s="1210"/>
      <c r="E22" s="1210">
        <v>1</v>
      </c>
      <c r="F22" s="921"/>
      <c r="G22" s="919"/>
      <c r="H22" s="919"/>
      <c r="I22" s="1210"/>
      <c r="J22" s="921"/>
      <c r="K22" s="926">
        <v>1</v>
      </c>
      <c r="L22" s="593"/>
      <c r="M22" s="554"/>
      <c r="N22" s="581"/>
      <c r="O22" s="631"/>
      <c r="P22" s="631"/>
      <c r="Q22" s="631"/>
      <c r="R22" s="631"/>
      <c r="S22" s="631"/>
      <c r="T22" s="631"/>
      <c r="U22" s="593"/>
      <c r="V22" s="1123"/>
      <c r="W22" s="1123"/>
      <c r="X22" s="1123"/>
      <c r="Y22" s="1123"/>
      <c r="Z22" s="1123"/>
      <c r="AA22" s="1123"/>
      <c r="AB22" s="1117"/>
      <c r="AC22" s="1123"/>
      <c r="AD22" s="1123"/>
      <c r="AE22" s="1123"/>
      <c r="AF22" s="1123"/>
      <c r="AG22" s="1123"/>
      <c r="AH22" s="1123"/>
      <c r="AI22" s="1117"/>
      <c r="AJ22" s="1123"/>
      <c r="AK22" s="1123"/>
      <c r="AL22" s="1123"/>
      <c r="AM22" s="1123"/>
      <c r="AN22" s="1123"/>
      <c r="AO22" s="1123"/>
      <c r="AP22" s="1117"/>
      <c r="AQ22" s="1123"/>
      <c r="AR22" s="1123"/>
      <c r="AS22" s="1123"/>
      <c r="AT22" s="1123"/>
      <c r="AU22" s="1123"/>
      <c r="AV22" s="1123"/>
      <c r="AW22" s="1117"/>
      <c r="AX22" s="1123"/>
      <c r="AY22" s="1123"/>
      <c r="AZ22" s="1123"/>
      <c r="BA22" s="1123"/>
      <c r="BB22" s="1123"/>
      <c r="BC22" s="1123"/>
      <c r="BD22" s="1117"/>
      <c r="BE22" s="1123"/>
      <c r="BF22" s="1123"/>
      <c r="BG22" s="1123"/>
      <c r="BH22" s="1123"/>
      <c r="BI22" s="1123"/>
      <c r="BJ22" s="1123"/>
      <c r="BK22" s="1117"/>
      <c r="BL22" s="1123"/>
      <c r="BM22" s="1123"/>
      <c r="BN22" s="1123"/>
      <c r="BO22" s="1123"/>
      <c r="BP22" s="1123"/>
      <c r="BQ22" s="1123"/>
      <c r="BR22" s="1117"/>
      <c r="BS22" s="507"/>
      <c r="BT22" s="559"/>
    </row>
    <row r="23" spans="1:85" ht="90">
      <c r="A23" s="1210"/>
      <c r="B23" s="1210"/>
      <c r="C23" s="1210"/>
      <c r="D23" s="1210"/>
      <c r="E23" s="1210"/>
      <c r="F23" s="1210">
        <v>1</v>
      </c>
      <c r="G23" s="919"/>
      <c r="H23" s="919"/>
      <c r="I23" s="1210"/>
      <c r="J23" s="1259"/>
      <c r="K23" s="926">
        <v>1</v>
      </c>
      <c r="L23" s="593" t="str">
        <f>mergeValue(A23) &amp;"."&amp; mergeValue(B23)&amp;"."&amp; mergeValue(C23)&amp;"."&amp; mergeValue(D23)&amp;"."&amp;  mergeValue(F23)</f>
        <v>1.1.1.1.1</v>
      </c>
      <c r="M23" s="554" t="s">
        <v>10</v>
      </c>
      <c r="N23" s="581"/>
      <c r="O23" s="1213" t="s">
        <v>303</v>
      </c>
      <c r="P23" s="1214"/>
      <c r="Q23" s="1214"/>
      <c r="R23" s="1214"/>
      <c r="S23" s="1214"/>
      <c r="T23" s="1214"/>
      <c r="U23" s="1214"/>
      <c r="V23" s="1214"/>
      <c r="W23" s="1214"/>
      <c r="X23" s="1214"/>
      <c r="Y23" s="1214"/>
      <c r="Z23" s="1214"/>
      <c r="AA23" s="1214"/>
      <c r="AB23" s="1214"/>
      <c r="AC23" s="1214"/>
      <c r="AD23" s="1214"/>
      <c r="AE23" s="1214"/>
      <c r="AF23" s="1214"/>
      <c r="AG23" s="1214"/>
      <c r="AH23" s="1214"/>
      <c r="AI23" s="1214"/>
      <c r="AJ23" s="1214"/>
      <c r="AK23" s="1214"/>
      <c r="AL23" s="1214"/>
      <c r="AM23" s="1214"/>
      <c r="AN23" s="1214"/>
      <c r="AO23" s="1214"/>
      <c r="AP23" s="1214"/>
      <c r="AQ23" s="1214"/>
      <c r="AR23" s="1214"/>
      <c r="AS23" s="1214"/>
      <c r="AT23" s="1214"/>
      <c r="AU23" s="1214"/>
      <c r="AV23" s="1214"/>
      <c r="AW23" s="1214"/>
      <c r="AX23" s="1214"/>
      <c r="AY23" s="1214"/>
      <c r="AZ23" s="1214"/>
      <c r="BA23" s="1214"/>
      <c r="BB23" s="1214"/>
      <c r="BC23" s="1214"/>
      <c r="BD23" s="1214"/>
      <c r="BE23" s="1214"/>
      <c r="BF23" s="1214"/>
      <c r="BG23" s="1214"/>
      <c r="BH23" s="1214"/>
      <c r="BI23" s="1214"/>
      <c r="BJ23" s="1214"/>
      <c r="BK23" s="1214"/>
      <c r="BL23" s="1214"/>
      <c r="BM23" s="1214"/>
      <c r="BN23" s="1214"/>
      <c r="BO23" s="1214"/>
      <c r="BP23" s="1214"/>
      <c r="BQ23" s="1214"/>
      <c r="BR23" s="1214"/>
      <c r="BS23" s="1215"/>
      <c r="BT23" s="630" t="s">
        <v>633</v>
      </c>
      <c r="BV23" s="589" t="str">
        <f>strCheckUnique(BW23:BW26)</f>
        <v/>
      </c>
      <c r="BX23" s="589"/>
    </row>
    <row r="24" spans="1:85" ht="17.100000000000001" customHeight="1">
      <c r="A24" s="1210"/>
      <c r="B24" s="1210"/>
      <c r="C24" s="1210"/>
      <c r="D24" s="1210"/>
      <c r="E24" s="1210"/>
      <c r="F24" s="1210"/>
      <c r="G24" s="919">
        <v>1</v>
      </c>
      <c r="H24" s="919"/>
      <c r="I24" s="1210"/>
      <c r="J24" s="1259"/>
      <c r="K24" s="918"/>
      <c r="L24" s="593" t="str">
        <f>mergeValue(A24) &amp;"."&amp; mergeValue(B24)&amp;"."&amp; mergeValue(C24)&amp;"."&amp; mergeValue(D24)&amp;"."&amp;  mergeValue(F24)&amp;"."&amp;  mergeValue(G24)</f>
        <v>1.1.1.1.1.1</v>
      </c>
      <c r="M24" s="1065" t="s">
        <v>640</v>
      </c>
      <c r="N24" s="586"/>
      <c r="O24" s="683">
        <v>24.8</v>
      </c>
      <c r="P24" s="562"/>
      <c r="Q24" s="562"/>
      <c r="R24" s="1245" t="s">
        <v>1889</v>
      </c>
      <c r="S24" s="1217" t="s">
        <v>83</v>
      </c>
      <c r="T24" s="1245" t="s">
        <v>1903</v>
      </c>
      <c r="U24" s="1217" t="s">
        <v>83</v>
      </c>
      <c r="V24" s="683">
        <v>25.09</v>
      </c>
      <c r="W24" s="763"/>
      <c r="X24" s="763"/>
      <c r="Y24" s="1245" t="s">
        <v>1904</v>
      </c>
      <c r="Z24" s="1217" t="s">
        <v>83</v>
      </c>
      <c r="AA24" s="1245" t="s">
        <v>1905</v>
      </c>
      <c r="AB24" s="1217" t="s">
        <v>83</v>
      </c>
      <c r="AC24" s="683">
        <v>27.66</v>
      </c>
      <c r="AD24" s="763"/>
      <c r="AE24" s="763"/>
      <c r="AF24" s="1245" t="s">
        <v>1906</v>
      </c>
      <c r="AG24" s="1217" t="s">
        <v>83</v>
      </c>
      <c r="AH24" s="1245" t="s">
        <v>1907</v>
      </c>
      <c r="AI24" s="1217" t="s">
        <v>83</v>
      </c>
      <c r="AJ24" s="683">
        <v>28.65</v>
      </c>
      <c r="AK24" s="763"/>
      <c r="AL24" s="763"/>
      <c r="AM24" s="1245" t="s">
        <v>1908</v>
      </c>
      <c r="AN24" s="1217" t="s">
        <v>83</v>
      </c>
      <c r="AO24" s="1245" t="s">
        <v>1909</v>
      </c>
      <c r="AP24" s="1217" t="s">
        <v>83</v>
      </c>
      <c r="AQ24" s="683">
        <v>28.65</v>
      </c>
      <c r="AR24" s="763"/>
      <c r="AS24" s="763"/>
      <c r="AT24" s="1245" t="s">
        <v>1910</v>
      </c>
      <c r="AU24" s="1217" t="s">
        <v>83</v>
      </c>
      <c r="AV24" s="1245" t="s">
        <v>1911</v>
      </c>
      <c r="AW24" s="1217" t="s">
        <v>83</v>
      </c>
      <c r="AX24" s="683">
        <v>29.83</v>
      </c>
      <c r="AY24" s="763"/>
      <c r="AZ24" s="763"/>
      <c r="BA24" s="1245" t="s">
        <v>1912</v>
      </c>
      <c r="BB24" s="1217" t="s">
        <v>83</v>
      </c>
      <c r="BC24" s="1245" t="s">
        <v>1913</v>
      </c>
      <c r="BD24" s="1217" t="s">
        <v>83</v>
      </c>
      <c r="BE24" s="683">
        <v>29.83</v>
      </c>
      <c r="BF24" s="763"/>
      <c r="BG24" s="763"/>
      <c r="BH24" s="1245" t="s">
        <v>1914</v>
      </c>
      <c r="BI24" s="1217" t="s">
        <v>83</v>
      </c>
      <c r="BJ24" s="1245" t="s">
        <v>1915</v>
      </c>
      <c r="BK24" s="1217" t="s">
        <v>83</v>
      </c>
      <c r="BL24" s="683">
        <v>30.9</v>
      </c>
      <c r="BM24" s="763"/>
      <c r="BN24" s="763"/>
      <c r="BO24" s="1245" t="s">
        <v>1916</v>
      </c>
      <c r="BP24" s="1217" t="s">
        <v>83</v>
      </c>
      <c r="BQ24" s="1245" t="s">
        <v>1890</v>
      </c>
      <c r="BR24" s="1217" t="s">
        <v>84</v>
      </c>
      <c r="BS24" s="537"/>
      <c r="BT24" s="1227" t="s">
        <v>657</v>
      </c>
      <c r="BU24" s="585" t="str">
        <f>strCheckDate(O25:BS25)</f>
        <v/>
      </c>
      <c r="BV24" s="589"/>
      <c r="BW24" s="589" t="str">
        <f>IF(M24="","",M24 )</f>
        <v>вода</v>
      </c>
      <c r="BX24" s="589"/>
      <c r="BY24" s="589"/>
      <c r="BZ24" s="589"/>
    </row>
    <row r="25" spans="1:85" ht="11.25" hidden="1" customHeight="1">
      <c r="A25" s="1210"/>
      <c r="B25" s="1210"/>
      <c r="C25" s="1210"/>
      <c r="D25" s="1210"/>
      <c r="E25" s="1210"/>
      <c r="F25" s="1210"/>
      <c r="G25" s="919"/>
      <c r="H25" s="919"/>
      <c r="I25" s="1210"/>
      <c r="J25" s="1259"/>
      <c r="K25" s="926">
        <v>1</v>
      </c>
      <c r="L25" s="600"/>
      <c r="M25" s="646"/>
      <c r="N25" s="586"/>
      <c r="O25" s="562"/>
      <c r="P25" s="562"/>
      <c r="Q25" s="584" t="str">
        <f>R24 &amp; "-" &amp; T24</f>
        <v>01.01.2020-30.06.2020</v>
      </c>
      <c r="R25" s="1245"/>
      <c r="S25" s="1217"/>
      <c r="T25" s="1245"/>
      <c r="U25" s="1217"/>
      <c r="V25" s="763"/>
      <c r="W25" s="763"/>
      <c r="X25" s="769" t="str">
        <f>Y24 &amp; "-" &amp; AA24</f>
        <v>01.07.2020-31.12.2020</v>
      </c>
      <c r="Y25" s="1245"/>
      <c r="Z25" s="1217"/>
      <c r="AA25" s="1245"/>
      <c r="AB25" s="1217"/>
      <c r="AC25" s="763"/>
      <c r="AD25" s="763"/>
      <c r="AE25" s="769" t="str">
        <f>AF24 &amp; "-" &amp; AH24</f>
        <v>01.01.2021-30.06.2021</v>
      </c>
      <c r="AF25" s="1245"/>
      <c r="AG25" s="1217"/>
      <c r="AH25" s="1245"/>
      <c r="AI25" s="1217"/>
      <c r="AJ25" s="763"/>
      <c r="AK25" s="763"/>
      <c r="AL25" s="769" t="str">
        <f>AM24 &amp; "-" &amp; AO24</f>
        <v>01.07.2021-31.12.2021</v>
      </c>
      <c r="AM25" s="1245"/>
      <c r="AN25" s="1217"/>
      <c r="AO25" s="1245"/>
      <c r="AP25" s="1217"/>
      <c r="AQ25" s="763"/>
      <c r="AR25" s="763"/>
      <c r="AS25" s="769" t="str">
        <f>AT24 &amp; "-" &amp; AV24</f>
        <v>01.01.2022-30.06.2022</v>
      </c>
      <c r="AT25" s="1245"/>
      <c r="AU25" s="1217"/>
      <c r="AV25" s="1245"/>
      <c r="AW25" s="1217"/>
      <c r="AX25" s="763"/>
      <c r="AY25" s="763"/>
      <c r="AZ25" s="769" t="str">
        <f>BA24 &amp; "-" &amp; BC24</f>
        <v>01.07.2022-31.12.2022</v>
      </c>
      <c r="BA25" s="1245"/>
      <c r="BB25" s="1217"/>
      <c r="BC25" s="1245"/>
      <c r="BD25" s="1217"/>
      <c r="BE25" s="763"/>
      <c r="BF25" s="763"/>
      <c r="BG25" s="769" t="str">
        <f>BH24 &amp; "-" &amp; BJ24</f>
        <v>01.01.2023-30.06.2023</v>
      </c>
      <c r="BH25" s="1245"/>
      <c r="BI25" s="1217"/>
      <c r="BJ25" s="1245"/>
      <c r="BK25" s="1217"/>
      <c r="BL25" s="763"/>
      <c r="BM25" s="763"/>
      <c r="BN25" s="769" t="str">
        <f>BO24 &amp; "-" &amp; BQ24</f>
        <v>01.07.2023-31.12.2023</v>
      </c>
      <c r="BO25" s="1245"/>
      <c r="BP25" s="1217"/>
      <c r="BQ25" s="1245"/>
      <c r="BR25" s="1217"/>
      <c r="BS25" s="537"/>
      <c r="BT25" s="1228"/>
      <c r="BV25" s="589"/>
      <c r="BW25" s="589"/>
      <c r="BX25" s="589"/>
      <c r="BY25" s="589"/>
      <c r="BZ25" s="589"/>
    </row>
    <row r="26" spans="1:85" s="522" customFormat="1" ht="15" customHeight="1">
      <c r="A26" s="1210"/>
      <c r="B26" s="1210"/>
      <c r="C26" s="1210"/>
      <c r="D26" s="1210"/>
      <c r="E26" s="1210"/>
      <c r="F26" s="1210"/>
      <c r="G26" s="919"/>
      <c r="H26" s="919"/>
      <c r="I26" s="1210"/>
      <c r="J26" s="1259"/>
      <c r="K26" s="926">
        <v>1</v>
      </c>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757"/>
      <c r="AY26" s="757"/>
      <c r="AZ26" s="757"/>
      <c r="BA26" s="766"/>
      <c r="BB26" s="1006"/>
      <c r="BC26" s="1005"/>
      <c r="BD26" s="1001"/>
      <c r="BE26" s="757"/>
      <c r="BF26" s="757"/>
      <c r="BG26" s="757"/>
      <c r="BH26" s="766"/>
      <c r="BI26" s="1006"/>
      <c r="BJ26" s="1005"/>
      <c r="BK26" s="1001"/>
      <c r="BL26" s="757"/>
      <c r="BM26" s="757"/>
      <c r="BN26" s="757"/>
      <c r="BO26" s="766"/>
      <c r="BP26" s="1006"/>
      <c r="BQ26" s="1005"/>
      <c r="BR26" s="1001"/>
      <c r="BS26" s="560"/>
      <c r="BT26" s="1229"/>
      <c r="BU26" s="587"/>
      <c r="BV26" s="587"/>
      <c r="BW26" s="587"/>
      <c r="BX26" s="587"/>
      <c r="BY26" s="587"/>
      <c r="BZ26" s="587"/>
      <c r="CA26" s="587"/>
      <c r="CB26" s="587"/>
      <c r="CC26" s="587"/>
      <c r="CD26" s="587"/>
      <c r="CE26" s="587"/>
      <c r="CF26" s="587"/>
    </row>
    <row r="27" spans="1:85" s="522" customFormat="1" ht="15" customHeight="1">
      <c r="A27" s="1210"/>
      <c r="B27" s="1210"/>
      <c r="C27" s="1210"/>
      <c r="D27" s="1210"/>
      <c r="E27" s="1210"/>
      <c r="F27" s="921"/>
      <c r="G27" s="921"/>
      <c r="H27" s="919"/>
      <c r="I27" s="1210"/>
      <c r="J27" s="921"/>
      <c r="K27" s="925"/>
      <c r="L27" s="538"/>
      <c r="M27" s="551" t="s">
        <v>11</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60"/>
      <c r="BU27" s="587"/>
      <c r="BV27" s="587"/>
      <c r="BW27" s="587"/>
      <c r="BX27" s="587"/>
      <c r="BY27" s="587"/>
      <c r="BZ27" s="587"/>
      <c r="CA27" s="587"/>
      <c r="CB27" s="587"/>
      <c r="CC27" s="587"/>
      <c r="CD27" s="587"/>
      <c r="CE27" s="587"/>
      <c r="CF27" s="587"/>
      <c r="CG27" s="587"/>
    </row>
    <row r="28" spans="1:85" s="522" customFormat="1" ht="15" hidden="1" customHeight="1">
      <c r="A28" s="1210"/>
      <c r="B28" s="1210"/>
      <c r="C28" s="1210"/>
      <c r="D28" s="1210"/>
      <c r="E28" s="921"/>
      <c r="F28" s="921"/>
      <c r="G28" s="921"/>
      <c r="H28" s="919"/>
      <c r="I28" s="1210"/>
      <c r="J28" s="921"/>
      <c r="K28" s="925"/>
      <c r="L28" s="538"/>
      <c r="M28" s="551"/>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60"/>
      <c r="BU28" s="587"/>
      <c r="BV28" s="587"/>
      <c r="BW28" s="587"/>
      <c r="BX28" s="587"/>
      <c r="BY28" s="587"/>
      <c r="BZ28" s="587"/>
      <c r="CA28" s="587"/>
      <c r="CB28" s="587"/>
      <c r="CC28" s="587"/>
      <c r="CD28" s="587"/>
      <c r="CE28" s="587"/>
      <c r="CF28" s="587"/>
      <c r="CG28" s="587"/>
    </row>
    <row r="29" spans="1:85" ht="3" customHeight="1">
      <c r="L29" s="486"/>
      <c r="M29" s="486"/>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6"/>
      <c r="BH29" s="486"/>
      <c r="BI29" s="486"/>
      <c r="BJ29" s="486"/>
      <c r="BK29" s="486"/>
      <c r="BL29" s="486"/>
      <c r="BM29" s="486"/>
      <c r="BN29" s="486"/>
      <c r="BO29" s="486"/>
      <c r="BP29" s="486"/>
      <c r="BQ29" s="486"/>
      <c r="BR29" s="486"/>
    </row>
    <row r="30" spans="1:85" ht="106.5" customHeight="1">
      <c r="L30" s="1">
        <v>1</v>
      </c>
      <c r="M30" s="1203" t="s">
        <v>658</v>
      </c>
      <c r="N30" s="1203"/>
      <c r="O30" s="1203"/>
      <c r="P30" s="1203"/>
      <c r="Q30" s="1203"/>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203"/>
      <c r="AM30" s="1203"/>
      <c r="AN30" s="1203"/>
      <c r="AO30" s="1203"/>
      <c r="AP30" s="1203"/>
      <c r="AQ30" s="1203"/>
      <c r="AR30" s="1203"/>
      <c r="AS30" s="1203"/>
      <c r="AT30" s="1203"/>
      <c r="AU30" s="1203"/>
      <c r="AV30" s="1203"/>
      <c r="AW30" s="1203"/>
      <c r="AX30" s="1203"/>
      <c r="AY30" s="1203"/>
      <c r="AZ30" s="1203"/>
      <c r="BA30" s="1203"/>
      <c r="BB30" s="1203"/>
      <c r="BC30" s="1203"/>
      <c r="BD30" s="1203"/>
      <c r="BE30" s="1203"/>
      <c r="BF30" s="1203"/>
      <c r="BG30" s="1203"/>
      <c r="BH30" s="1203"/>
      <c r="BI30" s="1203"/>
      <c r="BJ30" s="1203"/>
      <c r="BK30" s="1203"/>
      <c r="BL30" s="1203"/>
      <c r="BM30" s="1203"/>
      <c r="BN30" s="1203"/>
      <c r="BO30" s="1203"/>
      <c r="BP30" s="1203"/>
      <c r="BQ30" s="1203"/>
      <c r="BR30" s="1203"/>
      <c r="BS30" s="1203"/>
      <c r="BT30" s="1203"/>
    </row>
  </sheetData>
  <sheetProtection algorithmName="SHA-512" hashValue="HXq7J3F0ndt6UK6tBg+xS2h3ST+/0X+cTTo4GIQQqSLARBu15jd9Iu020M0v4jj0Qj7rmk3BUaoniUO0VQjRqw==" saltValue="OuV88XqzjkBBS6415iMMNw==" spinCount="100000" sheet="1" objects="1" scenarios="1" formatColumns="0" formatRows="0"/>
  <dataConsolidate leftLabels="1"/>
  <mergeCells count="130">
    <mergeCell ref="BT24:BT26"/>
    <mergeCell ref="R15:T15"/>
    <mergeCell ref="O14:T14"/>
    <mergeCell ref="M30:BT30"/>
    <mergeCell ref="U14:U16"/>
    <mergeCell ref="BS14:BS16"/>
    <mergeCell ref="BT13:BT16"/>
    <mergeCell ref="L13:BS13"/>
    <mergeCell ref="L14:L16"/>
    <mergeCell ref="M14:M16"/>
    <mergeCell ref="S17:T17"/>
    <mergeCell ref="T24:T25"/>
    <mergeCell ref="Z17:AA17"/>
    <mergeCell ref="Z24:Z25"/>
    <mergeCell ref="AA24:AA25"/>
    <mergeCell ref="AB24:AB25"/>
    <mergeCell ref="O12:U12"/>
    <mergeCell ref="O15:O16"/>
    <mergeCell ref="P15:Q15"/>
    <mergeCell ref="S16:T16"/>
    <mergeCell ref="I21:I28"/>
    <mergeCell ref="L5:T5"/>
    <mergeCell ref="O7:T7"/>
    <mergeCell ref="O8:T8"/>
    <mergeCell ref="L11:M11"/>
    <mergeCell ref="O11:T11"/>
    <mergeCell ref="O9:T9"/>
    <mergeCell ref="O10:T10"/>
    <mergeCell ref="V12:AB12"/>
    <mergeCell ref="V14:AA14"/>
    <mergeCell ref="AB14:AB16"/>
    <mergeCell ref="V15:V16"/>
    <mergeCell ref="W15:X15"/>
    <mergeCell ref="Y15:AA15"/>
    <mergeCell ref="Z16:AA16"/>
    <mergeCell ref="V11:AA11"/>
    <mergeCell ref="A18:A28"/>
    <mergeCell ref="O18:BS18"/>
    <mergeCell ref="B19:B28"/>
    <mergeCell ref="O19:BS19"/>
    <mergeCell ref="C20:C28"/>
    <mergeCell ref="U24:U25"/>
    <mergeCell ref="O20:BS20"/>
    <mergeCell ref="D21:D28"/>
    <mergeCell ref="O21:BS21"/>
    <mergeCell ref="E22:E27"/>
    <mergeCell ref="F23:F26"/>
    <mergeCell ref="J23:J26"/>
    <mergeCell ref="O23:BS23"/>
    <mergeCell ref="R24:R25"/>
    <mergeCell ref="S24:S25"/>
    <mergeCell ref="Y24:Y25"/>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BD24:BD25"/>
    <mergeCell ref="AX12:BD12"/>
    <mergeCell ref="AX14:BC14"/>
    <mergeCell ref="BD14:BD16"/>
    <mergeCell ref="AX15:AX16"/>
    <mergeCell ref="AY15:AZ15"/>
    <mergeCell ref="BA15:BC15"/>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R24:BR25"/>
    <mergeCell ref="BL12:BR12"/>
    <mergeCell ref="BL14:BQ14"/>
    <mergeCell ref="BR14:BR16"/>
    <mergeCell ref="BL15:BL16"/>
    <mergeCell ref="BM15:BN15"/>
    <mergeCell ref="BO15:BQ15"/>
    <mergeCell ref="BP16:BQ16"/>
  </mergeCells>
  <dataValidations count="10">
    <dataValidation allowBlank="1" sqref="LE27:LP28 VA27:VL28 AEW27:AFH28 AOS27:APD28 AYO27:AYZ28 BIK27:BIV28 BSG27:BSR28 CCC27:CCN28 CLY27:CMJ28 CVU27:CWF28 DFQ27:DGB28 DPM27:DPX28 DZI27:DZT28 EJE27:EJP28 ETA27:ETL28 FCW27:FDH28 FMS27:FND28 FWO27:FWZ28 GGK27:GGV28 GQG27:GQR28 HAC27:HAN28 HJY27:HKJ28 HTU27:HUF28 IDQ27:IEB28 INM27:INX28 IXI27:IXT28 JHE27:JHP28 JRA27:JRL28 KAW27:KBH28 KKS27:KLD28 KUO27:KUZ28 LEK27:LEV28 LOG27:LOR28 LYC27:LYN28 MHY27:MIJ28 MRU27:MSF28 NBQ27:NCB28 NLM27:NLX28 NVI27:NVT28 OFE27:OFP28 OPA27:OPL28 OYW27:OZH28 PIS27:PJD28 PSO27:PSZ28 QCK27:QCV28 QMG27:QMR28 QWC27:QWN28 RFY27:RGJ28 RPU27:RQF28 RZQ27:SAB28 SJM27:SJX28 STI27:STT28 TDE27:TDP28 TNA27:TNL28 TWW27:TXH28 UGS27:UHD28 UQO27:UQZ28 VAK27:VAV28 VKG27:VKR28 VUC27:VUN28 WDY27:WEJ28 WNU27:WOF28 WXQ27:WYB28 LE65559:LP65560 VA65559:VL65560 AEW65559:AFH65560 AOS65559:APD65560 AYO65559:AYZ65560 BIK65559:BIV65560 BSG65559:BSR65560 CCC65559:CCN65560 CLY65559:CMJ65560 CVU65559:CWF65560 DFQ65559:DGB65560 DPM65559:DPX65560 DZI65559:DZT65560 EJE65559:EJP65560 ETA65559:ETL65560 FCW65559:FDH65560 FMS65559:FND65560 FWO65559:FWZ65560 GGK65559:GGV65560 GQG65559:GQR65560 HAC65559:HAN65560 HJY65559:HKJ65560 HTU65559:HUF65560 IDQ65559:IEB65560 INM65559:INX65560 IXI65559:IXT65560 JHE65559:JHP65560 JRA65559:JRL65560 KAW65559:KBH65560 KKS65559:KLD65560 KUO65559:KUZ65560 LEK65559:LEV65560 LOG65559:LOR65560 LYC65559:LYN65560 MHY65559:MIJ65560 MRU65559:MSF65560 NBQ65559:NCB65560 NLM65559:NLX65560 NVI65559:NVT65560 OFE65559:OFP65560 OPA65559:OPL65560 OYW65559:OZH65560 PIS65559:PJD65560 PSO65559:PSZ65560 QCK65559:QCV65560 QMG65559:QMR65560 QWC65559:QWN65560 RFY65559:RGJ65560 RPU65559:RQF65560 RZQ65559:SAB65560 SJM65559:SJX65560 STI65559:STT65560 TDE65559:TDP65560 TNA65559:TNL65560 TWW65559:TXH65560 UGS65559:UHD65560 UQO65559:UQZ65560 VAK65559:VAV65560 VKG65559:VKR65560 VUC65559:VUN65560 WDY65559:WEJ65560 WNU65559:WOF65560 WXQ65559:WYB65560 LE131095:LP131096 VA131095:VL131096 AEW131095:AFH131096 AOS131095:APD131096 AYO131095:AYZ131096 BIK131095:BIV131096 BSG131095:BSR131096 CCC131095:CCN131096 CLY131095:CMJ131096 CVU131095:CWF131096 DFQ131095:DGB131096 DPM131095:DPX131096 DZI131095:DZT131096 EJE131095:EJP131096 ETA131095:ETL131096 FCW131095:FDH131096 FMS131095:FND131096 FWO131095:FWZ131096 GGK131095:GGV131096 GQG131095:GQR131096 HAC131095:HAN131096 HJY131095:HKJ131096 HTU131095:HUF131096 IDQ131095:IEB131096 INM131095:INX131096 IXI131095:IXT131096 JHE131095:JHP131096 JRA131095:JRL131096 KAW131095:KBH131096 KKS131095:KLD131096 KUO131095:KUZ131096 LEK131095:LEV131096 LOG131095:LOR131096 LYC131095:LYN131096 MHY131095:MIJ131096 MRU131095:MSF131096 NBQ131095:NCB131096 NLM131095:NLX131096 NVI131095:NVT131096 OFE131095:OFP131096 OPA131095:OPL131096 OYW131095:OZH131096 PIS131095:PJD131096 PSO131095:PSZ131096 QCK131095:QCV131096 QMG131095:QMR131096 QWC131095:QWN131096 RFY131095:RGJ131096 RPU131095:RQF131096 RZQ131095:SAB131096 SJM131095:SJX131096 STI131095:STT131096 TDE131095:TDP131096 TNA131095:TNL131096 TWW131095:TXH131096 UGS131095:UHD131096 UQO131095:UQZ131096 VAK131095:VAV131096 VKG131095:VKR131096 VUC131095:VUN131096 WDY131095:WEJ131096 WNU131095:WOF131096 WXQ131095:WYB131096 LE196631:LP196632 VA196631:VL196632 AEW196631:AFH196632 AOS196631:APD196632 AYO196631:AYZ196632 BIK196631:BIV196632 BSG196631:BSR196632 CCC196631:CCN196632 CLY196631:CMJ196632 CVU196631:CWF196632 DFQ196631:DGB196632 DPM196631:DPX196632 DZI196631:DZT196632 EJE196631:EJP196632 ETA196631:ETL196632 FCW196631:FDH196632 FMS196631:FND196632 FWO196631:FWZ196632 GGK196631:GGV196632 GQG196631:GQR196632 HAC196631:HAN196632 HJY196631:HKJ196632 HTU196631:HUF196632 IDQ196631:IEB196632 INM196631:INX196632 IXI196631:IXT196632 JHE196631:JHP196632 JRA196631:JRL196632 KAW196631:KBH196632 KKS196631:KLD196632 KUO196631:KUZ196632 LEK196631:LEV196632 LOG196631:LOR196632 LYC196631:LYN196632 MHY196631:MIJ196632 MRU196631:MSF196632 NBQ196631:NCB196632 NLM196631:NLX196632 NVI196631:NVT196632 OFE196631:OFP196632 OPA196631:OPL196632 OYW196631:OZH196632 PIS196631:PJD196632 PSO196631:PSZ196632 QCK196631:QCV196632 QMG196631:QMR196632 QWC196631:QWN196632 RFY196631:RGJ196632 RPU196631:RQF196632 RZQ196631:SAB196632 SJM196631:SJX196632 STI196631:STT196632 TDE196631:TDP196632 TNA196631:TNL196632 TWW196631:TXH196632 UGS196631:UHD196632 UQO196631:UQZ196632 VAK196631:VAV196632 VKG196631:VKR196632 VUC196631:VUN196632 WDY196631:WEJ196632 WNU196631:WOF196632 WXQ196631:WYB196632 LE262167:LP262168 VA262167:VL262168 AEW262167:AFH262168 AOS262167:APD262168 AYO262167:AYZ262168 BIK262167:BIV262168 BSG262167:BSR262168 CCC262167:CCN262168 CLY262167:CMJ262168 CVU262167:CWF262168 DFQ262167:DGB262168 DPM262167:DPX262168 DZI262167:DZT262168 EJE262167:EJP262168 ETA262167:ETL262168 FCW262167:FDH262168 FMS262167:FND262168 FWO262167:FWZ262168 GGK262167:GGV262168 GQG262167:GQR262168 HAC262167:HAN262168 HJY262167:HKJ262168 HTU262167:HUF262168 IDQ262167:IEB262168 INM262167:INX262168 IXI262167:IXT262168 JHE262167:JHP262168 JRA262167:JRL262168 KAW262167:KBH262168 KKS262167:KLD262168 KUO262167:KUZ262168 LEK262167:LEV262168 LOG262167:LOR262168 LYC262167:LYN262168 MHY262167:MIJ262168 MRU262167:MSF262168 NBQ262167:NCB262168 NLM262167:NLX262168 NVI262167:NVT262168 OFE262167:OFP262168 OPA262167:OPL262168 OYW262167:OZH262168 PIS262167:PJD262168 PSO262167:PSZ262168 QCK262167:QCV262168 QMG262167:QMR262168 QWC262167:QWN262168 RFY262167:RGJ262168 RPU262167:RQF262168 RZQ262167:SAB262168 SJM262167:SJX262168 STI262167:STT262168 TDE262167:TDP262168 TNA262167:TNL262168 TWW262167:TXH262168 UGS262167:UHD262168 UQO262167:UQZ262168 VAK262167:VAV262168 VKG262167:VKR262168 VUC262167:VUN262168 WDY262167:WEJ262168 WNU262167:WOF262168 WXQ262167:WYB262168 LE327703:LP327704 VA327703:VL327704 AEW327703:AFH327704 AOS327703:APD327704 AYO327703:AYZ327704 BIK327703:BIV327704 BSG327703:BSR327704 CCC327703:CCN327704 CLY327703:CMJ327704 CVU327703:CWF327704 DFQ327703:DGB327704 DPM327703:DPX327704 DZI327703:DZT327704 EJE327703:EJP327704 ETA327703:ETL327704 FCW327703:FDH327704 FMS327703:FND327704 FWO327703:FWZ327704 GGK327703:GGV327704 GQG327703:GQR327704 HAC327703:HAN327704 HJY327703:HKJ327704 HTU327703:HUF327704 IDQ327703:IEB327704 INM327703:INX327704 IXI327703:IXT327704 JHE327703:JHP327704 JRA327703:JRL327704 KAW327703:KBH327704 KKS327703:KLD327704 KUO327703:KUZ327704 LEK327703:LEV327704 LOG327703:LOR327704 LYC327703:LYN327704 MHY327703:MIJ327704 MRU327703:MSF327704 NBQ327703:NCB327704 NLM327703:NLX327704 NVI327703:NVT327704 OFE327703:OFP327704 OPA327703:OPL327704 OYW327703:OZH327704 PIS327703:PJD327704 PSO327703:PSZ327704 QCK327703:QCV327704 QMG327703:QMR327704 QWC327703:QWN327704 RFY327703:RGJ327704 RPU327703:RQF327704 RZQ327703:SAB327704 SJM327703:SJX327704 STI327703:STT327704 TDE327703:TDP327704 TNA327703:TNL327704 TWW327703:TXH327704 UGS327703:UHD327704 UQO327703:UQZ327704 VAK327703:VAV327704 VKG327703:VKR327704 VUC327703:VUN327704 WDY327703:WEJ327704 WNU327703:WOF327704 WXQ327703:WYB327704 LE393239:LP393240 VA393239:VL393240 AEW393239:AFH393240 AOS393239:APD393240 AYO393239:AYZ393240 BIK393239:BIV393240 BSG393239:BSR393240 CCC393239:CCN393240 CLY393239:CMJ393240 CVU393239:CWF393240 DFQ393239:DGB393240 DPM393239:DPX393240 DZI393239:DZT393240 EJE393239:EJP393240 ETA393239:ETL393240 FCW393239:FDH393240 FMS393239:FND393240 FWO393239:FWZ393240 GGK393239:GGV393240 GQG393239:GQR393240 HAC393239:HAN393240 HJY393239:HKJ393240 HTU393239:HUF393240 IDQ393239:IEB393240 INM393239:INX393240 IXI393239:IXT393240 JHE393239:JHP393240 JRA393239:JRL393240 KAW393239:KBH393240 KKS393239:KLD393240 KUO393239:KUZ393240 LEK393239:LEV393240 LOG393239:LOR393240 LYC393239:LYN393240 MHY393239:MIJ393240 MRU393239:MSF393240 NBQ393239:NCB393240 NLM393239:NLX393240 NVI393239:NVT393240 OFE393239:OFP393240 OPA393239:OPL393240 OYW393239:OZH393240 PIS393239:PJD393240 PSO393239:PSZ393240 QCK393239:QCV393240 QMG393239:QMR393240 QWC393239:QWN393240 RFY393239:RGJ393240 RPU393239:RQF393240 RZQ393239:SAB393240 SJM393239:SJX393240 STI393239:STT393240 TDE393239:TDP393240 TNA393239:TNL393240 TWW393239:TXH393240 UGS393239:UHD393240 UQO393239:UQZ393240 VAK393239:VAV393240 VKG393239:VKR393240 VUC393239:VUN393240 WDY393239:WEJ393240 WNU393239:WOF393240 WXQ393239:WYB393240 LE458775:LP458776 VA458775:VL458776 AEW458775:AFH458776 AOS458775:APD458776 AYO458775:AYZ458776 BIK458775:BIV458776 BSG458775:BSR458776 CCC458775:CCN458776 CLY458775:CMJ458776 CVU458775:CWF458776 DFQ458775:DGB458776 DPM458775:DPX458776 DZI458775:DZT458776 EJE458775:EJP458776 ETA458775:ETL458776 FCW458775:FDH458776 FMS458775:FND458776 FWO458775:FWZ458776 GGK458775:GGV458776 GQG458775:GQR458776 HAC458775:HAN458776 HJY458775:HKJ458776 HTU458775:HUF458776 IDQ458775:IEB458776 INM458775:INX458776 IXI458775:IXT458776 JHE458775:JHP458776 JRA458775:JRL458776 KAW458775:KBH458776 KKS458775:KLD458776 KUO458775:KUZ458776 LEK458775:LEV458776 LOG458775:LOR458776 LYC458775:LYN458776 MHY458775:MIJ458776 MRU458775:MSF458776 NBQ458775:NCB458776 NLM458775:NLX458776 NVI458775:NVT458776 OFE458775:OFP458776 OPA458775:OPL458776 OYW458775:OZH458776 PIS458775:PJD458776 PSO458775:PSZ458776 QCK458775:QCV458776 QMG458775:QMR458776 QWC458775:QWN458776 RFY458775:RGJ458776 RPU458775:RQF458776 RZQ458775:SAB458776 SJM458775:SJX458776 STI458775:STT458776 TDE458775:TDP458776 TNA458775:TNL458776 TWW458775:TXH458776 UGS458775:UHD458776 UQO458775:UQZ458776 VAK458775:VAV458776 VKG458775:VKR458776 VUC458775:VUN458776 WDY458775:WEJ458776 WNU458775:WOF458776 WXQ458775:WYB458776 LE524311:LP524312 VA524311:VL524312 AEW524311:AFH524312 AOS524311:APD524312 AYO524311:AYZ524312 BIK524311:BIV524312 BSG524311:BSR524312 CCC524311:CCN524312 CLY524311:CMJ524312 CVU524311:CWF524312 DFQ524311:DGB524312 DPM524311:DPX524312 DZI524311:DZT524312 EJE524311:EJP524312 ETA524311:ETL524312 FCW524311:FDH524312 FMS524311:FND524312 FWO524311:FWZ524312 GGK524311:GGV524312 GQG524311:GQR524312 HAC524311:HAN524312 HJY524311:HKJ524312 HTU524311:HUF524312 IDQ524311:IEB524312 INM524311:INX524312 IXI524311:IXT524312 JHE524311:JHP524312 JRA524311:JRL524312 KAW524311:KBH524312 KKS524311:KLD524312 KUO524311:KUZ524312 LEK524311:LEV524312 LOG524311:LOR524312 LYC524311:LYN524312 MHY524311:MIJ524312 MRU524311:MSF524312 NBQ524311:NCB524312 NLM524311:NLX524312 NVI524311:NVT524312 OFE524311:OFP524312 OPA524311:OPL524312 OYW524311:OZH524312 PIS524311:PJD524312 PSO524311:PSZ524312 QCK524311:QCV524312 QMG524311:QMR524312 QWC524311:QWN524312 RFY524311:RGJ524312 RPU524311:RQF524312 RZQ524311:SAB524312 SJM524311:SJX524312 STI524311:STT524312 TDE524311:TDP524312 TNA524311:TNL524312 TWW524311:TXH524312 UGS524311:UHD524312 UQO524311:UQZ524312 VAK524311:VAV524312 VKG524311:VKR524312 VUC524311:VUN524312 WDY524311:WEJ524312 WNU524311:WOF524312 WXQ524311:WYB524312 LE589847:LP589848 VA589847:VL589848 AEW589847:AFH589848 AOS589847:APD589848 AYO589847:AYZ589848 BIK589847:BIV589848 BSG589847:BSR589848 CCC589847:CCN589848 CLY589847:CMJ589848 CVU589847:CWF589848 DFQ589847:DGB589848 DPM589847:DPX589848 DZI589847:DZT589848 EJE589847:EJP589848 ETA589847:ETL589848 FCW589847:FDH589848 FMS589847:FND589848 FWO589847:FWZ589848 GGK589847:GGV589848 GQG589847:GQR589848 HAC589847:HAN589848 HJY589847:HKJ589848 HTU589847:HUF589848 IDQ589847:IEB589848 INM589847:INX589848 IXI589847:IXT589848 JHE589847:JHP589848 JRA589847:JRL589848 KAW589847:KBH589848 KKS589847:KLD589848 KUO589847:KUZ589848 LEK589847:LEV589848 LOG589847:LOR589848 LYC589847:LYN589848 MHY589847:MIJ589848 MRU589847:MSF589848 NBQ589847:NCB589848 NLM589847:NLX589848 NVI589847:NVT589848 OFE589847:OFP589848 OPA589847:OPL589848 OYW589847:OZH589848 PIS589847:PJD589848 PSO589847:PSZ589848 QCK589847:QCV589848 QMG589847:QMR589848 QWC589847:QWN589848 RFY589847:RGJ589848 RPU589847:RQF589848 RZQ589847:SAB589848 SJM589847:SJX589848 STI589847:STT589848 TDE589847:TDP589848 TNA589847:TNL589848 TWW589847:TXH589848 UGS589847:UHD589848 UQO589847:UQZ589848 VAK589847:VAV589848 VKG589847:VKR589848 VUC589847:VUN589848 WDY589847:WEJ589848 WNU589847:WOF589848 WXQ589847:WYB589848 LE655383:LP655384 VA655383:VL655384 AEW655383:AFH655384 AOS655383:APD655384 AYO655383:AYZ655384 BIK655383:BIV655384 BSG655383:BSR655384 CCC655383:CCN655384 CLY655383:CMJ655384 CVU655383:CWF655384 DFQ655383:DGB655384 DPM655383:DPX655384 DZI655383:DZT655384 EJE655383:EJP655384 ETA655383:ETL655384 FCW655383:FDH655384 FMS655383:FND655384 FWO655383:FWZ655384 GGK655383:GGV655384 GQG655383:GQR655384 HAC655383:HAN655384 HJY655383:HKJ655384 HTU655383:HUF655384 IDQ655383:IEB655384 INM655383:INX655384 IXI655383:IXT655384 JHE655383:JHP655384 JRA655383:JRL655384 KAW655383:KBH655384 KKS655383:KLD655384 KUO655383:KUZ655384 LEK655383:LEV655384 LOG655383:LOR655384 LYC655383:LYN655384 MHY655383:MIJ655384 MRU655383:MSF655384 NBQ655383:NCB655384 NLM655383:NLX655384 NVI655383:NVT655384 OFE655383:OFP655384 OPA655383:OPL655384 OYW655383:OZH655384 PIS655383:PJD655384 PSO655383:PSZ655384 QCK655383:QCV655384 QMG655383:QMR655384 QWC655383:QWN655384 RFY655383:RGJ655384 RPU655383:RQF655384 RZQ655383:SAB655384 SJM655383:SJX655384 STI655383:STT655384 TDE655383:TDP655384 TNA655383:TNL655384 TWW655383:TXH655384 UGS655383:UHD655384 UQO655383:UQZ655384 VAK655383:VAV655384 VKG655383:VKR655384 VUC655383:VUN655384 WDY655383:WEJ655384 WNU655383:WOF655384 WXQ655383:WYB655384 LE720919:LP720920 VA720919:VL720920 AEW720919:AFH720920 AOS720919:APD720920 AYO720919:AYZ720920 BIK720919:BIV720920 BSG720919:BSR720920 CCC720919:CCN720920 CLY720919:CMJ720920 CVU720919:CWF720920 DFQ720919:DGB720920 DPM720919:DPX720920 DZI720919:DZT720920 EJE720919:EJP720920 ETA720919:ETL720920 FCW720919:FDH720920 FMS720919:FND720920 FWO720919:FWZ720920 GGK720919:GGV720920 GQG720919:GQR720920 HAC720919:HAN720920 HJY720919:HKJ720920 HTU720919:HUF720920 IDQ720919:IEB720920 INM720919:INX720920 IXI720919:IXT720920 JHE720919:JHP720920 JRA720919:JRL720920 KAW720919:KBH720920 KKS720919:KLD720920 KUO720919:KUZ720920 LEK720919:LEV720920 LOG720919:LOR720920 LYC720919:LYN720920 MHY720919:MIJ720920 MRU720919:MSF720920 NBQ720919:NCB720920 NLM720919:NLX720920 NVI720919:NVT720920 OFE720919:OFP720920 OPA720919:OPL720920 OYW720919:OZH720920 PIS720919:PJD720920 PSO720919:PSZ720920 QCK720919:QCV720920 QMG720919:QMR720920 QWC720919:QWN720920 RFY720919:RGJ720920 RPU720919:RQF720920 RZQ720919:SAB720920 SJM720919:SJX720920 STI720919:STT720920 TDE720919:TDP720920 TNA720919:TNL720920 TWW720919:TXH720920 UGS720919:UHD720920 UQO720919:UQZ720920 VAK720919:VAV720920 VKG720919:VKR720920 VUC720919:VUN720920 WDY720919:WEJ720920 WNU720919:WOF720920 WXQ720919:WYB720920 LE786455:LP786456 VA786455:VL786456 AEW786455:AFH786456 AOS786455:APD786456 AYO786455:AYZ786456 BIK786455:BIV786456 BSG786455:BSR786456 CCC786455:CCN786456 CLY786455:CMJ786456 CVU786455:CWF786456 DFQ786455:DGB786456 DPM786455:DPX786456 DZI786455:DZT786456 EJE786455:EJP786456 ETA786455:ETL786456 FCW786455:FDH786456 FMS786455:FND786456 FWO786455:FWZ786456 GGK786455:GGV786456 GQG786455:GQR786456 HAC786455:HAN786456 HJY786455:HKJ786456 HTU786455:HUF786456 IDQ786455:IEB786456 INM786455:INX786456 IXI786455:IXT786456 JHE786455:JHP786456 JRA786455:JRL786456 KAW786455:KBH786456 KKS786455:KLD786456 KUO786455:KUZ786456 LEK786455:LEV786456 LOG786455:LOR786456 LYC786455:LYN786456 MHY786455:MIJ786456 MRU786455:MSF786456 NBQ786455:NCB786456 NLM786455:NLX786456 NVI786455:NVT786456 OFE786455:OFP786456 OPA786455:OPL786456 OYW786455:OZH786456 PIS786455:PJD786456 PSO786455:PSZ786456 QCK786455:QCV786456 QMG786455:QMR786456 QWC786455:QWN786456 RFY786455:RGJ786456 RPU786455:RQF786456 RZQ786455:SAB786456 SJM786455:SJX786456 STI786455:STT786456 TDE786455:TDP786456 TNA786455:TNL786456 TWW786455:TXH786456 UGS786455:UHD786456 UQO786455:UQZ786456 VAK786455:VAV786456 VKG786455:VKR786456 VUC786455:VUN786456 WDY786455:WEJ786456 WNU786455:WOF786456 WXQ786455:WYB786456 LE851991:LP851992 VA851991:VL851992 AEW851991:AFH851992 AOS851991:APD851992 AYO851991:AYZ851992 BIK851991:BIV851992 BSG851991:BSR851992 CCC851991:CCN851992 CLY851991:CMJ851992 CVU851991:CWF851992 DFQ851991:DGB851992 DPM851991:DPX851992 DZI851991:DZT851992 EJE851991:EJP851992 ETA851991:ETL851992 FCW851991:FDH851992 FMS851991:FND851992 FWO851991:FWZ851992 GGK851991:GGV851992 GQG851991:GQR851992 HAC851991:HAN851992 HJY851991:HKJ851992 HTU851991:HUF851992 IDQ851991:IEB851992 INM851991:INX851992 IXI851991:IXT851992 JHE851991:JHP851992 JRA851991:JRL851992 KAW851991:KBH851992 KKS851991:KLD851992 KUO851991:KUZ851992 LEK851991:LEV851992 LOG851991:LOR851992 LYC851991:LYN851992 MHY851991:MIJ851992 MRU851991:MSF851992 NBQ851991:NCB851992 NLM851991:NLX851992 NVI851991:NVT851992 OFE851991:OFP851992 OPA851991:OPL851992 OYW851991:OZH851992 PIS851991:PJD851992 PSO851991:PSZ851992 QCK851991:QCV851992 QMG851991:QMR851992 QWC851991:QWN851992 RFY851991:RGJ851992 RPU851991:RQF851992 RZQ851991:SAB851992 SJM851991:SJX851992 STI851991:STT851992 TDE851991:TDP851992 TNA851991:TNL851992 TWW851991:TXH851992 UGS851991:UHD851992 UQO851991:UQZ851992 VAK851991:VAV851992 VKG851991:VKR851992 VUC851991:VUN851992 WDY851991:WEJ851992 WNU851991:WOF851992 WXQ851991:WYB851992 LE917527:LP917528 VA917527:VL917528 AEW917527:AFH917528 AOS917527:APD917528 AYO917527:AYZ917528 BIK917527:BIV917528 BSG917527:BSR917528 CCC917527:CCN917528 CLY917527:CMJ917528 CVU917527:CWF917528 DFQ917527:DGB917528 DPM917527:DPX917528 DZI917527:DZT917528 EJE917527:EJP917528 ETA917527:ETL917528 FCW917527:FDH917528 FMS917527:FND917528 FWO917527:FWZ917528 GGK917527:GGV917528 GQG917527:GQR917528 HAC917527:HAN917528 HJY917527:HKJ917528 HTU917527:HUF917528 IDQ917527:IEB917528 INM917527:INX917528 IXI917527:IXT917528 JHE917527:JHP917528 JRA917527:JRL917528 KAW917527:KBH917528 KKS917527:KLD917528 KUO917527:KUZ917528 LEK917527:LEV917528 LOG917527:LOR917528 LYC917527:LYN917528 MHY917527:MIJ917528 MRU917527:MSF917528 NBQ917527:NCB917528 NLM917527:NLX917528 NVI917527:NVT917528 OFE917527:OFP917528 OPA917527:OPL917528 OYW917527:OZH917528 PIS917527:PJD917528 PSO917527:PSZ917528 QCK917527:QCV917528 QMG917527:QMR917528 QWC917527:QWN917528 RFY917527:RGJ917528 RPU917527:RQF917528 RZQ917527:SAB917528 SJM917527:SJX917528 STI917527:STT917528 TDE917527:TDP917528 TNA917527:TNL917528 TWW917527:TXH917528 UGS917527:UHD917528 UQO917527:UQZ917528 VAK917527:VAV917528 VKG917527:VKR917528 VUC917527:VUN917528 WDY917527:WEJ917528 WNU917527:WOF917528 WXQ917527:WYB917528 WXQ983063:WYB983064 LE983063:LP983064 VA983063:VL983064 AEW983063:AFH983064 AOS983063:APD983064 AYO983063:AYZ983064 BIK983063:BIV983064 BSG983063:BSR983064 CCC983063:CCN983064 CLY983063:CMJ983064 CVU983063:CWF983064 DFQ983063:DGB983064 DPM983063:DPX983064 DZI983063:DZT983064 EJE983063:EJP983064 ETA983063:ETL983064 FCW983063:FDH983064 FMS983063:FND983064 FWO983063:FWZ983064 GGK983063:GGV983064 GQG983063:GQR983064 HAC983063:HAN983064 HJY983063:HKJ983064 HTU983063:HUF983064 IDQ983063:IEB983064 INM983063:INX983064 IXI983063:IXT983064 JHE983063:JHP983064 JRA983063:JRL983064 KAW983063:KBH983064 KKS983063:KLD983064 KUO983063:KUZ983064 LEK983063:LEV983064 LOG983063:LOR983064 LYC983063:LYN983064 MHY983063:MIJ983064 MRU983063:MSF983064 NBQ983063:NCB983064 NLM983063:NLX983064 NVI983063:NVT983064 OFE983063:OFP983064 OPA983063:OPL983064 OYW983063:OZH983064 PIS983063:PJD983064 PSO983063:PSZ983064 QCK983063:QCV983064 QMG983063:QMR983064 QWC983063:QWN983064 RFY983063:RGJ983064 RPU983063:RQF983064 RZQ983063:SAB983064 SJM983063:SJX983064 STI983063:STT983064 TDE983063:TDP983064 TNA983063:TNL983064 TWW983063:TXH983064 UGS983063:UHD983064 UQO983063:UQZ983064 VAK983063:VAV983064 VKG983063:VKR983064 VUC983063:VUN983064 WDY983063:WEJ983064 WNU983063:WOF983064 BT27:BT28 L983063:BT983064 L917527:BT917528 L851991:BT851992 L786455:BT786456 L720919:BT720920 L655383:BT655384 L589847:BT589848 L524311:BT524312 L458775:BT458776 L393239:BT393240 L327703:BT327704 L262167:BT262168 L196631:BT196632 L131095:BT131096 L65559:BT65560"/>
    <dataValidation allowBlank="1" prompt="Для выбора выполните двойной щелчок левой клавиши мыши по соответствующей ячейке." sqref="LE65561:LP65564 VA65561:VL65564 AEW65561:AFH65564 AOS65561:APD65564 AYO65561:AYZ65564 BIK65561:BIV65564 BSG65561:BSR65564 CCC65561:CCN65564 CLY65561:CMJ65564 CVU65561:CWF65564 DFQ65561:DGB65564 DPM65561:DPX65564 DZI65561:DZT65564 EJE65561:EJP65564 ETA65561:ETL65564 FCW65561:FDH65564 FMS65561:FND65564 FWO65561:FWZ65564 GGK65561:GGV65564 GQG65561:GQR65564 HAC65561:HAN65564 HJY65561:HKJ65564 HTU65561:HUF65564 IDQ65561:IEB65564 INM65561:INX65564 IXI65561:IXT65564 JHE65561:JHP65564 JRA65561:JRL65564 KAW65561:KBH65564 KKS65561:KLD65564 KUO65561:KUZ65564 LEK65561:LEV65564 LOG65561:LOR65564 LYC65561:LYN65564 MHY65561:MIJ65564 MRU65561:MSF65564 NBQ65561:NCB65564 NLM65561:NLX65564 NVI65561:NVT65564 OFE65561:OFP65564 OPA65561:OPL65564 OYW65561:OZH65564 PIS65561:PJD65564 PSO65561:PSZ65564 QCK65561:QCV65564 QMG65561:QMR65564 QWC65561:QWN65564 RFY65561:RGJ65564 RPU65561:RQF65564 RZQ65561:SAB65564 SJM65561:SJX65564 STI65561:STT65564 TDE65561:TDP65564 TNA65561:TNL65564 TWW65561:TXH65564 UGS65561:UHD65564 UQO65561:UQZ65564 VAK65561:VAV65564 VKG65561:VKR65564 VUC65561:VUN65564 WDY65561:WEJ65564 WNU65561:WOF65564 WXQ65561:WYB65564 LE131097:LP131100 VA131097:VL131100 AEW131097:AFH131100 AOS131097:APD131100 AYO131097:AYZ131100 BIK131097:BIV131100 BSG131097:BSR131100 CCC131097:CCN131100 CLY131097:CMJ131100 CVU131097:CWF131100 DFQ131097:DGB131100 DPM131097:DPX131100 DZI131097:DZT131100 EJE131097:EJP131100 ETA131097:ETL131100 FCW131097:FDH131100 FMS131097:FND131100 FWO131097:FWZ131100 GGK131097:GGV131100 GQG131097:GQR131100 HAC131097:HAN131100 HJY131097:HKJ131100 HTU131097:HUF131100 IDQ131097:IEB131100 INM131097:INX131100 IXI131097:IXT131100 JHE131097:JHP131100 JRA131097:JRL131100 KAW131097:KBH131100 KKS131097:KLD131100 KUO131097:KUZ131100 LEK131097:LEV131100 LOG131097:LOR131100 LYC131097:LYN131100 MHY131097:MIJ131100 MRU131097:MSF131100 NBQ131097:NCB131100 NLM131097:NLX131100 NVI131097:NVT131100 OFE131097:OFP131100 OPA131097:OPL131100 OYW131097:OZH131100 PIS131097:PJD131100 PSO131097:PSZ131100 QCK131097:QCV131100 QMG131097:QMR131100 QWC131097:QWN131100 RFY131097:RGJ131100 RPU131097:RQF131100 RZQ131097:SAB131100 SJM131097:SJX131100 STI131097:STT131100 TDE131097:TDP131100 TNA131097:TNL131100 TWW131097:TXH131100 UGS131097:UHD131100 UQO131097:UQZ131100 VAK131097:VAV131100 VKG131097:VKR131100 VUC131097:VUN131100 WDY131097:WEJ131100 WNU131097:WOF131100 WXQ131097:WYB131100 LE196633:LP196636 VA196633:VL196636 AEW196633:AFH196636 AOS196633:APD196636 AYO196633:AYZ196636 BIK196633:BIV196636 BSG196633:BSR196636 CCC196633:CCN196636 CLY196633:CMJ196636 CVU196633:CWF196636 DFQ196633:DGB196636 DPM196633:DPX196636 DZI196633:DZT196636 EJE196633:EJP196636 ETA196633:ETL196636 FCW196633:FDH196636 FMS196633:FND196636 FWO196633:FWZ196636 GGK196633:GGV196636 GQG196633:GQR196636 HAC196633:HAN196636 HJY196633:HKJ196636 HTU196633:HUF196636 IDQ196633:IEB196636 INM196633:INX196636 IXI196633:IXT196636 JHE196633:JHP196636 JRA196633:JRL196636 KAW196633:KBH196636 KKS196633:KLD196636 KUO196633:KUZ196636 LEK196633:LEV196636 LOG196633:LOR196636 LYC196633:LYN196636 MHY196633:MIJ196636 MRU196633:MSF196636 NBQ196633:NCB196636 NLM196633:NLX196636 NVI196633:NVT196636 OFE196633:OFP196636 OPA196633:OPL196636 OYW196633:OZH196636 PIS196633:PJD196636 PSO196633:PSZ196636 QCK196633:QCV196636 QMG196633:QMR196636 QWC196633:QWN196636 RFY196633:RGJ196636 RPU196633:RQF196636 RZQ196633:SAB196636 SJM196633:SJX196636 STI196633:STT196636 TDE196633:TDP196636 TNA196633:TNL196636 TWW196633:TXH196636 UGS196633:UHD196636 UQO196633:UQZ196636 VAK196633:VAV196636 VKG196633:VKR196636 VUC196633:VUN196636 WDY196633:WEJ196636 WNU196633:WOF196636 WXQ196633:WYB196636 LE262169:LP262172 VA262169:VL262172 AEW262169:AFH262172 AOS262169:APD262172 AYO262169:AYZ262172 BIK262169:BIV262172 BSG262169:BSR262172 CCC262169:CCN262172 CLY262169:CMJ262172 CVU262169:CWF262172 DFQ262169:DGB262172 DPM262169:DPX262172 DZI262169:DZT262172 EJE262169:EJP262172 ETA262169:ETL262172 FCW262169:FDH262172 FMS262169:FND262172 FWO262169:FWZ262172 GGK262169:GGV262172 GQG262169:GQR262172 HAC262169:HAN262172 HJY262169:HKJ262172 HTU262169:HUF262172 IDQ262169:IEB262172 INM262169:INX262172 IXI262169:IXT262172 JHE262169:JHP262172 JRA262169:JRL262172 KAW262169:KBH262172 KKS262169:KLD262172 KUO262169:KUZ262172 LEK262169:LEV262172 LOG262169:LOR262172 LYC262169:LYN262172 MHY262169:MIJ262172 MRU262169:MSF262172 NBQ262169:NCB262172 NLM262169:NLX262172 NVI262169:NVT262172 OFE262169:OFP262172 OPA262169:OPL262172 OYW262169:OZH262172 PIS262169:PJD262172 PSO262169:PSZ262172 QCK262169:QCV262172 QMG262169:QMR262172 QWC262169:QWN262172 RFY262169:RGJ262172 RPU262169:RQF262172 RZQ262169:SAB262172 SJM262169:SJX262172 STI262169:STT262172 TDE262169:TDP262172 TNA262169:TNL262172 TWW262169:TXH262172 UGS262169:UHD262172 UQO262169:UQZ262172 VAK262169:VAV262172 VKG262169:VKR262172 VUC262169:VUN262172 WDY262169:WEJ262172 WNU262169:WOF262172 WXQ262169:WYB262172 LE327705:LP327708 VA327705:VL327708 AEW327705:AFH327708 AOS327705:APD327708 AYO327705:AYZ327708 BIK327705:BIV327708 BSG327705:BSR327708 CCC327705:CCN327708 CLY327705:CMJ327708 CVU327705:CWF327708 DFQ327705:DGB327708 DPM327705:DPX327708 DZI327705:DZT327708 EJE327705:EJP327708 ETA327705:ETL327708 FCW327705:FDH327708 FMS327705:FND327708 FWO327705:FWZ327708 GGK327705:GGV327708 GQG327705:GQR327708 HAC327705:HAN327708 HJY327705:HKJ327708 HTU327705:HUF327708 IDQ327705:IEB327708 INM327705:INX327708 IXI327705:IXT327708 JHE327705:JHP327708 JRA327705:JRL327708 KAW327705:KBH327708 KKS327705:KLD327708 KUO327705:KUZ327708 LEK327705:LEV327708 LOG327705:LOR327708 LYC327705:LYN327708 MHY327705:MIJ327708 MRU327705:MSF327708 NBQ327705:NCB327708 NLM327705:NLX327708 NVI327705:NVT327708 OFE327705:OFP327708 OPA327705:OPL327708 OYW327705:OZH327708 PIS327705:PJD327708 PSO327705:PSZ327708 QCK327705:QCV327708 QMG327705:QMR327708 QWC327705:QWN327708 RFY327705:RGJ327708 RPU327705:RQF327708 RZQ327705:SAB327708 SJM327705:SJX327708 STI327705:STT327708 TDE327705:TDP327708 TNA327705:TNL327708 TWW327705:TXH327708 UGS327705:UHD327708 UQO327705:UQZ327708 VAK327705:VAV327708 VKG327705:VKR327708 VUC327705:VUN327708 WDY327705:WEJ327708 WNU327705:WOF327708 WXQ327705:WYB327708 LE393241:LP393244 VA393241:VL393244 AEW393241:AFH393244 AOS393241:APD393244 AYO393241:AYZ393244 BIK393241:BIV393244 BSG393241:BSR393244 CCC393241:CCN393244 CLY393241:CMJ393244 CVU393241:CWF393244 DFQ393241:DGB393244 DPM393241:DPX393244 DZI393241:DZT393244 EJE393241:EJP393244 ETA393241:ETL393244 FCW393241:FDH393244 FMS393241:FND393244 FWO393241:FWZ393244 GGK393241:GGV393244 GQG393241:GQR393244 HAC393241:HAN393244 HJY393241:HKJ393244 HTU393241:HUF393244 IDQ393241:IEB393244 INM393241:INX393244 IXI393241:IXT393244 JHE393241:JHP393244 JRA393241:JRL393244 KAW393241:KBH393244 KKS393241:KLD393244 KUO393241:KUZ393244 LEK393241:LEV393244 LOG393241:LOR393244 LYC393241:LYN393244 MHY393241:MIJ393244 MRU393241:MSF393244 NBQ393241:NCB393244 NLM393241:NLX393244 NVI393241:NVT393244 OFE393241:OFP393244 OPA393241:OPL393244 OYW393241:OZH393244 PIS393241:PJD393244 PSO393241:PSZ393244 QCK393241:QCV393244 QMG393241:QMR393244 QWC393241:QWN393244 RFY393241:RGJ393244 RPU393241:RQF393244 RZQ393241:SAB393244 SJM393241:SJX393244 STI393241:STT393244 TDE393241:TDP393244 TNA393241:TNL393244 TWW393241:TXH393244 UGS393241:UHD393244 UQO393241:UQZ393244 VAK393241:VAV393244 VKG393241:VKR393244 VUC393241:VUN393244 WDY393241:WEJ393244 WNU393241:WOF393244 WXQ393241:WYB393244 LE458777:LP458780 VA458777:VL458780 AEW458777:AFH458780 AOS458777:APD458780 AYO458777:AYZ458780 BIK458777:BIV458780 BSG458777:BSR458780 CCC458777:CCN458780 CLY458777:CMJ458780 CVU458777:CWF458780 DFQ458777:DGB458780 DPM458777:DPX458780 DZI458777:DZT458780 EJE458777:EJP458780 ETA458777:ETL458780 FCW458777:FDH458780 FMS458777:FND458780 FWO458777:FWZ458780 GGK458777:GGV458780 GQG458777:GQR458780 HAC458777:HAN458780 HJY458777:HKJ458780 HTU458777:HUF458780 IDQ458777:IEB458780 INM458777:INX458780 IXI458777:IXT458780 JHE458777:JHP458780 JRA458777:JRL458780 KAW458777:KBH458780 KKS458777:KLD458780 KUO458777:KUZ458780 LEK458777:LEV458780 LOG458777:LOR458780 LYC458777:LYN458780 MHY458777:MIJ458780 MRU458777:MSF458780 NBQ458777:NCB458780 NLM458777:NLX458780 NVI458777:NVT458780 OFE458777:OFP458780 OPA458777:OPL458780 OYW458777:OZH458780 PIS458777:PJD458780 PSO458777:PSZ458780 QCK458777:QCV458780 QMG458777:QMR458780 QWC458777:QWN458780 RFY458777:RGJ458780 RPU458777:RQF458780 RZQ458777:SAB458780 SJM458777:SJX458780 STI458777:STT458780 TDE458777:TDP458780 TNA458777:TNL458780 TWW458777:TXH458780 UGS458777:UHD458780 UQO458777:UQZ458780 VAK458777:VAV458780 VKG458777:VKR458780 VUC458777:VUN458780 WDY458777:WEJ458780 WNU458777:WOF458780 WXQ458777:WYB458780 LE524313:LP524316 VA524313:VL524316 AEW524313:AFH524316 AOS524313:APD524316 AYO524313:AYZ524316 BIK524313:BIV524316 BSG524313:BSR524316 CCC524313:CCN524316 CLY524313:CMJ524316 CVU524313:CWF524316 DFQ524313:DGB524316 DPM524313:DPX524316 DZI524313:DZT524316 EJE524313:EJP524316 ETA524313:ETL524316 FCW524313:FDH524316 FMS524313:FND524316 FWO524313:FWZ524316 GGK524313:GGV524316 GQG524313:GQR524316 HAC524313:HAN524316 HJY524313:HKJ524316 HTU524313:HUF524316 IDQ524313:IEB524316 INM524313:INX524316 IXI524313:IXT524316 JHE524313:JHP524316 JRA524313:JRL524316 KAW524313:KBH524316 KKS524313:KLD524316 KUO524313:KUZ524316 LEK524313:LEV524316 LOG524313:LOR524316 LYC524313:LYN524316 MHY524313:MIJ524316 MRU524313:MSF524316 NBQ524313:NCB524316 NLM524313:NLX524316 NVI524313:NVT524316 OFE524313:OFP524316 OPA524313:OPL524316 OYW524313:OZH524316 PIS524313:PJD524316 PSO524313:PSZ524316 QCK524313:QCV524316 QMG524313:QMR524316 QWC524313:QWN524316 RFY524313:RGJ524316 RPU524313:RQF524316 RZQ524313:SAB524316 SJM524313:SJX524316 STI524313:STT524316 TDE524313:TDP524316 TNA524313:TNL524316 TWW524313:TXH524316 UGS524313:UHD524316 UQO524313:UQZ524316 VAK524313:VAV524316 VKG524313:VKR524316 VUC524313:VUN524316 WDY524313:WEJ524316 WNU524313:WOF524316 WXQ524313:WYB524316 LE589849:LP589852 VA589849:VL589852 AEW589849:AFH589852 AOS589849:APD589852 AYO589849:AYZ589852 BIK589849:BIV589852 BSG589849:BSR589852 CCC589849:CCN589852 CLY589849:CMJ589852 CVU589849:CWF589852 DFQ589849:DGB589852 DPM589849:DPX589852 DZI589849:DZT589852 EJE589849:EJP589852 ETA589849:ETL589852 FCW589849:FDH589852 FMS589849:FND589852 FWO589849:FWZ589852 GGK589849:GGV589852 GQG589849:GQR589852 HAC589849:HAN589852 HJY589849:HKJ589852 HTU589849:HUF589852 IDQ589849:IEB589852 INM589849:INX589852 IXI589849:IXT589852 JHE589849:JHP589852 JRA589849:JRL589852 KAW589849:KBH589852 KKS589849:KLD589852 KUO589849:KUZ589852 LEK589849:LEV589852 LOG589849:LOR589852 LYC589849:LYN589852 MHY589849:MIJ589852 MRU589849:MSF589852 NBQ589849:NCB589852 NLM589849:NLX589852 NVI589849:NVT589852 OFE589849:OFP589852 OPA589849:OPL589852 OYW589849:OZH589852 PIS589849:PJD589852 PSO589849:PSZ589852 QCK589849:QCV589852 QMG589849:QMR589852 QWC589849:QWN589852 RFY589849:RGJ589852 RPU589849:RQF589852 RZQ589849:SAB589852 SJM589849:SJX589852 STI589849:STT589852 TDE589849:TDP589852 TNA589849:TNL589852 TWW589849:TXH589852 UGS589849:UHD589852 UQO589849:UQZ589852 VAK589849:VAV589852 VKG589849:VKR589852 VUC589849:VUN589852 WDY589849:WEJ589852 WNU589849:WOF589852 WXQ589849:WYB589852 LE655385:LP655388 VA655385:VL655388 AEW655385:AFH655388 AOS655385:APD655388 AYO655385:AYZ655388 BIK655385:BIV655388 BSG655385:BSR655388 CCC655385:CCN655388 CLY655385:CMJ655388 CVU655385:CWF655388 DFQ655385:DGB655388 DPM655385:DPX655388 DZI655385:DZT655388 EJE655385:EJP655388 ETA655385:ETL655388 FCW655385:FDH655388 FMS655385:FND655388 FWO655385:FWZ655388 GGK655385:GGV655388 GQG655385:GQR655388 HAC655385:HAN655388 HJY655385:HKJ655388 HTU655385:HUF655388 IDQ655385:IEB655388 INM655385:INX655388 IXI655385:IXT655388 JHE655385:JHP655388 JRA655385:JRL655388 KAW655385:KBH655388 KKS655385:KLD655388 KUO655385:KUZ655388 LEK655385:LEV655388 LOG655385:LOR655388 LYC655385:LYN655388 MHY655385:MIJ655388 MRU655385:MSF655388 NBQ655385:NCB655388 NLM655385:NLX655388 NVI655385:NVT655388 OFE655385:OFP655388 OPA655385:OPL655388 OYW655385:OZH655388 PIS655385:PJD655388 PSO655385:PSZ655388 QCK655385:QCV655388 QMG655385:QMR655388 QWC655385:QWN655388 RFY655385:RGJ655388 RPU655385:RQF655388 RZQ655385:SAB655388 SJM655385:SJX655388 STI655385:STT655388 TDE655385:TDP655388 TNA655385:TNL655388 TWW655385:TXH655388 UGS655385:UHD655388 UQO655385:UQZ655388 VAK655385:VAV655388 VKG655385:VKR655388 VUC655385:VUN655388 WDY655385:WEJ655388 WNU655385:WOF655388 WXQ655385:WYB655388 LE720921:LP720924 VA720921:VL720924 AEW720921:AFH720924 AOS720921:APD720924 AYO720921:AYZ720924 BIK720921:BIV720924 BSG720921:BSR720924 CCC720921:CCN720924 CLY720921:CMJ720924 CVU720921:CWF720924 DFQ720921:DGB720924 DPM720921:DPX720924 DZI720921:DZT720924 EJE720921:EJP720924 ETA720921:ETL720924 FCW720921:FDH720924 FMS720921:FND720924 FWO720921:FWZ720924 GGK720921:GGV720924 GQG720921:GQR720924 HAC720921:HAN720924 HJY720921:HKJ720924 HTU720921:HUF720924 IDQ720921:IEB720924 INM720921:INX720924 IXI720921:IXT720924 JHE720921:JHP720924 JRA720921:JRL720924 KAW720921:KBH720924 KKS720921:KLD720924 KUO720921:KUZ720924 LEK720921:LEV720924 LOG720921:LOR720924 LYC720921:LYN720924 MHY720921:MIJ720924 MRU720921:MSF720924 NBQ720921:NCB720924 NLM720921:NLX720924 NVI720921:NVT720924 OFE720921:OFP720924 OPA720921:OPL720924 OYW720921:OZH720924 PIS720921:PJD720924 PSO720921:PSZ720924 QCK720921:QCV720924 QMG720921:QMR720924 QWC720921:QWN720924 RFY720921:RGJ720924 RPU720921:RQF720924 RZQ720921:SAB720924 SJM720921:SJX720924 STI720921:STT720924 TDE720921:TDP720924 TNA720921:TNL720924 TWW720921:TXH720924 UGS720921:UHD720924 UQO720921:UQZ720924 VAK720921:VAV720924 VKG720921:VKR720924 VUC720921:VUN720924 WDY720921:WEJ720924 WNU720921:WOF720924 WXQ720921:WYB720924 LE786457:LP786460 VA786457:VL786460 AEW786457:AFH786460 AOS786457:APD786460 AYO786457:AYZ786460 BIK786457:BIV786460 BSG786457:BSR786460 CCC786457:CCN786460 CLY786457:CMJ786460 CVU786457:CWF786460 DFQ786457:DGB786460 DPM786457:DPX786460 DZI786457:DZT786460 EJE786457:EJP786460 ETA786457:ETL786460 FCW786457:FDH786460 FMS786457:FND786460 FWO786457:FWZ786460 GGK786457:GGV786460 GQG786457:GQR786460 HAC786457:HAN786460 HJY786457:HKJ786460 HTU786457:HUF786460 IDQ786457:IEB786460 INM786457:INX786460 IXI786457:IXT786460 JHE786457:JHP786460 JRA786457:JRL786460 KAW786457:KBH786460 KKS786457:KLD786460 KUO786457:KUZ786460 LEK786457:LEV786460 LOG786457:LOR786460 LYC786457:LYN786460 MHY786457:MIJ786460 MRU786457:MSF786460 NBQ786457:NCB786460 NLM786457:NLX786460 NVI786457:NVT786460 OFE786457:OFP786460 OPA786457:OPL786460 OYW786457:OZH786460 PIS786457:PJD786460 PSO786457:PSZ786460 QCK786457:QCV786460 QMG786457:QMR786460 QWC786457:QWN786460 RFY786457:RGJ786460 RPU786457:RQF786460 RZQ786457:SAB786460 SJM786457:SJX786460 STI786457:STT786460 TDE786457:TDP786460 TNA786457:TNL786460 TWW786457:TXH786460 UGS786457:UHD786460 UQO786457:UQZ786460 VAK786457:VAV786460 VKG786457:VKR786460 VUC786457:VUN786460 WDY786457:WEJ786460 WNU786457:WOF786460 WXQ786457:WYB786460 LE851993:LP851996 VA851993:VL851996 AEW851993:AFH851996 AOS851993:APD851996 AYO851993:AYZ851996 BIK851993:BIV851996 BSG851993:BSR851996 CCC851993:CCN851996 CLY851993:CMJ851996 CVU851993:CWF851996 DFQ851993:DGB851996 DPM851993:DPX851996 DZI851993:DZT851996 EJE851993:EJP851996 ETA851993:ETL851996 FCW851993:FDH851996 FMS851993:FND851996 FWO851993:FWZ851996 GGK851993:GGV851996 GQG851993:GQR851996 HAC851993:HAN851996 HJY851993:HKJ851996 HTU851993:HUF851996 IDQ851993:IEB851996 INM851993:INX851996 IXI851993:IXT851996 JHE851993:JHP851996 JRA851993:JRL851996 KAW851993:KBH851996 KKS851993:KLD851996 KUO851993:KUZ851996 LEK851993:LEV851996 LOG851993:LOR851996 LYC851993:LYN851996 MHY851993:MIJ851996 MRU851993:MSF851996 NBQ851993:NCB851996 NLM851993:NLX851996 NVI851993:NVT851996 OFE851993:OFP851996 OPA851993:OPL851996 OYW851993:OZH851996 PIS851993:PJD851996 PSO851993:PSZ851996 QCK851993:QCV851996 QMG851993:QMR851996 QWC851993:QWN851996 RFY851993:RGJ851996 RPU851993:RQF851996 RZQ851993:SAB851996 SJM851993:SJX851996 STI851993:STT851996 TDE851993:TDP851996 TNA851993:TNL851996 TWW851993:TXH851996 UGS851993:UHD851996 UQO851993:UQZ851996 VAK851993:VAV851996 VKG851993:VKR851996 VUC851993:VUN851996 WDY851993:WEJ851996 WNU851993:WOF851996 WXQ851993:WYB851996 LE917529:LP917532 VA917529:VL917532 AEW917529:AFH917532 AOS917529:APD917532 AYO917529:AYZ917532 BIK917529:BIV917532 BSG917529:BSR917532 CCC917529:CCN917532 CLY917529:CMJ917532 CVU917529:CWF917532 DFQ917529:DGB917532 DPM917529:DPX917532 DZI917529:DZT917532 EJE917529:EJP917532 ETA917529:ETL917532 FCW917529:FDH917532 FMS917529:FND917532 FWO917529:FWZ917532 GGK917529:GGV917532 GQG917529:GQR917532 HAC917529:HAN917532 HJY917529:HKJ917532 HTU917529:HUF917532 IDQ917529:IEB917532 INM917529:INX917532 IXI917529:IXT917532 JHE917529:JHP917532 JRA917529:JRL917532 KAW917529:KBH917532 KKS917529:KLD917532 KUO917529:KUZ917532 LEK917529:LEV917532 LOG917529:LOR917532 LYC917529:LYN917532 MHY917529:MIJ917532 MRU917529:MSF917532 NBQ917529:NCB917532 NLM917529:NLX917532 NVI917529:NVT917532 OFE917529:OFP917532 OPA917529:OPL917532 OYW917529:OZH917532 PIS917529:PJD917532 PSO917529:PSZ917532 QCK917529:QCV917532 QMG917529:QMR917532 QWC917529:QWN917532 RFY917529:RGJ917532 RPU917529:RQF917532 RZQ917529:SAB917532 SJM917529:SJX917532 STI917529:STT917532 TDE917529:TDP917532 TNA917529:TNL917532 TWW917529:TXH917532 UGS917529:UHD917532 UQO917529:UQZ917532 VAK917529:VAV917532 VKG917529:VKR917532 VUC917529:VUN917532 WDY917529:WEJ917532 WNU917529:WOF917532 WXQ917529:WYB917532 LE983065:LP983068 VA983065:VL983068 AEW983065:AFH983068 AOS983065:APD983068 AYO983065:AYZ983068 BIK983065:BIV983068 BSG983065:BSR983068 CCC983065:CCN983068 CLY983065:CMJ983068 CVU983065:CWF983068 DFQ983065:DGB983068 DPM983065:DPX983068 DZI983065:DZT983068 EJE983065:EJP983068 ETA983065:ETL983068 FCW983065:FDH983068 FMS983065:FND983068 FWO983065:FWZ983068 GGK983065:GGV983068 GQG983065:GQR983068 HAC983065:HAN983068 HJY983065:HKJ983068 HTU983065:HUF983068 IDQ983065:IEB983068 INM983065:INX983068 IXI983065:IXT983068 JHE983065:JHP983068 JRA983065:JRL983068 KAW983065:KBH983068 KKS983065:KLD983068 KUO983065:KUZ983068 LEK983065:LEV983068 LOG983065:LOR983068 LYC983065:LYN983068 MHY983065:MIJ983068 MRU983065:MSF983068 NBQ983065:NCB983068 NLM983065:NLX983068 NVI983065:NVT983068 OFE983065:OFP983068 OPA983065:OPL983068 OYW983065:OZH983068 PIS983065:PJD983068 PSO983065:PSZ983068 QCK983065:QCV983068 QMG983065:QMR983068 QWC983065:QWN983068 RFY983065:RGJ983068 RPU983065:RQF983068 RZQ983065:SAB983068 SJM983065:SJX983068 STI983065:STT983068 TDE983065:TDP983068 TNA983065:TNL983068 TWW983065:TXH983068 UGS983065:UHD983068 UQO983065:UQZ983068 VAK983065:VAV983068 VKG983065:VKR983068 VUC983065:VUN983068 WDY983065:WEJ983068 WNU983065:WOF983068 WXQ983065:WYB983068 WXQ983062:WYB983062 LE26:LP26 VA26:VL26 AEW26:AFH26 AOS26:APD26 AYO26:AYZ26 BIK26:BIV26 BSG26:BSR26 CCC26:CCN26 CLY26:CMJ26 CVU26:CWF26 DFQ26:DGB26 DPM26:DPX26 DZI26:DZT26 EJE26:EJP26 ETA26:ETL26 FCW26:FDH26 FMS26:FND26 FWO26:FWZ26 GGK26:GGV26 GQG26:GQR26 HAC26:HAN26 HJY26:HKJ26 HTU26:HUF26 IDQ26:IEB26 INM26:INX26 IXI26:IXT26 JHE26:JHP26 JRA26:JRL26 KAW26:KBH26 KKS26:KLD26 KUO26:KUZ26 LEK26:LEV26 LOG26:LOR26 LYC26:LYN26 MHY26:MIJ26 MRU26:MSF26 NBQ26:NCB26 NLM26:NLX26 NVI26:NVT26 OFE26:OFP26 OPA26:OPL26 OYW26:OZH26 PIS26:PJD26 PSO26:PSZ26 QCK26:QCV26 QMG26:QMR26 QWC26:QWN26 RFY26:RGJ26 RPU26:RQF26 RZQ26:SAB26 SJM26:SJX26 STI26:STT26 TDE26:TDP26 TNA26:TNL26 TWW26:TXH26 UGS26:UHD26 UQO26:UQZ26 VAK26:VAV26 VKG26:VKR26 VUC26:VUN26 WDY26:WEJ26 WNU26:WOF26 WXQ26:WYB26 LE65558:LP65558 VA65558:VL65558 AEW65558:AFH65558 AOS65558:APD65558 AYO65558:AYZ65558 BIK65558:BIV65558 BSG65558:BSR65558 CCC65558:CCN65558 CLY65558:CMJ65558 CVU65558:CWF65558 DFQ65558:DGB65558 DPM65558:DPX65558 DZI65558:DZT65558 EJE65558:EJP65558 ETA65558:ETL65558 FCW65558:FDH65558 FMS65558:FND65558 FWO65558:FWZ65558 GGK65558:GGV65558 GQG65558:GQR65558 HAC65558:HAN65558 HJY65558:HKJ65558 HTU65558:HUF65558 IDQ65558:IEB65558 INM65558:INX65558 IXI65558:IXT65558 JHE65558:JHP65558 JRA65558:JRL65558 KAW65558:KBH65558 KKS65558:KLD65558 KUO65558:KUZ65558 LEK65558:LEV65558 LOG65558:LOR65558 LYC65558:LYN65558 MHY65558:MIJ65558 MRU65558:MSF65558 NBQ65558:NCB65558 NLM65558:NLX65558 NVI65558:NVT65558 OFE65558:OFP65558 OPA65558:OPL65558 OYW65558:OZH65558 PIS65558:PJD65558 PSO65558:PSZ65558 QCK65558:QCV65558 QMG65558:QMR65558 QWC65558:QWN65558 RFY65558:RGJ65558 RPU65558:RQF65558 RZQ65558:SAB65558 SJM65558:SJX65558 STI65558:STT65558 TDE65558:TDP65558 TNA65558:TNL65558 TWW65558:TXH65558 UGS65558:UHD65558 UQO65558:UQZ65558 VAK65558:VAV65558 VKG65558:VKR65558 VUC65558:VUN65558 WDY65558:WEJ65558 WNU65558:WOF65558 WXQ65558:WYB65558 LE131094:LP131094 VA131094:VL131094 AEW131094:AFH131094 AOS131094:APD131094 AYO131094:AYZ131094 BIK131094:BIV131094 BSG131094:BSR131094 CCC131094:CCN131094 CLY131094:CMJ131094 CVU131094:CWF131094 DFQ131094:DGB131094 DPM131094:DPX131094 DZI131094:DZT131094 EJE131094:EJP131094 ETA131094:ETL131094 FCW131094:FDH131094 FMS131094:FND131094 FWO131094:FWZ131094 GGK131094:GGV131094 GQG131094:GQR131094 HAC131094:HAN131094 HJY131094:HKJ131094 HTU131094:HUF131094 IDQ131094:IEB131094 INM131094:INX131094 IXI131094:IXT131094 JHE131094:JHP131094 JRA131094:JRL131094 KAW131094:KBH131094 KKS131094:KLD131094 KUO131094:KUZ131094 LEK131094:LEV131094 LOG131094:LOR131094 LYC131094:LYN131094 MHY131094:MIJ131094 MRU131094:MSF131094 NBQ131094:NCB131094 NLM131094:NLX131094 NVI131094:NVT131094 OFE131094:OFP131094 OPA131094:OPL131094 OYW131094:OZH131094 PIS131094:PJD131094 PSO131094:PSZ131094 QCK131094:QCV131094 QMG131094:QMR131094 QWC131094:QWN131094 RFY131094:RGJ131094 RPU131094:RQF131094 RZQ131094:SAB131094 SJM131094:SJX131094 STI131094:STT131094 TDE131094:TDP131094 TNA131094:TNL131094 TWW131094:TXH131094 UGS131094:UHD131094 UQO131094:UQZ131094 VAK131094:VAV131094 VKG131094:VKR131094 VUC131094:VUN131094 WDY131094:WEJ131094 WNU131094:WOF131094 WXQ131094:WYB131094 LE196630:LP196630 VA196630:VL196630 AEW196630:AFH196630 AOS196630:APD196630 AYO196630:AYZ196630 BIK196630:BIV196630 BSG196630:BSR196630 CCC196630:CCN196630 CLY196630:CMJ196630 CVU196630:CWF196630 DFQ196630:DGB196630 DPM196630:DPX196630 DZI196630:DZT196630 EJE196630:EJP196630 ETA196630:ETL196630 FCW196630:FDH196630 FMS196630:FND196630 FWO196630:FWZ196630 GGK196630:GGV196630 GQG196630:GQR196630 HAC196630:HAN196630 HJY196630:HKJ196630 HTU196630:HUF196630 IDQ196630:IEB196630 INM196630:INX196630 IXI196630:IXT196630 JHE196630:JHP196630 JRA196630:JRL196630 KAW196630:KBH196630 KKS196630:KLD196630 KUO196630:KUZ196630 LEK196630:LEV196630 LOG196630:LOR196630 LYC196630:LYN196630 MHY196630:MIJ196630 MRU196630:MSF196630 NBQ196630:NCB196630 NLM196630:NLX196630 NVI196630:NVT196630 OFE196630:OFP196630 OPA196630:OPL196630 OYW196630:OZH196630 PIS196630:PJD196630 PSO196630:PSZ196630 QCK196630:QCV196630 QMG196630:QMR196630 QWC196630:QWN196630 RFY196630:RGJ196630 RPU196630:RQF196630 RZQ196630:SAB196630 SJM196630:SJX196630 STI196630:STT196630 TDE196630:TDP196630 TNA196630:TNL196630 TWW196630:TXH196630 UGS196630:UHD196630 UQO196630:UQZ196630 VAK196630:VAV196630 VKG196630:VKR196630 VUC196630:VUN196630 WDY196630:WEJ196630 WNU196630:WOF196630 WXQ196630:WYB196630 LE262166:LP262166 VA262166:VL262166 AEW262166:AFH262166 AOS262166:APD262166 AYO262166:AYZ262166 BIK262166:BIV262166 BSG262166:BSR262166 CCC262166:CCN262166 CLY262166:CMJ262166 CVU262166:CWF262166 DFQ262166:DGB262166 DPM262166:DPX262166 DZI262166:DZT262166 EJE262166:EJP262166 ETA262166:ETL262166 FCW262166:FDH262166 FMS262166:FND262166 FWO262166:FWZ262166 GGK262166:GGV262166 GQG262166:GQR262166 HAC262166:HAN262166 HJY262166:HKJ262166 HTU262166:HUF262166 IDQ262166:IEB262166 INM262166:INX262166 IXI262166:IXT262166 JHE262166:JHP262166 JRA262166:JRL262166 KAW262166:KBH262166 KKS262166:KLD262166 KUO262166:KUZ262166 LEK262166:LEV262166 LOG262166:LOR262166 LYC262166:LYN262166 MHY262166:MIJ262166 MRU262166:MSF262166 NBQ262166:NCB262166 NLM262166:NLX262166 NVI262166:NVT262166 OFE262166:OFP262166 OPA262166:OPL262166 OYW262166:OZH262166 PIS262166:PJD262166 PSO262166:PSZ262166 QCK262166:QCV262166 QMG262166:QMR262166 QWC262166:QWN262166 RFY262166:RGJ262166 RPU262166:RQF262166 RZQ262166:SAB262166 SJM262166:SJX262166 STI262166:STT262166 TDE262166:TDP262166 TNA262166:TNL262166 TWW262166:TXH262166 UGS262166:UHD262166 UQO262166:UQZ262166 VAK262166:VAV262166 VKG262166:VKR262166 VUC262166:VUN262166 WDY262166:WEJ262166 WNU262166:WOF262166 WXQ262166:WYB262166 LE327702:LP327702 VA327702:VL327702 AEW327702:AFH327702 AOS327702:APD327702 AYO327702:AYZ327702 BIK327702:BIV327702 BSG327702:BSR327702 CCC327702:CCN327702 CLY327702:CMJ327702 CVU327702:CWF327702 DFQ327702:DGB327702 DPM327702:DPX327702 DZI327702:DZT327702 EJE327702:EJP327702 ETA327702:ETL327702 FCW327702:FDH327702 FMS327702:FND327702 FWO327702:FWZ327702 GGK327702:GGV327702 GQG327702:GQR327702 HAC327702:HAN327702 HJY327702:HKJ327702 HTU327702:HUF327702 IDQ327702:IEB327702 INM327702:INX327702 IXI327702:IXT327702 JHE327702:JHP327702 JRA327702:JRL327702 KAW327702:KBH327702 KKS327702:KLD327702 KUO327702:KUZ327702 LEK327702:LEV327702 LOG327702:LOR327702 LYC327702:LYN327702 MHY327702:MIJ327702 MRU327702:MSF327702 NBQ327702:NCB327702 NLM327702:NLX327702 NVI327702:NVT327702 OFE327702:OFP327702 OPA327702:OPL327702 OYW327702:OZH327702 PIS327702:PJD327702 PSO327702:PSZ327702 QCK327702:QCV327702 QMG327702:QMR327702 QWC327702:QWN327702 RFY327702:RGJ327702 RPU327702:RQF327702 RZQ327702:SAB327702 SJM327702:SJX327702 STI327702:STT327702 TDE327702:TDP327702 TNA327702:TNL327702 TWW327702:TXH327702 UGS327702:UHD327702 UQO327702:UQZ327702 VAK327702:VAV327702 VKG327702:VKR327702 VUC327702:VUN327702 WDY327702:WEJ327702 WNU327702:WOF327702 WXQ327702:WYB327702 LE393238:LP393238 VA393238:VL393238 AEW393238:AFH393238 AOS393238:APD393238 AYO393238:AYZ393238 BIK393238:BIV393238 BSG393238:BSR393238 CCC393238:CCN393238 CLY393238:CMJ393238 CVU393238:CWF393238 DFQ393238:DGB393238 DPM393238:DPX393238 DZI393238:DZT393238 EJE393238:EJP393238 ETA393238:ETL393238 FCW393238:FDH393238 FMS393238:FND393238 FWO393238:FWZ393238 GGK393238:GGV393238 GQG393238:GQR393238 HAC393238:HAN393238 HJY393238:HKJ393238 HTU393238:HUF393238 IDQ393238:IEB393238 INM393238:INX393238 IXI393238:IXT393238 JHE393238:JHP393238 JRA393238:JRL393238 KAW393238:KBH393238 KKS393238:KLD393238 KUO393238:KUZ393238 LEK393238:LEV393238 LOG393238:LOR393238 LYC393238:LYN393238 MHY393238:MIJ393238 MRU393238:MSF393238 NBQ393238:NCB393238 NLM393238:NLX393238 NVI393238:NVT393238 OFE393238:OFP393238 OPA393238:OPL393238 OYW393238:OZH393238 PIS393238:PJD393238 PSO393238:PSZ393238 QCK393238:QCV393238 QMG393238:QMR393238 QWC393238:QWN393238 RFY393238:RGJ393238 RPU393238:RQF393238 RZQ393238:SAB393238 SJM393238:SJX393238 STI393238:STT393238 TDE393238:TDP393238 TNA393238:TNL393238 TWW393238:TXH393238 UGS393238:UHD393238 UQO393238:UQZ393238 VAK393238:VAV393238 VKG393238:VKR393238 VUC393238:VUN393238 WDY393238:WEJ393238 WNU393238:WOF393238 WXQ393238:WYB393238 LE458774:LP458774 VA458774:VL458774 AEW458774:AFH458774 AOS458774:APD458774 AYO458774:AYZ458774 BIK458774:BIV458774 BSG458774:BSR458774 CCC458774:CCN458774 CLY458774:CMJ458774 CVU458774:CWF458774 DFQ458774:DGB458774 DPM458774:DPX458774 DZI458774:DZT458774 EJE458774:EJP458774 ETA458774:ETL458774 FCW458774:FDH458774 FMS458774:FND458774 FWO458774:FWZ458774 GGK458774:GGV458774 GQG458774:GQR458774 HAC458774:HAN458774 HJY458774:HKJ458774 HTU458774:HUF458774 IDQ458774:IEB458774 INM458774:INX458774 IXI458774:IXT458774 JHE458774:JHP458774 JRA458774:JRL458774 KAW458774:KBH458774 KKS458774:KLD458774 KUO458774:KUZ458774 LEK458774:LEV458774 LOG458774:LOR458774 LYC458774:LYN458774 MHY458774:MIJ458774 MRU458774:MSF458774 NBQ458774:NCB458774 NLM458774:NLX458774 NVI458774:NVT458774 OFE458774:OFP458774 OPA458774:OPL458774 OYW458774:OZH458774 PIS458774:PJD458774 PSO458774:PSZ458774 QCK458774:QCV458774 QMG458774:QMR458774 QWC458774:QWN458774 RFY458774:RGJ458774 RPU458774:RQF458774 RZQ458774:SAB458774 SJM458774:SJX458774 STI458774:STT458774 TDE458774:TDP458774 TNA458774:TNL458774 TWW458774:TXH458774 UGS458774:UHD458774 UQO458774:UQZ458774 VAK458774:VAV458774 VKG458774:VKR458774 VUC458774:VUN458774 WDY458774:WEJ458774 WNU458774:WOF458774 WXQ458774:WYB458774 LE524310:LP524310 VA524310:VL524310 AEW524310:AFH524310 AOS524310:APD524310 AYO524310:AYZ524310 BIK524310:BIV524310 BSG524310:BSR524310 CCC524310:CCN524310 CLY524310:CMJ524310 CVU524310:CWF524310 DFQ524310:DGB524310 DPM524310:DPX524310 DZI524310:DZT524310 EJE524310:EJP524310 ETA524310:ETL524310 FCW524310:FDH524310 FMS524310:FND524310 FWO524310:FWZ524310 GGK524310:GGV524310 GQG524310:GQR524310 HAC524310:HAN524310 HJY524310:HKJ524310 HTU524310:HUF524310 IDQ524310:IEB524310 INM524310:INX524310 IXI524310:IXT524310 JHE524310:JHP524310 JRA524310:JRL524310 KAW524310:KBH524310 KKS524310:KLD524310 KUO524310:KUZ524310 LEK524310:LEV524310 LOG524310:LOR524310 LYC524310:LYN524310 MHY524310:MIJ524310 MRU524310:MSF524310 NBQ524310:NCB524310 NLM524310:NLX524310 NVI524310:NVT524310 OFE524310:OFP524310 OPA524310:OPL524310 OYW524310:OZH524310 PIS524310:PJD524310 PSO524310:PSZ524310 QCK524310:QCV524310 QMG524310:QMR524310 QWC524310:QWN524310 RFY524310:RGJ524310 RPU524310:RQF524310 RZQ524310:SAB524310 SJM524310:SJX524310 STI524310:STT524310 TDE524310:TDP524310 TNA524310:TNL524310 TWW524310:TXH524310 UGS524310:UHD524310 UQO524310:UQZ524310 VAK524310:VAV524310 VKG524310:VKR524310 VUC524310:VUN524310 WDY524310:WEJ524310 WNU524310:WOF524310 WXQ524310:WYB524310 LE589846:LP589846 VA589846:VL589846 AEW589846:AFH589846 AOS589846:APD589846 AYO589846:AYZ589846 BIK589846:BIV589846 BSG589846:BSR589846 CCC589846:CCN589846 CLY589846:CMJ589846 CVU589846:CWF589846 DFQ589846:DGB589846 DPM589846:DPX589846 DZI589846:DZT589846 EJE589846:EJP589846 ETA589846:ETL589846 FCW589846:FDH589846 FMS589846:FND589846 FWO589846:FWZ589846 GGK589846:GGV589846 GQG589846:GQR589846 HAC589846:HAN589846 HJY589846:HKJ589846 HTU589846:HUF589846 IDQ589846:IEB589846 INM589846:INX589846 IXI589846:IXT589846 JHE589846:JHP589846 JRA589846:JRL589846 KAW589846:KBH589846 KKS589846:KLD589846 KUO589846:KUZ589846 LEK589846:LEV589846 LOG589846:LOR589846 LYC589846:LYN589846 MHY589846:MIJ589846 MRU589846:MSF589846 NBQ589846:NCB589846 NLM589846:NLX589846 NVI589846:NVT589846 OFE589846:OFP589846 OPA589846:OPL589846 OYW589846:OZH589846 PIS589846:PJD589846 PSO589846:PSZ589846 QCK589846:QCV589846 QMG589846:QMR589846 QWC589846:QWN589846 RFY589846:RGJ589846 RPU589846:RQF589846 RZQ589846:SAB589846 SJM589846:SJX589846 STI589846:STT589846 TDE589846:TDP589846 TNA589846:TNL589846 TWW589846:TXH589846 UGS589846:UHD589846 UQO589846:UQZ589846 VAK589846:VAV589846 VKG589846:VKR589846 VUC589846:VUN589846 WDY589846:WEJ589846 WNU589846:WOF589846 WXQ589846:WYB589846 LE655382:LP655382 VA655382:VL655382 AEW655382:AFH655382 AOS655382:APD655382 AYO655382:AYZ655382 BIK655382:BIV655382 BSG655382:BSR655382 CCC655382:CCN655382 CLY655382:CMJ655382 CVU655382:CWF655382 DFQ655382:DGB655382 DPM655382:DPX655382 DZI655382:DZT655382 EJE655382:EJP655382 ETA655382:ETL655382 FCW655382:FDH655382 FMS655382:FND655382 FWO655382:FWZ655382 GGK655382:GGV655382 GQG655382:GQR655382 HAC655382:HAN655382 HJY655382:HKJ655382 HTU655382:HUF655382 IDQ655382:IEB655382 INM655382:INX655382 IXI655382:IXT655382 JHE655382:JHP655382 JRA655382:JRL655382 KAW655382:KBH655382 KKS655382:KLD655382 KUO655382:KUZ655382 LEK655382:LEV655382 LOG655382:LOR655382 LYC655382:LYN655382 MHY655382:MIJ655382 MRU655382:MSF655382 NBQ655382:NCB655382 NLM655382:NLX655382 NVI655382:NVT655382 OFE655382:OFP655382 OPA655382:OPL655382 OYW655382:OZH655382 PIS655382:PJD655382 PSO655382:PSZ655382 QCK655382:QCV655382 QMG655382:QMR655382 QWC655382:QWN655382 RFY655382:RGJ655382 RPU655382:RQF655382 RZQ655382:SAB655382 SJM655382:SJX655382 STI655382:STT655382 TDE655382:TDP655382 TNA655382:TNL655382 TWW655382:TXH655382 UGS655382:UHD655382 UQO655382:UQZ655382 VAK655382:VAV655382 VKG655382:VKR655382 VUC655382:VUN655382 WDY655382:WEJ655382 WNU655382:WOF655382 WXQ655382:WYB655382 LE720918:LP720918 VA720918:VL720918 AEW720918:AFH720918 AOS720918:APD720918 AYO720918:AYZ720918 BIK720918:BIV720918 BSG720918:BSR720918 CCC720918:CCN720918 CLY720918:CMJ720918 CVU720918:CWF720918 DFQ720918:DGB720918 DPM720918:DPX720918 DZI720918:DZT720918 EJE720918:EJP720918 ETA720918:ETL720918 FCW720918:FDH720918 FMS720918:FND720918 FWO720918:FWZ720918 GGK720918:GGV720918 GQG720918:GQR720918 HAC720918:HAN720918 HJY720918:HKJ720918 HTU720918:HUF720918 IDQ720918:IEB720918 INM720918:INX720918 IXI720918:IXT720918 JHE720918:JHP720918 JRA720918:JRL720918 KAW720918:KBH720918 KKS720918:KLD720918 KUO720918:KUZ720918 LEK720918:LEV720918 LOG720918:LOR720918 LYC720918:LYN720918 MHY720918:MIJ720918 MRU720918:MSF720918 NBQ720918:NCB720918 NLM720918:NLX720918 NVI720918:NVT720918 OFE720918:OFP720918 OPA720918:OPL720918 OYW720918:OZH720918 PIS720918:PJD720918 PSO720918:PSZ720918 QCK720918:QCV720918 QMG720918:QMR720918 QWC720918:QWN720918 RFY720918:RGJ720918 RPU720918:RQF720918 RZQ720918:SAB720918 SJM720918:SJX720918 STI720918:STT720918 TDE720918:TDP720918 TNA720918:TNL720918 TWW720918:TXH720918 UGS720918:UHD720918 UQO720918:UQZ720918 VAK720918:VAV720918 VKG720918:VKR720918 VUC720918:VUN720918 WDY720918:WEJ720918 WNU720918:WOF720918 WXQ720918:WYB720918 LE786454:LP786454 VA786454:VL786454 AEW786454:AFH786454 AOS786454:APD786454 AYO786454:AYZ786454 BIK786454:BIV786454 BSG786454:BSR786454 CCC786454:CCN786454 CLY786454:CMJ786454 CVU786454:CWF786454 DFQ786454:DGB786454 DPM786454:DPX786454 DZI786454:DZT786454 EJE786454:EJP786454 ETA786454:ETL786454 FCW786454:FDH786454 FMS786454:FND786454 FWO786454:FWZ786454 GGK786454:GGV786454 GQG786454:GQR786454 HAC786454:HAN786454 HJY786454:HKJ786454 HTU786454:HUF786454 IDQ786454:IEB786454 INM786454:INX786454 IXI786454:IXT786454 JHE786454:JHP786454 JRA786454:JRL786454 KAW786454:KBH786454 KKS786454:KLD786454 KUO786454:KUZ786454 LEK786454:LEV786454 LOG786454:LOR786454 LYC786454:LYN786454 MHY786454:MIJ786454 MRU786454:MSF786454 NBQ786454:NCB786454 NLM786454:NLX786454 NVI786454:NVT786454 OFE786454:OFP786454 OPA786454:OPL786454 OYW786454:OZH786454 PIS786454:PJD786454 PSO786454:PSZ786454 QCK786454:QCV786454 QMG786454:QMR786454 QWC786454:QWN786454 RFY786454:RGJ786454 RPU786454:RQF786454 RZQ786454:SAB786454 SJM786454:SJX786454 STI786454:STT786454 TDE786454:TDP786454 TNA786454:TNL786454 TWW786454:TXH786454 UGS786454:UHD786454 UQO786454:UQZ786454 VAK786454:VAV786454 VKG786454:VKR786454 VUC786454:VUN786454 WDY786454:WEJ786454 WNU786454:WOF786454 WXQ786454:WYB786454 LE851990:LP851990 VA851990:VL851990 AEW851990:AFH851990 AOS851990:APD851990 AYO851990:AYZ851990 BIK851990:BIV851990 BSG851990:BSR851990 CCC851990:CCN851990 CLY851990:CMJ851990 CVU851990:CWF851990 DFQ851990:DGB851990 DPM851990:DPX851990 DZI851990:DZT851990 EJE851990:EJP851990 ETA851990:ETL851990 FCW851990:FDH851990 FMS851990:FND851990 FWO851990:FWZ851990 GGK851990:GGV851990 GQG851990:GQR851990 HAC851990:HAN851990 HJY851990:HKJ851990 HTU851990:HUF851990 IDQ851990:IEB851990 INM851990:INX851990 IXI851990:IXT851990 JHE851990:JHP851990 JRA851990:JRL851990 KAW851990:KBH851990 KKS851990:KLD851990 KUO851990:KUZ851990 LEK851990:LEV851990 LOG851990:LOR851990 LYC851990:LYN851990 MHY851990:MIJ851990 MRU851990:MSF851990 NBQ851990:NCB851990 NLM851990:NLX851990 NVI851990:NVT851990 OFE851990:OFP851990 OPA851990:OPL851990 OYW851990:OZH851990 PIS851990:PJD851990 PSO851990:PSZ851990 QCK851990:QCV851990 QMG851990:QMR851990 QWC851990:QWN851990 RFY851990:RGJ851990 RPU851990:RQF851990 RZQ851990:SAB851990 SJM851990:SJX851990 STI851990:STT851990 TDE851990:TDP851990 TNA851990:TNL851990 TWW851990:TXH851990 UGS851990:UHD851990 UQO851990:UQZ851990 VAK851990:VAV851990 VKG851990:VKR851990 VUC851990:VUN851990 WDY851990:WEJ851990 WNU851990:WOF851990 WXQ851990:WYB851990 LE917526:LP917526 VA917526:VL917526 AEW917526:AFH917526 AOS917526:APD917526 AYO917526:AYZ917526 BIK917526:BIV917526 BSG917526:BSR917526 CCC917526:CCN917526 CLY917526:CMJ917526 CVU917526:CWF917526 DFQ917526:DGB917526 DPM917526:DPX917526 DZI917526:DZT917526 EJE917526:EJP917526 ETA917526:ETL917526 FCW917526:FDH917526 FMS917526:FND917526 FWO917526:FWZ917526 GGK917526:GGV917526 GQG917526:GQR917526 HAC917526:HAN917526 HJY917526:HKJ917526 HTU917526:HUF917526 IDQ917526:IEB917526 INM917526:INX917526 IXI917526:IXT917526 JHE917526:JHP917526 JRA917526:JRL917526 KAW917526:KBH917526 KKS917526:KLD917526 KUO917526:KUZ917526 LEK917526:LEV917526 LOG917526:LOR917526 LYC917526:LYN917526 MHY917526:MIJ917526 MRU917526:MSF917526 NBQ917526:NCB917526 NLM917526:NLX917526 NVI917526:NVT917526 OFE917526:OFP917526 OPA917526:OPL917526 OYW917526:OZH917526 PIS917526:PJD917526 PSO917526:PSZ917526 QCK917526:QCV917526 QMG917526:QMR917526 QWC917526:QWN917526 RFY917526:RGJ917526 RPU917526:RQF917526 RZQ917526:SAB917526 SJM917526:SJX917526 STI917526:STT917526 TDE917526:TDP917526 TNA917526:TNL917526 TWW917526:TXH917526 UGS917526:UHD917526 UQO917526:UQZ917526 VAK917526:VAV917526 VKG917526:VKR917526 VUC917526:VUN917526 WDY917526:WEJ917526 WNU917526:WOF917526 WXQ917526:WYB917526 LE983062:LP983062 VA983062:VL983062 AEW983062:AFH983062 AOS983062:APD983062 AYO983062:AYZ983062 BIK983062:BIV983062 BSG983062:BSR983062 CCC983062:CCN983062 CLY983062:CMJ983062 CVU983062:CWF983062 DFQ983062:DGB983062 DPM983062:DPX983062 DZI983062:DZT983062 EJE983062:EJP983062 ETA983062:ETL983062 FCW983062:FDH983062 FMS983062:FND983062 FWO983062:FWZ983062 GGK983062:GGV983062 GQG983062:GQR983062 HAC983062:HAN983062 HJY983062:HKJ983062 HTU983062:HUF983062 IDQ983062:IEB983062 INM983062:INX983062 IXI983062:IXT983062 JHE983062:JHP983062 JRA983062:JRL983062 KAW983062:KBH983062 KKS983062:KLD983062 KUO983062:KUZ983062 LEK983062:LEV983062 LOG983062:LOR983062 LYC983062:LYN983062 MHY983062:MIJ983062 MRU983062:MSF983062 NBQ983062:NCB983062 NLM983062:NLX983062 NVI983062:NVT983062 OFE983062:OFP983062 OPA983062:OPL983062 OYW983062:OZH983062 PIS983062:PJD983062 PSO983062:PSZ983062 QCK983062:QCV983062 QMG983062:QMR983062 QWC983062:QWN983062 RFY983062:RGJ983062 RPU983062:RQF983062 RZQ983062:SAB983062 SJM983062:SJX983062 STI983062:STT983062 TDE983062:TDP983062 TNA983062:TNL983062 TWW983062:TXH983062 UGS983062:UHD983062 UQO983062:UQZ983062 VAK983062:VAV983062 VKG983062:VKR983062 VUC983062:VUN983062 WDY983062:WEJ983062 WNU983062:WOF983062 L65561:BT65564 L983062:BT983062 L917526:BT917526 L851990:BT851990 L786454:BT786454 L720918:BT720918 L655382:BT655382 L589846:BT589846 L524310:BT524310 L458774:BT458774 L393238:BT393238 L327702:BT327702 L262166:BT262166 L196630:BT196630 L131094:BT131094 L65558:BT65558 L983065:BT983068 L917529:BT917532 L851993:BT851996 L786457:BT786460 L720921:BT720924 L655385:BT655388 L589849:BT589852 L524313:BT524316 L458777:BT458780 L393241:BT393244 L327705:BT327708 L262169:BT262172 L196633:BT196636 L131097:BT131100"/>
    <dataValidation type="list" allowBlank="1" showInputMessage="1" errorTitle="Ошибка" error="Выберите значение из списка" prompt="Выберите значение из списка" sqref="WXT983059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O65555 LH65555 VD65555 AEZ65555 AOV65555 AYR65555 BIN65555 BSJ65555 CCF65555 CMB65555 CVX65555 DFT65555 DPP65555 DZL65555 EJH65555 ETD65555 FCZ65555 FMV65555 FWR65555 GGN65555 GQJ65555 HAF65555 HKB65555 HTX65555 IDT65555 INP65555 IXL65555 JHH65555 JRD65555 KAZ65555 KKV65555 KUR65555 LEN65555 LOJ65555 LYF65555 MIB65555 MRX65555 NBT65555 NLP65555 NVL65555 OFH65555 OPD65555 OYZ65555 PIV65555 PSR65555 QCN65555 QMJ65555 QWF65555 RGB65555 RPX65555 RZT65555 SJP65555 STL65555 TDH65555 TND65555 TWZ65555 UGV65555 UQR65555 VAN65555 VKJ65555 VUF65555 WEB65555 WNX65555 WXT65555 O131091 LH131091 VD131091 AEZ131091 AOV131091 AYR131091 BIN131091 BSJ131091 CCF131091 CMB131091 CVX131091 DFT131091 DPP131091 DZL131091 EJH131091 ETD131091 FCZ131091 FMV131091 FWR131091 GGN131091 GQJ131091 HAF131091 HKB131091 HTX131091 IDT131091 INP131091 IXL131091 JHH131091 JRD131091 KAZ131091 KKV131091 KUR131091 LEN131091 LOJ131091 LYF131091 MIB131091 MRX131091 NBT131091 NLP131091 NVL131091 OFH131091 OPD131091 OYZ131091 PIV131091 PSR131091 QCN131091 QMJ131091 QWF131091 RGB131091 RPX131091 RZT131091 SJP131091 STL131091 TDH131091 TND131091 TWZ131091 UGV131091 UQR131091 VAN131091 VKJ131091 VUF131091 WEB131091 WNX131091 WXT131091 O196627 LH196627 VD196627 AEZ196627 AOV196627 AYR196627 BIN196627 BSJ196627 CCF196627 CMB196627 CVX196627 DFT196627 DPP196627 DZL196627 EJH196627 ETD196627 FCZ196627 FMV196627 FWR196627 GGN196627 GQJ196627 HAF196627 HKB196627 HTX196627 IDT196627 INP196627 IXL196627 JHH196627 JRD196627 KAZ196627 KKV196627 KUR196627 LEN196627 LOJ196627 LYF196627 MIB196627 MRX196627 NBT196627 NLP196627 NVL196627 OFH196627 OPD196627 OYZ196627 PIV196627 PSR196627 QCN196627 QMJ196627 QWF196627 RGB196627 RPX196627 RZT196627 SJP196627 STL196627 TDH196627 TND196627 TWZ196627 UGV196627 UQR196627 VAN196627 VKJ196627 VUF196627 WEB196627 WNX196627 WXT196627 O262163 LH262163 VD262163 AEZ262163 AOV262163 AYR262163 BIN262163 BSJ262163 CCF262163 CMB262163 CVX262163 DFT262163 DPP262163 DZL262163 EJH262163 ETD262163 FCZ262163 FMV262163 FWR262163 GGN262163 GQJ262163 HAF262163 HKB262163 HTX262163 IDT262163 INP262163 IXL262163 JHH262163 JRD262163 KAZ262163 KKV262163 KUR262163 LEN262163 LOJ262163 LYF262163 MIB262163 MRX262163 NBT262163 NLP262163 NVL262163 OFH262163 OPD262163 OYZ262163 PIV262163 PSR262163 QCN262163 QMJ262163 QWF262163 RGB262163 RPX262163 RZT262163 SJP262163 STL262163 TDH262163 TND262163 TWZ262163 UGV262163 UQR262163 VAN262163 VKJ262163 VUF262163 WEB262163 WNX262163 WXT262163 O327699 LH327699 VD327699 AEZ327699 AOV327699 AYR327699 BIN327699 BSJ327699 CCF327699 CMB327699 CVX327699 DFT327699 DPP327699 DZL327699 EJH327699 ETD327699 FCZ327699 FMV327699 FWR327699 GGN327699 GQJ327699 HAF327699 HKB327699 HTX327699 IDT327699 INP327699 IXL327699 JHH327699 JRD327699 KAZ327699 KKV327699 KUR327699 LEN327699 LOJ327699 LYF327699 MIB327699 MRX327699 NBT327699 NLP327699 NVL327699 OFH327699 OPD327699 OYZ327699 PIV327699 PSR327699 QCN327699 QMJ327699 QWF327699 RGB327699 RPX327699 RZT327699 SJP327699 STL327699 TDH327699 TND327699 TWZ327699 UGV327699 UQR327699 VAN327699 VKJ327699 VUF327699 WEB327699 WNX327699 WXT327699 O393235 LH393235 VD393235 AEZ393235 AOV393235 AYR393235 BIN393235 BSJ393235 CCF393235 CMB393235 CVX393235 DFT393235 DPP393235 DZL393235 EJH393235 ETD393235 FCZ393235 FMV393235 FWR393235 GGN393235 GQJ393235 HAF393235 HKB393235 HTX393235 IDT393235 INP393235 IXL393235 JHH393235 JRD393235 KAZ393235 KKV393235 KUR393235 LEN393235 LOJ393235 LYF393235 MIB393235 MRX393235 NBT393235 NLP393235 NVL393235 OFH393235 OPD393235 OYZ393235 PIV393235 PSR393235 QCN393235 QMJ393235 QWF393235 RGB393235 RPX393235 RZT393235 SJP393235 STL393235 TDH393235 TND393235 TWZ393235 UGV393235 UQR393235 VAN393235 VKJ393235 VUF393235 WEB393235 WNX393235 WXT393235 O458771 LH458771 VD458771 AEZ458771 AOV458771 AYR458771 BIN458771 BSJ458771 CCF458771 CMB458771 CVX458771 DFT458771 DPP458771 DZL458771 EJH458771 ETD458771 FCZ458771 FMV458771 FWR458771 GGN458771 GQJ458771 HAF458771 HKB458771 HTX458771 IDT458771 INP458771 IXL458771 JHH458771 JRD458771 KAZ458771 KKV458771 KUR458771 LEN458771 LOJ458771 LYF458771 MIB458771 MRX458771 NBT458771 NLP458771 NVL458771 OFH458771 OPD458771 OYZ458771 PIV458771 PSR458771 QCN458771 QMJ458771 QWF458771 RGB458771 RPX458771 RZT458771 SJP458771 STL458771 TDH458771 TND458771 TWZ458771 UGV458771 UQR458771 VAN458771 VKJ458771 VUF458771 WEB458771 WNX458771 WXT458771 O524307 LH524307 VD524307 AEZ524307 AOV524307 AYR524307 BIN524307 BSJ524307 CCF524307 CMB524307 CVX524307 DFT524307 DPP524307 DZL524307 EJH524307 ETD524307 FCZ524307 FMV524307 FWR524307 GGN524307 GQJ524307 HAF524307 HKB524307 HTX524307 IDT524307 INP524307 IXL524307 JHH524307 JRD524307 KAZ524307 KKV524307 KUR524307 LEN524307 LOJ524307 LYF524307 MIB524307 MRX524307 NBT524307 NLP524307 NVL524307 OFH524307 OPD524307 OYZ524307 PIV524307 PSR524307 QCN524307 QMJ524307 QWF524307 RGB524307 RPX524307 RZT524307 SJP524307 STL524307 TDH524307 TND524307 TWZ524307 UGV524307 UQR524307 VAN524307 VKJ524307 VUF524307 WEB524307 WNX524307 WXT524307 O589843 LH589843 VD589843 AEZ589843 AOV589843 AYR589843 BIN589843 BSJ589843 CCF589843 CMB589843 CVX589843 DFT589843 DPP589843 DZL589843 EJH589843 ETD589843 FCZ589843 FMV589843 FWR589843 GGN589843 GQJ589843 HAF589843 HKB589843 HTX589843 IDT589843 INP589843 IXL589843 JHH589843 JRD589843 KAZ589843 KKV589843 KUR589843 LEN589843 LOJ589843 LYF589843 MIB589843 MRX589843 NBT589843 NLP589843 NVL589843 OFH589843 OPD589843 OYZ589843 PIV589843 PSR589843 QCN589843 QMJ589843 QWF589843 RGB589843 RPX589843 RZT589843 SJP589843 STL589843 TDH589843 TND589843 TWZ589843 UGV589843 UQR589843 VAN589843 VKJ589843 VUF589843 WEB589843 WNX589843 WXT589843 O655379 LH655379 VD655379 AEZ655379 AOV655379 AYR655379 BIN655379 BSJ655379 CCF655379 CMB655379 CVX655379 DFT655379 DPP655379 DZL655379 EJH655379 ETD655379 FCZ655379 FMV655379 FWR655379 GGN655379 GQJ655379 HAF655379 HKB655379 HTX655379 IDT655379 INP655379 IXL655379 JHH655379 JRD655379 KAZ655379 KKV655379 KUR655379 LEN655379 LOJ655379 LYF655379 MIB655379 MRX655379 NBT655379 NLP655379 NVL655379 OFH655379 OPD655379 OYZ655379 PIV655379 PSR655379 QCN655379 QMJ655379 QWF655379 RGB655379 RPX655379 RZT655379 SJP655379 STL655379 TDH655379 TND655379 TWZ655379 UGV655379 UQR655379 VAN655379 VKJ655379 VUF655379 WEB655379 WNX655379 WXT655379 O720915 LH720915 VD720915 AEZ720915 AOV720915 AYR720915 BIN720915 BSJ720915 CCF720915 CMB720915 CVX720915 DFT720915 DPP720915 DZL720915 EJH720915 ETD720915 FCZ720915 FMV720915 FWR720915 GGN720915 GQJ720915 HAF720915 HKB720915 HTX720915 IDT720915 INP720915 IXL720915 JHH720915 JRD720915 KAZ720915 KKV720915 KUR720915 LEN720915 LOJ720915 LYF720915 MIB720915 MRX720915 NBT720915 NLP720915 NVL720915 OFH720915 OPD720915 OYZ720915 PIV720915 PSR720915 QCN720915 QMJ720915 QWF720915 RGB720915 RPX720915 RZT720915 SJP720915 STL720915 TDH720915 TND720915 TWZ720915 UGV720915 UQR720915 VAN720915 VKJ720915 VUF720915 WEB720915 WNX720915 WXT720915 O786451 LH786451 VD786451 AEZ786451 AOV786451 AYR786451 BIN786451 BSJ786451 CCF786451 CMB786451 CVX786451 DFT786451 DPP786451 DZL786451 EJH786451 ETD786451 FCZ786451 FMV786451 FWR786451 GGN786451 GQJ786451 HAF786451 HKB786451 HTX786451 IDT786451 INP786451 IXL786451 JHH786451 JRD786451 KAZ786451 KKV786451 KUR786451 LEN786451 LOJ786451 LYF786451 MIB786451 MRX786451 NBT786451 NLP786451 NVL786451 OFH786451 OPD786451 OYZ786451 PIV786451 PSR786451 QCN786451 QMJ786451 QWF786451 RGB786451 RPX786451 RZT786451 SJP786451 STL786451 TDH786451 TND786451 TWZ786451 UGV786451 UQR786451 VAN786451 VKJ786451 VUF786451 WEB786451 WNX786451 WXT786451 O851987 LH851987 VD851987 AEZ851987 AOV851987 AYR851987 BIN851987 BSJ851987 CCF851987 CMB851987 CVX851987 DFT851987 DPP851987 DZL851987 EJH851987 ETD851987 FCZ851987 FMV851987 FWR851987 GGN851987 GQJ851987 HAF851987 HKB851987 HTX851987 IDT851987 INP851987 IXL851987 JHH851987 JRD851987 KAZ851987 KKV851987 KUR851987 LEN851987 LOJ851987 LYF851987 MIB851987 MRX851987 NBT851987 NLP851987 NVL851987 OFH851987 OPD851987 OYZ851987 PIV851987 PSR851987 QCN851987 QMJ851987 QWF851987 RGB851987 RPX851987 RZT851987 SJP851987 STL851987 TDH851987 TND851987 TWZ851987 UGV851987 UQR851987 VAN851987 VKJ851987 VUF851987 WEB851987 WNX851987 WXT851987 O917523 LH917523 VD917523 AEZ917523 AOV917523 AYR917523 BIN917523 BSJ917523 CCF917523 CMB917523 CVX917523 DFT917523 DPP917523 DZL917523 EJH917523 ETD917523 FCZ917523 FMV917523 FWR917523 GGN917523 GQJ917523 HAF917523 HKB917523 HTX917523 IDT917523 INP917523 IXL917523 JHH917523 JRD917523 KAZ917523 KKV917523 KUR917523 LEN917523 LOJ917523 LYF917523 MIB917523 MRX917523 NBT917523 NLP917523 NVL917523 OFH917523 OPD917523 OYZ917523 PIV917523 PSR917523 QCN917523 QMJ917523 QWF917523 RGB917523 RPX917523 RZT917523 SJP917523 STL917523 TDH917523 TND917523 TWZ917523 UGV917523 UQR917523 VAN917523 VKJ917523 VUF917523 WEB917523 WNX917523 WXT917523 O983059 LH983059 VD983059 AEZ983059 AOV983059 AYR983059 BIN983059 BSJ983059 CCF983059 CMB983059 CVX983059 DFT983059 DPP983059 DZL983059 EJH983059 ETD983059 FCZ983059 FMV983059 FWR983059 GGN983059 GQJ983059 HAF983059 HKB983059 HTX983059 IDT983059 INP983059 IXL983059 JHH983059 JRD983059 KAZ983059 KKV983059 KUR983059 LEN983059 LOJ983059 LYF983059 MIB983059 MRX983059 NBT983059 NLP983059 NVL983059 OFH983059 OPD983059 OYZ983059 PIV983059 PSR983059 QCN983059 QMJ983059 QWF983059 RGB983059 RPX983059 RZT983059 SJP983059 STL983059 TDH983059 TND983059 TWZ983059 UGV983059 UQR983059 VAN983059 VKJ983059 VUF983059 WEB983059 WNX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formula1>kind_of_cons</formula1>
    </dataValidation>
    <dataValidation type="textLength" operator="lessThanOrEqual" allowBlank="1" showInputMessage="1" showErrorMessage="1" errorTitle="Ошибка" error="Допускается ввод не более 900 символов!" sqref="WYB983054:WYB983060 VL18:VL24 AFH18:AFH24 APD18:APD24 AYZ18:AYZ24 BIV18:BIV24 BSR18:BSR24 CCN18:CCN24 CMJ18:CMJ24 CWF18:CWF24 DGB18:DGB24 DPX18:DPX24 DZT18:DZT24 EJP18:EJP24 ETL18:ETL24 FDH18:FDH24 FND18:FND24 FWZ18:FWZ24 GGV18:GGV24 GQR18:GQR24 HAN18:HAN24 HKJ18:HKJ24 HUF18:HUF24 IEB18:IEB24 INX18:INX24 IXT18:IXT24 JHP18:JHP24 JRL18:JRL24 KBH18:KBH24 KLD18:KLD24 KUZ18:KUZ24 LEV18:LEV24 LOR18:LOR24 LYN18:LYN24 MIJ18:MIJ24 MSF18:MSF24 NCB18:NCB24 NLX18:NLX24 NVT18:NVT24 OFP18:OFP24 OPL18:OPL24 OZH18:OZH24 PJD18:PJD24 PSZ18:PSZ24 QCV18:QCV24 QMR18:QMR24 QWN18:QWN24 RGJ18:RGJ24 RQF18:RQF24 SAB18:SAB24 SJX18:SJX24 STT18:STT24 TDP18:TDP24 TNL18:TNL24 TXH18:TXH24 UHD18:UHD24 UQZ18:UQZ24 VAV18:VAV24 VKR18:VKR24 VUN18:VUN24 WEJ18:WEJ24 WOF18:WOF24 WYB18:WYB24 WOF983054:WOF983060 BT65550:BT65556 LP65550:LP65556 VL65550:VL65556 AFH65550:AFH65556 APD65550:APD65556 AYZ65550:AYZ65556 BIV65550:BIV65556 BSR65550:BSR65556 CCN65550:CCN65556 CMJ65550:CMJ65556 CWF65550:CWF65556 DGB65550:DGB65556 DPX65550:DPX65556 DZT65550:DZT65556 EJP65550:EJP65556 ETL65550:ETL65556 FDH65550:FDH65556 FND65550:FND65556 FWZ65550:FWZ65556 GGV65550:GGV65556 GQR65550:GQR65556 HAN65550:HAN65556 HKJ65550:HKJ65556 HUF65550:HUF65556 IEB65550:IEB65556 INX65550:INX65556 IXT65550:IXT65556 JHP65550:JHP65556 JRL65550:JRL65556 KBH65550:KBH65556 KLD65550:KLD65556 KUZ65550:KUZ65556 LEV65550:LEV65556 LOR65550:LOR65556 LYN65550:LYN65556 MIJ65550:MIJ65556 MSF65550:MSF65556 NCB65550:NCB65556 NLX65550:NLX65556 NVT65550:NVT65556 OFP65550:OFP65556 OPL65550:OPL65556 OZH65550:OZH65556 PJD65550:PJD65556 PSZ65550:PSZ65556 QCV65550:QCV65556 QMR65550:QMR65556 QWN65550:QWN65556 RGJ65550:RGJ65556 RQF65550:RQF65556 SAB65550:SAB65556 SJX65550:SJX65556 STT65550:STT65556 TDP65550:TDP65556 TNL65550:TNL65556 TXH65550:TXH65556 UHD65550:UHD65556 UQZ65550:UQZ65556 VAV65550:VAV65556 VKR65550:VKR65556 VUN65550:VUN65556 WEJ65550:WEJ65556 WOF65550:WOF65556 WYB65550:WYB65556 BT131086:BT131092 LP131086:LP131092 VL131086:VL131092 AFH131086:AFH131092 APD131086:APD131092 AYZ131086:AYZ131092 BIV131086:BIV131092 BSR131086:BSR131092 CCN131086:CCN131092 CMJ131086:CMJ131092 CWF131086:CWF131092 DGB131086:DGB131092 DPX131086:DPX131092 DZT131086:DZT131092 EJP131086:EJP131092 ETL131086:ETL131092 FDH131086:FDH131092 FND131086:FND131092 FWZ131086:FWZ131092 GGV131086:GGV131092 GQR131086:GQR131092 HAN131086:HAN131092 HKJ131086:HKJ131092 HUF131086:HUF131092 IEB131086:IEB131092 INX131086:INX131092 IXT131086:IXT131092 JHP131086:JHP131092 JRL131086:JRL131092 KBH131086:KBH131092 KLD131086:KLD131092 KUZ131086:KUZ131092 LEV131086:LEV131092 LOR131086:LOR131092 LYN131086:LYN131092 MIJ131086:MIJ131092 MSF131086:MSF131092 NCB131086:NCB131092 NLX131086:NLX131092 NVT131086:NVT131092 OFP131086:OFP131092 OPL131086:OPL131092 OZH131086:OZH131092 PJD131086:PJD131092 PSZ131086:PSZ131092 QCV131086:QCV131092 QMR131086:QMR131092 QWN131086:QWN131092 RGJ131086:RGJ131092 RQF131086:RQF131092 SAB131086:SAB131092 SJX131086:SJX131092 STT131086:STT131092 TDP131086:TDP131092 TNL131086:TNL131092 TXH131086:TXH131092 UHD131086:UHD131092 UQZ131086:UQZ131092 VAV131086:VAV131092 VKR131086:VKR131092 VUN131086:VUN131092 WEJ131086:WEJ131092 WOF131086:WOF131092 WYB131086:WYB131092 BT196622:BT196628 LP196622:LP196628 VL196622:VL196628 AFH196622:AFH196628 APD196622:APD196628 AYZ196622:AYZ196628 BIV196622:BIV196628 BSR196622:BSR196628 CCN196622:CCN196628 CMJ196622:CMJ196628 CWF196622:CWF196628 DGB196622:DGB196628 DPX196622:DPX196628 DZT196622:DZT196628 EJP196622:EJP196628 ETL196622:ETL196628 FDH196622:FDH196628 FND196622:FND196628 FWZ196622:FWZ196628 GGV196622:GGV196628 GQR196622:GQR196628 HAN196622:HAN196628 HKJ196622:HKJ196628 HUF196622:HUF196628 IEB196622:IEB196628 INX196622:INX196628 IXT196622:IXT196628 JHP196622:JHP196628 JRL196622:JRL196628 KBH196622:KBH196628 KLD196622:KLD196628 KUZ196622:KUZ196628 LEV196622:LEV196628 LOR196622:LOR196628 LYN196622:LYN196628 MIJ196622:MIJ196628 MSF196622:MSF196628 NCB196622:NCB196628 NLX196622:NLX196628 NVT196622:NVT196628 OFP196622:OFP196628 OPL196622:OPL196628 OZH196622:OZH196628 PJD196622:PJD196628 PSZ196622:PSZ196628 QCV196622:QCV196628 QMR196622:QMR196628 QWN196622:QWN196628 RGJ196622:RGJ196628 RQF196622:RQF196628 SAB196622:SAB196628 SJX196622:SJX196628 STT196622:STT196628 TDP196622:TDP196628 TNL196622:TNL196628 TXH196622:TXH196628 UHD196622:UHD196628 UQZ196622:UQZ196628 VAV196622:VAV196628 VKR196622:VKR196628 VUN196622:VUN196628 WEJ196622:WEJ196628 WOF196622:WOF196628 WYB196622:WYB196628 BT262158:BT262164 LP262158:LP262164 VL262158:VL262164 AFH262158:AFH262164 APD262158:APD262164 AYZ262158:AYZ262164 BIV262158:BIV262164 BSR262158:BSR262164 CCN262158:CCN262164 CMJ262158:CMJ262164 CWF262158:CWF262164 DGB262158:DGB262164 DPX262158:DPX262164 DZT262158:DZT262164 EJP262158:EJP262164 ETL262158:ETL262164 FDH262158:FDH262164 FND262158:FND262164 FWZ262158:FWZ262164 GGV262158:GGV262164 GQR262158:GQR262164 HAN262158:HAN262164 HKJ262158:HKJ262164 HUF262158:HUF262164 IEB262158:IEB262164 INX262158:INX262164 IXT262158:IXT262164 JHP262158:JHP262164 JRL262158:JRL262164 KBH262158:KBH262164 KLD262158:KLD262164 KUZ262158:KUZ262164 LEV262158:LEV262164 LOR262158:LOR262164 LYN262158:LYN262164 MIJ262158:MIJ262164 MSF262158:MSF262164 NCB262158:NCB262164 NLX262158:NLX262164 NVT262158:NVT262164 OFP262158:OFP262164 OPL262158:OPL262164 OZH262158:OZH262164 PJD262158:PJD262164 PSZ262158:PSZ262164 QCV262158:QCV262164 QMR262158:QMR262164 QWN262158:QWN262164 RGJ262158:RGJ262164 RQF262158:RQF262164 SAB262158:SAB262164 SJX262158:SJX262164 STT262158:STT262164 TDP262158:TDP262164 TNL262158:TNL262164 TXH262158:TXH262164 UHD262158:UHD262164 UQZ262158:UQZ262164 VAV262158:VAV262164 VKR262158:VKR262164 VUN262158:VUN262164 WEJ262158:WEJ262164 WOF262158:WOF262164 WYB262158:WYB262164 BT327694:BT327700 LP327694:LP327700 VL327694:VL327700 AFH327694:AFH327700 APD327694:APD327700 AYZ327694:AYZ327700 BIV327694:BIV327700 BSR327694:BSR327700 CCN327694:CCN327700 CMJ327694:CMJ327700 CWF327694:CWF327700 DGB327694:DGB327700 DPX327694:DPX327700 DZT327694:DZT327700 EJP327694:EJP327700 ETL327694:ETL327700 FDH327694:FDH327700 FND327694:FND327700 FWZ327694:FWZ327700 GGV327694:GGV327700 GQR327694:GQR327700 HAN327694:HAN327700 HKJ327694:HKJ327700 HUF327694:HUF327700 IEB327694:IEB327700 INX327694:INX327700 IXT327694:IXT327700 JHP327694:JHP327700 JRL327694:JRL327700 KBH327694:KBH327700 KLD327694:KLD327700 KUZ327694:KUZ327700 LEV327694:LEV327700 LOR327694:LOR327700 LYN327694:LYN327700 MIJ327694:MIJ327700 MSF327694:MSF327700 NCB327694:NCB327700 NLX327694:NLX327700 NVT327694:NVT327700 OFP327694:OFP327700 OPL327694:OPL327700 OZH327694:OZH327700 PJD327694:PJD327700 PSZ327694:PSZ327700 QCV327694:QCV327700 QMR327694:QMR327700 QWN327694:QWN327700 RGJ327694:RGJ327700 RQF327694:RQF327700 SAB327694:SAB327700 SJX327694:SJX327700 STT327694:STT327700 TDP327694:TDP327700 TNL327694:TNL327700 TXH327694:TXH327700 UHD327694:UHD327700 UQZ327694:UQZ327700 VAV327694:VAV327700 VKR327694:VKR327700 VUN327694:VUN327700 WEJ327694:WEJ327700 WOF327694:WOF327700 WYB327694:WYB327700 BT393230:BT393236 LP393230:LP393236 VL393230:VL393236 AFH393230:AFH393236 APD393230:APD393236 AYZ393230:AYZ393236 BIV393230:BIV393236 BSR393230:BSR393236 CCN393230:CCN393236 CMJ393230:CMJ393236 CWF393230:CWF393236 DGB393230:DGB393236 DPX393230:DPX393236 DZT393230:DZT393236 EJP393230:EJP393236 ETL393230:ETL393236 FDH393230:FDH393236 FND393230:FND393236 FWZ393230:FWZ393236 GGV393230:GGV393236 GQR393230:GQR393236 HAN393230:HAN393236 HKJ393230:HKJ393236 HUF393230:HUF393236 IEB393230:IEB393236 INX393230:INX393236 IXT393230:IXT393236 JHP393230:JHP393236 JRL393230:JRL393236 KBH393230:KBH393236 KLD393230:KLD393236 KUZ393230:KUZ393236 LEV393230:LEV393236 LOR393230:LOR393236 LYN393230:LYN393236 MIJ393230:MIJ393236 MSF393230:MSF393236 NCB393230:NCB393236 NLX393230:NLX393236 NVT393230:NVT393236 OFP393230:OFP393236 OPL393230:OPL393236 OZH393230:OZH393236 PJD393230:PJD393236 PSZ393230:PSZ393236 QCV393230:QCV393236 QMR393230:QMR393236 QWN393230:QWN393236 RGJ393230:RGJ393236 RQF393230:RQF393236 SAB393230:SAB393236 SJX393230:SJX393236 STT393230:STT393236 TDP393230:TDP393236 TNL393230:TNL393236 TXH393230:TXH393236 UHD393230:UHD393236 UQZ393230:UQZ393236 VAV393230:VAV393236 VKR393230:VKR393236 VUN393230:VUN393236 WEJ393230:WEJ393236 WOF393230:WOF393236 WYB393230:WYB393236 BT458766:BT458772 LP458766:LP458772 VL458766:VL458772 AFH458766:AFH458772 APD458766:APD458772 AYZ458766:AYZ458772 BIV458766:BIV458772 BSR458766:BSR458772 CCN458766:CCN458772 CMJ458766:CMJ458772 CWF458766:CWF458772 DGB458766:DGB458772 DPX458766:DPX458772 DZT458766:DZT458772 EJP458766:EJP458772 ETL458766:ETL458772 FDH458766:FDH458772 FND458766:FND458772 FWZ458766:FWZ458772 GGV458766:GGV458772 GQR458766:GQR458772 HAN458766:HAN458772 HKJ458766:HKJ458772 HUF458766:HUF458772 IEB458766:IEB458772 INX458766:INX458772 IXT458766:IXT458772 JHP458766:JHP458772 JRL458766:JRL458772 KBH458766:KBH458772 KLD458766:KLD458772 KUZ458766:KUZ458772 LEV458766:LEV458772 LOR458766:LOR458772 LYN458766:LYN458772 MIJ458766:MIJ458772 MSF458766:MSF458772 NCB458766:NCB458772 NLX458766:NLX458772 NVT458766:NVT458772 OFP458766:OFP458772 OPL458766:OPL458772 OZH458766:OZH458772 PJD458766:PJD458772 PSZ458766:PSZ458772 QCV458766:QCV458772 QMR458766:QMR458772 QWN458766:QWN458772 RGJ458766:RGJ458772 RQF458766:RQF458772 SAB458766:SAB458772 SJX458766:SJX458772 STT458766:STT458772 TDP458766:TDP458772 TNL458766:TNL458772 TXH458766:TXH458772 UHD458766:UHD458772 UQZ458766:UQZ458772 VAV458766:VAV458772 VKR458766:VKR458772 VUN458766:VUN458772 WEJ458766:WEJ458772 WOF458766:WOF458772 WYB458766:WYB458772 BT524302:BT524308 LP524302:LP524308 VL524302:VL524308 AFH524302:AFH524308 APD524302:APD524308 AYZ524302:AYZ524308 BIV524302:BIV524308 BSR524302:BSR524308 CCN524302:CCN524308 CMJ524302:CMJ524308 CWF524302:CWF524308 DGB524302:DGB524308 DPX524302:DPX524308 DZT524302:DZT524308 EJP524302:EJP524308 ETL524302:ETL524308 FDH524302:FDH524308 FND524302:FND524308 FWZ524302:FWZ524308 GGV524302:GGV524308 GQR524302:GQR524308 HAN524302:HAN524308 HKJ524302:HKJ524308 HUF524302:HUF524308 IEB524302:IEB524308 INX524302:INX524308 IXT524302:IXT524308 JHP524302:JHP524308 JRL524302:JRL524308 KBH524302:KBH524308 KLD524302:KLD524308 KUZ524302:KUZ524308 LEV524302:LEV524308 LOR524302:LOR524308 LYN524302:LYN524308 MIJ524302:MIJ524308 MSF524302:MSF524308 NCB524302:NCB524308 NLX524302:NLX524308 NVT524302:NVT524308 OFP524302:OFP524308 OPL524302:OPL524308 OZH524302:OZH524308 PJD524302:PJD524308 PSZ524302:PSZ524308 QCV524302:QCV524308 QMR524302:QMR524308 QWN524302:QWN524308 RGJ524302:RGJ524308 RQF524302:RQF524308 SAB524302:SAB524308 SJX524302:SJX524308 STT524302:STT524308 TDP524302:TDP524308 TNL524302:TNL524308 TXH524302:TXH524308 UHD524302:UHD524308 UQZ524302:UQZ524308 VAV524302:VAV524308 VKR524302:VKR524308 VUN524302:VUN524308 WEJ524302:WEJ524308 WOF524302:WOF524308 WYB524302:WYB524308 BT589838:BT589844 LP589838:LP589844 VL589838:VL589844 AFH589838:AFH589844 APD589838:APD589844 AYZ589838:AYZ589844 BIV589838:BIV589844 BSR589838:BSR589844 CCN589838:CCN589844 CMJ589838:CMJ589844 CWF589838:CWF589844 DGB589838:DGB589844 DPX589838:DPX589844 DZT589838:DZT589844 EJP589838:EJP589844 ETL589838:ETL589844 FDH589838:FDH589844 FND589838:FND589844 FWZ589838:FWZ589844 GGV589838:GGV589844 GQR589838:GQR589844 HAN589838:HAN589844 HKJ589838:HKJ589844 HUF589838:HUF589844 IEB589838:IEB589844 INX589838:INX589844 IXT589838:IXT589844 JHP589838:JHP589844 JRL589838:JRL589844 KBH589838:KBH589844 KLD589838:KLD589844 KUZ589838:KUZ589844 LEV589838:LEV589844 LOR589838:LOR589844 LYN589838:LYN589844 MIJ589838:MIJ589844 MSF589838:MSF589844 NCB589838:NCB589844 NLX589838:NLX589844 NVT589838:NVT589844 OFP589838:OFP589844 OPL589838:OPL589844 OZH589838:OZH589844 PJD589838:PJD589844 PSZ589838:PSZ589844 QCV589838:QCV589844 QMR589838:QMR589844 QWN589838:QWN589844 RGJ589838:RGJ589844 RQF589838:RQF589844 SAB589838:SAB589844 SJX589838:SJX589844 STT589838:STT589844 TDP589838:TDP589844 TNL589838:TNL589844 TXH589838:TXH589844 UHD589838:UHD589844 UQZ589838:UQZ589844 VAV589838:VAV589844 VKR589838:VKR589844 VUN589838:VUN589844 WEJ589838:WEJ589844 WOF589838:WOF589844 WYB589838:WYB589844 BT655374:BT655380 LP655374:LP655380 VL655374:VL655380 AFH655374:AFH655380 APD655374:APD655380 AYZ655374:AYZ655380 BIV655374:BIV655380 BSR655374:BSR655380 CCN655374:CCN655380 CMJ655374:CMJ655380 CWF655374:CWF655380 DGB655374:DGB655380 DPX655374:DPX655380 DZT655374:DZT655380 EJP655374:EJP655380 ETL655374:ETL655380 FDH655374:FDH655380 FND655374:FND655380 FWZ655374:FWZ655380 GGV655374:GGV655380 GQR655374:GQR655380 HAN655374:HAN655380 HKJ655374:HKJ655380 HUF655374:HUF655380 IEB655374:IEB655380 INX655374:INX655380 IXT655374:IXT655380 JHP655374:JHP655380 JRL655374:JRL655380 KBH655374:KBH655380 KLD655374:KLD655380 KUZ655374:KUZ655380 LEV655374:LEV655380 LOR655374:LOR655380 LYN655374:LYN655380 MIJ655374:MIJ655380 MSF655374:MSF655380 NCB655374:NCB655380 NLX655374:NLX655380 NVT655374:NVT655380 OFP655374:OFP655380 OPL655374:OPL655380 OZH655374:OZH655380 PJD655374:PJD655380 PSZ655374:PSZ655380 QCV655374:QCV655380 QMR655374:QMR655380 QWN655374:QWN655380 RGJ655374:RGJ655380 RQF655374:RQF655380 SAB655374:SAB655380 SJX655374:SJX655380 STT655374:STT655380 TDP655374:TDP655380 TNL655374:TNL655380 TXH655374:TXH655380 UHD655374:UHD655380 UQZ655374:UQZ655380 VAV655374:VAV655380 VKR655374:VKR655380 VUN655374:VUN655380 WEJ655374:WEJ655380 WOF655374:WOF655380 WYB655374:WYB655380 BT720910:BT720916 LP720910:LP720916 VL720910:VL720916 AFH720910:AFH720916 APD720910:APD720916 AYZ720910:AYZ720916 BIV720910:BIV720916 BSR720910:BSR720916 CCN720910:CCN720916 CMJ720910:CMJ720916 CWF720910:CWF720916 DGB720910:DGB720916 DPX720910:DPX720916 DZT720910:DZT720916 EJP720910:EJP720916 ETL720910:ETL720916 FDH720910:FDH720916 FND720910:FND720916 FWZ720910:FWZ720916 GGV720910:GGV720916 GQR720910:GQR720916 HAN720910:HAN720916 HKJ720910:HKJ720916 HUF720910:HUF720916 IEB720910:IEB720916 INX720910:INX720916 IXT720910:IXT720916 JHP720910:JHP720916 JRL720910:JRL720916 KBH720910:KBH720916 KLD720910:KLD720916 KUZ720910:KUZ720916 LEV720910:LEV720916 LOR720910:LOR720916 LYN720910:LYN720916 MIJ720910:MIJ720916 MSF720910:MSF720916 NCB720910:NCB720916 NLX720910:NLX720916 NVT720910:NVT720916 OFP720910:OFP720916 OPL720910:OPL720916 OZH720910:OZH720916 PJD720910:PJD720916 PSZ720910:PSZ720916 QCV720910:QCV720916 QMR720910:QMR720916 QWN720910:QWN720916 RGJ720910:RGJ720916 RQF720910:RQF720916 SAB720910:SAB720916 SJX720910:SJX720916 STT720910:STT720916 TDP720910:TDP720916 TNL720910:TNL720916 TXH720910:TXH720916 UHD720910:UHD720916 UQZ720910:UQZ720916 VAV720910:VAV720916 VKR720910:VKR720916 VUN720910:VUN720916 WEJ720910:WEJ720916 WOF720910:WOF720916 WYB720910:WYB720916 BT786446:BT786452 LP786446:LP786452 VL786446:VL786452 AFH786446:AFH786452 APD786446:APD786452 AYZ786446:AYZ786452 BIV786446:BIV786452 BSR786446:BSR786452 CCN786446:CCN786452 CMJ786446:CMJ786452 CWF786446:CWF786452 DGB786446:DGB786452 DPX786446:DPX786452 DZT786446:DZT786452 EJP786446:EJP786452 ETL786446:ETL786452 FDH786446:FDH786452 FND786446:FND786452 FWZ786446:FWZ786452 GGV786446:GGV786452 GQR786446:GQR786452 HAN786446:HAN786452 HKJ786446:HKJ786452 HUF786446:HUF786452 IEB786446:IEB786452 INX786446:INX786452 IXT786446:IXT786452 JHP786446:JHP786452 JRL786446:JRL786452 KBH786446:KBH786452 KLD786446:KLD786452 KUZ786446:KUZ786452 LEV786446:LEV786452 LOR786446:LOR786452 LYN786446:LYN786452 MIJ786446:MIJ786452 MSF786446:MSF786452 NCB786446:NCB786452 NLX786446:NLX786452 NVT786446:NVT786452 OFP786446:OFP786452 OPL786446:OPL786452 OZH786446:OZH786452 PJD786446:PJD786452 PSZ786446:PSZ786452 QCV786446:QCV786452 QMR786446:QMR786452 QWN786446:QWN786452 RGJ786446:RGJ786452 RQF786446:RQF786452 SAB786446:SAB786452 SJX786446:SJX786452 STT786446:STT786452 TDP786446:TDP786452 TNL786446:TNL786452 TXH786446:TXH786452 UHD786446:UHD786452 UQZ786446:UQZ786452 VAV786446:VAV786452 VKR786446:VKR786452 VUN786446:VUN786452 WEJ786446:WEJ786452 WOF786446:WOF786452 WYB786446:WYB786452 BT851982:BT851988 LP851982:LP851988 VL851982:VL851988 AFH851982:AFH851988 APD851982:APD851988 AYZ851982:AYZ851988 BIV851982:BIV851988 BSR851982:BSR851988 CCN851982:CCN851988 CMJ851982:CMJ851988 CWF851982:CWF851988 DGB851982:DGB851988 DPX851982:DPX851988 DZT851982:DZT851988 EJP851982:EJP851988 ETL851982:ETL851988 FDH851982:FDH851988 FND851982:FND851988 FWZ851982:FWZ851988 GGV851982:GGV851988 GQR851982:GQR851988 HAN851982:HAN851988 HKJ851982:HKJ851988 HUF851982:HUF851988 IEB851982:IEB851988 INX851982:INX851988 IXT851982:IXT851988 JHP851982:JHP851988 JRL851982:JRL851988 KBH851982:KBH851988 KLD851982:KLD851988 KUZ851982:KUZ851988 LEV851982:LEV851988 LOR851982:LOR851988 LYN851982:LYN851988 MIJ851982:MIJ851988 MSF851982:MSF851988 NCB851982:NCB851988 NLX851982:NLX851988 NVT851982:NVT851988 OFP851982:OFP851988 OPL851982:OPL851988 OZH851982:OZH851988 PJD851982:PJD851988 PSZ851982:PSZ851988 QCV851982:QCV851988 QMR851982:QMR851988 QWN851982:QWN851988 RGJ851982:RGJ851988 RQF851982:RQF851988 SAB851982:SAB851988 SJX851982:SJX851988 STT851982:STT851988 TDP851982:TDP851988 TNL851982:TNL851988 TXH851982:TXH851988 UHD851982:UHD851988 UQZ851982:UQZ851988 VAV851982:VAV851988 VKR851982:VKR851988 VUN851982:VUN851988 WEJ851982:WEJ851988 WOF851982:WOF851988 WYB851982:WYB851988 BT917518:BT917524 LP917518:LP917524 VL917518:VL917524 AFH917518:AFH917524 APD917518:APD917524 AYZ917518:AYZ917524 BIV917518:BIV917524 BSR917518:BSR917524 CCN917518:CCN917524 CMJ917518:CMJ917524 CWF917518:CWF917524 DGB917518:DGB917524 DPX917518:DPX917524 DZT917518:DZT917524 EJP917518:EJP917524 ETL917518:ETL917524 FDH917518:FDH917524 FND917518:FND917524 FWZ917518:FWZ917524 GGV917518:GGV917524 GQR917518:GQR917524 HAN917518:HAN917524 HKJ917518:HKJ917524 HUF917518:HUF917524 IEB917518:IEB917524 INX917518:INX917524 IXT917518:IXT917524 JHP917518:JHP917524 JRL917518:JRL917524 KBH917518:KBH917524 KLD917518:KLD917524 KUZ917518:KUZ917524 LEV917518:LEV917524 LOR917518:LOR917524 LYN917518:LYN917524 MIJ917518:MIJ917524 MSF917518:MSF917524 NCB917518:NCB917524 NLX917518:NLX917524 NVT917518:NVT917524 OFP917518:OFP917524 OPL917518:OPL917524 OZH917518:OZH917524 PJD917518:PJD917524 PSZ917518:PSZ917524 QCV917518:QCV917524 QMR917518:QMR917524 QWN917518:QWN917524 RGJ917518:RGJ917524 RQF917518:RQF917524 SAB917518:SAB917524 SJX917518:SJX917524 STT917518:STT917524 TDP917518:TDP917524 TNL917518:TNL917524 TXH917518:TXH917524 UHD917518:UHD917524 UQZ917518:UQZ917524 VAV917518:VAV917524 VKR917518:VKR917524 VUN917518:VUN917524 WEJ917518:WEJ917524 WOF917518:WOF917524 WYB917518:WYB917524 BT983054:BT983060 LP983054:LP983060 VL983054:VL983060 AFH983054:AFH983060 APD983054:APD983060 AYZ983054:AYZ983060 BIV983054:BIV983060 BSR983054:BSR983060 CCN983054:CCN983060 CMJ983054:CMJ983060 CWF983054:CWF983060 DGB983054:DGB983060 DPX983054:DPX983060 DZT983054:DZT983060 EJP983054:EJP983060 ETL983054:ETL983060 FDH983054:FDH983060 FND983054:FND983060 FWZ983054:FWZ983060 GGV983054:GGV983060 GQR983054:GQR983060 HAN983054:HAN983060 HKJ983054:HKJ983060 HUF983054:HUF983060 IEB983054:IEB983060 INX983054:INX983060 IXT983054:IXT983060 JHP983054:JHP983060 JRL983054:JRL983060 KBH983054:KBH983060 KLD983054:KLD983060 KUZ983054:KUZ983060 LEV983054:LEV983060 LOR983054:LOR983060 LYN983054:LYN983060 MIJ983054:MIJ983060 MSF983054:MSF983060 NCB983054:NCB983060 NLX983054:NLX983060 NVT983054:NVT983060 OFP983054:OFP983060 OPL983054:OPL983060 OZH983054:OZH983060 PJD983054:PJD983060 PSZ983054:PSZ983060 QCV983054:QCV983060 QMR983054:QMR983060 QWN983054:QWN983060 RGJ983054:RGJ983060 RQF983054:RQF983060 SAB983054:SAB983060 SJX983054:SJX983060 STT983054:STT983060 TDP983054:TDP983060 TNL983054:TNL983060 TXH983054:TXH983060 UHD983054:UHD983060 UQZ983054:UQZ983060 VAV983054:VAV983060 VKR983054:VKR983060 VUN983054:VUN983060 WEJ983054:WEJ983060 LP18:LP24">
      <formula1>900</formula1>
    </dataValidation>
    <dataValidation type="list" allowBlank="1" showInputMessage="1" showErrorMessage="1" errorTitle="Ошибка" error="Выберите значение из списка" sqref="LF24 VB24 AEX24 AOT24 AYP24 BIL24 BSH24 CCD24 CLZ24 CVV24 DFR24 DPN24 DZJ24 EJF24 ETB24 FCX24 FMT24 FWP24 GGL24 GQH24 HAD24 HJZ24 HTV24 IDR24 INN24 IXJ24 JHF24 JRB24 KAX24 KKT24 KUP24 LEL24 LOH24 LYD24 MHZ24 MRV24 NBR24 NLN24 NVJ24 OFF24 OPB24 OYX24 PIT24 PSP24 QCL24 QMH24 QWD24 RFZ24 RPV24 RZR24 SJN24 STJ24 TDF24 TNB24 TWX24 UGT24 UQP24 VAL24 VKH24 VUD24 WDZ24 WNV24 WXR24 WXR983060 M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M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M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M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M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M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M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M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M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M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M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M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M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M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M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LM65556:LM65557 VI65556:VI65557 AFE65556:AFE65557 APA65556:APA65557 AYW65556:AYW65557 BIS65556:BIS65557 BSO65556:BSO65557 CCK65556:CCK65557 CMG65556:CMG65557 CWC65556:CWC65557 DFY65556:DFY65557 DPU65556:DPU65557 DZQ65556:DZQ65557 EJM65556:EJM65557 ETI65556:ETI65557 FDE65556:FDE65557 FNA65556:FNA65557 FWW65556:FWW65557 GGS65556:GGS65557 GQO65556:GQO65557 HAK65556:HAK65557 HKG65556:HKG65557 HUC65556:HUC65557 IDY65556:IDY65557 INU65556:INU65557 IXQ65556:IXQ65557 JHM65556:JHM65557 JRI65556:JRI65557 KBE65556:KBE65557 KLA65556:KLA65557 KUW65556:KUW65557 LES65556:LES65557 LOO65556:LOO65557 LYK65556:LYK65557 MIG65556:MIG65557 MSC65556:MSC65557 NBY65556:NBY65557 NLU65556:NLU65557 NVQ65556:NVQ65557 OFM65556:OFM65557 OPI65556:OPI65557 OZE65556:OZE65557 PJA65556:PJA65557 PSW65556:PSW65557 QCS65556:QCS65557 QMO65556:QMO65557 QWK65556:QWK65557 RGG65556:RGG65557 RQC65556:RQC65557 RZY65556:RZY65557 SJU65556:SJU65557 STQ65556:STQ65557 TDM65556:TDM65557 TNI65556:TNI65557 TXE65556:TXE65557 UHA65556:UHA65557 UQW65556:UQW65557 VAS65556:VAS65557 VKO65556:VKO65557 VUK65556:VUK65557 WEG65556:WEG65557 WOC65556:WOC65557 WXY65556:WXY65557 T131092:T131093 LM131092:LM131093 VI131092:VI131093 AFE131092:AFE131093 APA131092:APA131093 AYW131092:AYW131093 BIS131092:BIS131093 BSO131092:BSO131093 CCK131092:CCK131093 CMG131092:CMG131093 CWC131092:CWC131093 DFY131092:DFY131093 DPU131092:DPU131093 DZQ131092:DZQ131093 EJM131092:EJM131093 ETI131092:ETI131093 FDE131092:FDE131093 FNA131092:FNA131093 FWW131092:FWW131093 GGS131092:GGS131093 GQO131092:GQO131093 HAK131092:HAK131093 HKG131092:HKG131093 HUC131092:HUC131093 IDY131092:IDY131093 INU131092:INU131093 IXQ131092:IXQ131093 JHM131092:JHM131093 JRI131092:JRI131093 KBE131092:KBE131093 KLA131092:KLA131093 KUW131092:KUW131093 LES131092:LES131093 LOO131092:LOO131093 LYK131092:LYK131093 MIG131092:MIG131093 MSC131092:MSC131093 NBY131092:NBY131093 NLU131092:NLU131093 NVQ131092:NVQ131093 OFM131092:OFM131093 OPI131092:OPI131093 OZE131092:OZE131093 PJA131092:PJA131093 PSW131092:PSW131093 QCS131092:QCS131093 QMO131092:QMO131093 QWK131092:QWK131093 RGG131092:RGG131093 RQC131092:RQC131093 RZY131092:RZY131093 SJU131092:SJU131093 STQ131092:STQ131093 TDM131092:TDM131093 TNI131092:TNI131093 TXE131092:TXE131093 UHA131092:UHA131093 UQW131092:UQW131093 VAS131092:VAS131093 VKO131092:VKO131093 VUK131092:VUK131093 WEG131092:WEG131093 WOC131092:WOC131093 WXY131092:WXY131093 T196628:T196629 LM196628:LM196629 VI196628:VI196629 AFE196628:AFE196629 APA196628:APA196629 AYW196628:AYW196629 BIS196628:BIS196629 BSO196628:BSO196629 CCK196628:CCK196629 CMG196628:CMG196629 CWC196628:CWC196629 DFY196628:DFY196629 DPU196628:DPU196629 DZQ196628:DZQ196629 EJM196628:EJM196629 ETI196628:ETI196629 FDE196628:FDE196629 FNA196628:FNA196629 FWW196628:FWW196629 GGS196628:GGS196629 GQO196628:GQO196629 HAK196628:HAK196629 HKG196628:HKG196629 HUC196628:HUC196629 IDY196628:IDY196629 INU196628:INU196629 IXQ196628:IXQ196629 JHM196628:JHM196629 JRI196628:JRI196629 KBE196628:KBE196629 KLA196628:KLA196629 KUW196628:KUW196629 LES196628:LES196629 LOO196628:LOO196629 LYK196628:LYK196629 MIG196628:MIG196629 MSC196628:MSC196629 NBY196628:NBY196629 NLU196628:NLU196629 NVQ196628:NVQ196629 OFM196628:OFM196629 OPI196628:OPI196629 OZE196628:OZE196629 PJA196628:PJA196629 PSW196628:PSW196629 QCS196628:QCS196629 QMO196628:QMO196629 QWK196628:QWK196629 RGG196628:RGG196629 RQC196628:RQC196629 RZY196628:RZY196629 SJU196628:SJU196629 STQ196628:STQ196629 TDM196628:TDM196629 TNI196628:TNI196629 TXE196628:TXE196629 UHA196628:UHA196629 UQW196628:UQW196629 VAS196628:VAS196629 VKO196628:VKO196629 VUK196628:VUK196629 WEG196628:WEG196629 WOC196628:WOC196629 WXY196628:WXY196629 T262164:T262165 LM262164:LM262165 VI262164:VI262165 AFE262164:AFE262165 APA262164:APA262165 AYW262164:AYW262165 BIS262164:BIS262165 BSO262164:BSO262165 CCK262164:CCK262165 CMG262164:CMG262165 CWC262164:CWC262165 DFY262164:DFY262165 DPU262164:DPU262165 DZQ262164:DZQ262165 EJM262164:EJM262165 ETI262164:ETI262165 FDE262164:FDE262165 FNA262164:FNA262165 FWW262164:FWW262165 GGS262164:GGS262165 GQO262164:GQO262165 HAK262164:HAK262165 HKG262164:HKG262165 HUC262164:HUC262165 IDY262164:IDY262165 INU262164:INU262165 IXQ262164:IXQ262165 JHM262164:JHM262165 JRI262164:JRI262165 KBE262164:KBE262165 KLA262164:KLA262165 KUW262164:KUW262165 LES262164:LES262165 LOO262164:LOO262165 LYK262164:LYK262165 MIG262164:MIG262165 MSC262164:MSC262165 NBY262164:NBY262165 NLU262164:NLU262165 NVQ262164:NVQ262165 OFM262164:OFM262165 OPI262164:OPI262165 OZE262164:OZE262165 PJA262164:PJA262165 PSW262164:PSW262165 QCS262164:QCS262165 QMO262164:QMO262165 QWK262164:QWK262165 RGG262164:RGG262165 RQC262164:RQC262165 RZY262164:RZY262165 SJU262164:SJU262165 STQ262164:STQ262165 TDM262164:TDM262165 TNI262164:TNI262165 TXE262164:TXE262165 UHA262164:UHA262165 UQW262164:UQW262165 VAS262164:VAS262165 VKO262164:VKO262165 VUK262164:VUK262165 WEG262164:WEG262165 WOC262164:WOC262165 WXY262164:WXY262165 T327700:T327701 LM327700:LM327701 VI327700:VI327701 AFE327700:AFE327701 APA327700:APA327701 AYW327700:AYW327701 BIS327700:BIS327701 BSO327700:BSO327701 CCK327700:CCK327701 CMG327700:CMG327701 CWC327700:CWC327701 DFY327700:DFY327701 DPU327700:DPU327701 DZQ327700:DZQ327701 EJM327700:EJM327701 ETI327700:ETI327701 FDE327700:FDE327701 FNA327700:FNA327701 FWW327700:FWW327701 GGS327700:GGS327701 GQO327700:GQO327701 HAK327700:HAK327701 HKG327700:HKG327701 HUC327700:HUC327701 IDY327700:IDY327701 INU327700:INU327701 IXQ327700:IXQ327701 JHM327700:JHM327701 JRI327700:JRI327701 KBE327700:KBE327701 KLA327700:KLA327701 KUW327700:KUW327701 LES327700:LES327701 LOO327700:LOO327701 LYK327700:LYK327701 MIG327700:MIG327701 MSC327700:MSC327701 NBY327700:NBY327701 NLU327700:NLU327701 NVQ327700:NVQ327701 OFM327700:OFM327701 OPI327700:OPI327701 OZE327700:OZE327701 PJA327700:PJA327701 PSW327700:PSW327701 QCS327700:QCS327701 QMO327700:QMO327701 QWK327700:QWK327701 RGG327700:RGG327701 RQC327700:RQC327701 RZY327700:RZY327701 SJU327700:SJU327701 STQ327700:STQ327701 TDM327700:TDM327701 TNI327700:TNI327701 TXE327700:TXE327701 UHA327700:UHA327701 UQW327700:UQW327701 VAS327700:VAS327701 VKO327700:VKO327701 VUK327700:VUK327701 WEG327700:WEG327701 WOC327700:WOC327701 WXY327700:WXY327701 T393236:T393237 LM393236:LM393237 VI393236:VI393237 AFE393236:AFE393237 APA393236:APA393237 AYW393236:AYW393237 BIS393236:BIS393237 BSO393236:BSO393237 CCK393236:CCK393237 CMG393236:CMG393237 CWC393236:CWC393237 DFY393236:DFY393237 DPU393236:DPU393237 DZQ393236:DZQ393237 EJM393236:EJM393237 ETI393236:ETI393237 FDE393236:FDE393237 FNA393236:FNA393237 FWW393236:FWW393237 GGS393236:GGS393237 GQO393236:GQO393237 HAK393236:HAK393237 HKG393236:HKG393237 HUC393236:HUC393237 IDY393236:IDY393237 INU393236:INU393237 IXQ393236:IXQ393237 JHM393236:JHM393237 JRI393236:JRI393237 KBE393236:KBE393237 KLA393236:KLA393237 KUW393236:KUW393237 LES393236:LES393237 LOO393236:LOO393237 LYK393236:LYK393237 MIG393236:MIG393237 MSC393236:MSC393237 NBY393236:NBY393237 NLU393236:NLU393237 NVQ393236:NVQ393237 OFM393236:OFM393237 OPI393236:OPI393237 OZE393236:OZE393237 PJA393236:PJA393237 PSW393236:PSW393237 QCS393236:QCS393237 QMO393236:QMO393237 QWK393236:QWK393237 RGG393236:RGG393237 RQC393236:RQC393237 RZY393236:RZY393237 SJU393236:SJU393237 STQ393236:STQ393237 TDM393236:TDM393237 TNI393236:TNI393237 TXE393236:TXE393237 UHA393236:UHA393237 UQW393236:UQW393237 VAS393236:VAS393237 VKO393236:VKO393237 VUK393236:VUK393237 WEG393236:WEG393237 WOC393236:WOC393237 WXY393236:WXY393237 T458772:T458773 LM458772:LM458773 VI458772:VI458773 AFE458772:AFE458773 APA458772:APA458773 AYW458772:AYW458773 BIS458772:BIS458773 BSO458772:BSO458773 CCK458772:CCK458773 CMG458772:CMG458773 CWC458772:CWC458773 DFY458772:DFY458773 DPU458772:DPU458773 DZQ458772:DZQ458773 EJM458772:EJM458773 ETI458772:ETI458773 FDE458772:FDE458773 FNA458772:FNA458773 FWW458772:FWW458773 GGS458772:GGS458773 GQO458772:GQO458773 HAK458772:HAK458773 HKG458772:HKG458773 HUC458772:HUC458773 IDY458772:IDY458773 INU458772:INU458773 IXQ458772:IXQ458773 JHM458772:JHM458773 JRI458772:JRI458773 KBE458772:KBE458773 KLA458772:KLA458773 KUW458772:KUW458773 LES458772:LES458773 LOO458772:LOO458773 LYK458772:LYK458773 MIG458772:MIG458773 MSC458772:MSC458773 NBY458772:NBY458773 NLU458772:NLU458773 NVQ458772:NVQ458773 OFM458772:OFM458773 OPI458772:OPI458773 OZE458772:OZE458773 PJA458772:PJA458773 PSW458772:PSW458773 QCS458772:QCS458773 QMO458772:QMO458773 QWK458772:QWK458773 RGG458772:RGG458773 RQC458772:RQC458773 RZY458772:RZY458773 SJU458772:SJU458773 STQ458772:STQ458773 TDM458772:TDM458773 TNI458772:TNI458773 TXE458772:TXE458773 UHA458772:UHA458773 UQW458772:UQW458773 VAS458772:VAS458773 VKO458772:VKO458773 VUK458772:VUK458773 WEG458772:WEG458773 WOC458772:WOC458773 WXY458772:WXY458773 T524308:T524309 LM524308:LM524309 VI524308:VI524309 AFE524308:AFE524309 APA524308:APA524309 AYW524308:AYW524309 BIS524308:BIS524309 BSO524308:BSO524309 CCK524308:CCK524309 CMG524308:CMG524309 CWC524308:CWC524309 DFY524308:DFY524309 DPU524308:DPU524309 DZQ524308:DZQ524309 EJM524308:EJM524309 ETI524308:ETI524309 FDE524308:FDE524309 FNA524308:FNA524309 FWW524308:FWW524309 GGS524308:GGS524309 GQO524308:GQO524309 HAK524308:HAK524309 HKG524308:HKG524309 HUC524308:HUC524309 IDY524308:IDY524309 INU524308:INU524309 IXQ524308:IXQ524309 JHM524308:JHM524309 JRI524308:JRI524309 KBE524308:KBE524309 KLA524308:KLA524309 KUW524308:KUW524309 LES524308:LES524309 LOO524308:LOO524309 LYK524308:LYK524309 MIG524308:MIG524309 MSC524308:MSC524309 NBY524308:NBY524309 NLU524308:NLU524309 NVQ524308:NVQ524309 OFM524308:OFM524309 OPI524308:OPI524309 OZE524308:OZE524309 PJA524308:PJA524309 PSW524308:PSW524309 QCS524308:QCS524309 QMO524308:QMO524309 QWK524308:QWK524309 RGG524308:RGG524309 RQC524308:RQC524309 RZY524308:RZY524309 SJU524308:SJU524309 STQ524308:STQ524309 TDM524308:TDM524309 TNI524308:TNI524309 TXE524308:TXE524309 UHA524308:UHA524309 UQW524308:UQW524309 VAS524308:VAS524309 VKO524308:VKO524309 VUK524308:VUK524309 WEG524308:WEG524309 WOC524308:WOC524309 WXY524308:WXY524309 T589844:T589845 LM589844:LM589845 VI589844:VI589845 AFE589844:AFE589845 APA589844:APA589845 AYW589844:AYW589845 BIS589844:BIS589845 BSO589844:BSO589845 CCK589844:CCK589845 CMG589844:CMG589845 CWC589844:CWC589845 DFY589844:DFY589845 DPU589844:DPU589845 DZQ589844:DZQ589845 EJM589844:EJM589845 ETI589844:ETI589845 FDE589844:FDE589845 FNA589844:FNA589845 FWW589844:FWW589845 GGS589844:GGS589845 GQO589844:GQO589845 HAK589844:HAK589845 HKG589844:HKG589845 HUC589844:HUC589845 IDY589844:IDY589845 INU589844:INU589845 IXQ589844:IXQ589845 JHM589844:JHM589845 JRI589844:JRI589845 KBE589844:KBE589845 KLA589844:KLA589845 KUW589844:KUW589845 LES589844:LES589845 LOO589844:LOO589845 LYK589844:LYK589845 MIG589844:MIG589845 MSC589844:MSC589845 NBY589844:NBY589845 NLU589844:NLU589845 NVQ589844:NVQ589845 OFM589844:OFM589845 OPI589844:OPI589845 OZE589844:OZE589845 PJA589844:PJA589845 PSW589844:PSW589845 QCS589844:QCS589845 QMO589844:QMO589845 QWK589844:QWK589845 RGG589844:RGG589845 RQC589844:RQC589845 RZY589844:RZY589845 SJU589844:SJU589845 STQ589844:STQ589845 TDM589844:TDM589845 TNI589844:TNI589845 TXE589844:TXE589845 UHA589844:UHA589845 UQW589844:UQW589845 VAS589844:VAS589845 VKO589844:VKO589845 VUK589844:VUK589845 WEG589844:WEG589845 WOC589844:WOC589845 WXY589844:WXY589845 T655380:T655381 LM655380:LM655381 VI655380:VI655381 AFE655380:AFE655381 APA655380:APA655381 AYW655380:AYW655381 BIS655380:BIS655381 BSO655380:BSO655381 CCK655380:CCK655381 CMG655380:CMG655381 CWC655380:CWC655381 DFY655380:DFY655381 DPU655380:DPU655381 DZQ655380:DZQ655381 EJM655380:EJM655381 ETI655380:ETI655381 FDE655380:FDE655381 FNA655380:FNA655381 FWW655380:FWW655381 GGS655380:GGS655381 GQO655380:GQO655381 HAK655380:HAK655381 HKG655380:HKG655381 HUC655380:HUC655381 IDY655380:IDY655381 INU655380:INU655381 IXQ655380:IXQ655381 JHM655380:JHM655381 JRI655380:JRI655381 KBE655380:KBE655381 KLA655380:KLA655381 KUW655380:KUW655381 LES655380:LES655381 LOO655380:LOO655381 LYK655380:LYK655381 MIG655380:MIG655381 MSC655380:MSC655381 NBY655380:NBY655381 NLU655380:NLU655381 NVQ655380:NVQ655381 OFM655380:OFM655381 OPI655380:OPI655381 OZE655380:OZE655381 PJA655380:PJA655381 PSW655380:PSW655381 QCS655380:QCS655381 QMO655380:QMO655381 QWK655380:QWK655381 RGG655380:RGG655381 RQC655380:RQC655381 RZY655380:RZY655381 SJU655380:SJU655381 STQ655380:STQ655381 TDM655380:TDM655381 TNI655380:TNI655381 TXE655380:TXE655381 UHA655380:UHA655381 UQW655380:UQW655381 VAS655380:VAS655381 VKO655380:VKO655381 VUK655380:VUK655381 WEG655380:WEG655381 WOC655380:WOC655381 WXY655380:WXY655381 T720916:T720917 LM720916:LM720917 VI720916:VI720917 AFE720916:AFE720917 APA720916:APA720917 AYW720916:AYW720917 BIS720916:BIS720917 BSO720916:BSO720917 CCK720916:CCK720917 CMG720916:CMG720917 CWC720916:CWC720917 DFY720916:DFY720917 DPU720916:DPU720917 DZQ720916:DZQ720917 EJM720916:EJM720917 ETI720916:ETI720917 FDE720916:FDE720917 FNA720916:FNA720917 FWW720916:FWW720917 GGS720916:GGS720917 GQO720916:GQO720917 HAK720916:HAK720917 HKG720916:HKG720917 HUC720916:HUC720917 IDY720916:IDY720917 INU720916:INU720917 IXQ720916:IXQ720917 JHM720916:JHM720917 JRI720916:JRI720917 KBE720916:KBE720917 KLA720916:KLA720917 KUW720916:KUW720917 LES720916:LES720917 LOO720916:LOO720917 LYK720916:LYK720917 MIG720916:MIG720917 MSC720916:MSC720917 NBY720916:NBY720917 NLU720916:NLU720917 NVQ720916:NVQ720917 OFM720916:OFM720917 OPI720916:OPI720917 OZE720916:OZE720917 PJA720916:PJA720917 PSW720916:PSW720917 QCS720916:QCS720917 QMO720916:QMO720917 QWK720916:QWK720917 RGG720916:RGG720917 RQC720916:RQC720917 RZY720916:RZY720917 SJU720916:SJU720917 STQ720916:STQ720917 TDM720916:TDM720917 TNI720916:TNI720917 TXE720916:TXE720917 UHA720916:UHA720917 UQW720916:UQW720917 VAS720916:VAS720917 VKO720916:VKO720917 VUK720916:VUK720917 WEG720916:WEG720917 WOC720916:WOC720917 WXY720916:WXY720917 T786452:T786453 LM786452:LM786453 VI786452:VI786453 AFE786452:AFE786453 APA786452:APA786453 AYW786452:AYW786453 BIS786452:BIS786453 BSO786452:BSO786453 CCK786452:CCK786453 CMG786452:CMG786453 CWC786452:CWC786453 DFY786452:DFY786453 DPU786452:DPU786453 DZQ786452:DZQ786453 EJM786452:EJM786453 ETI786452:ETI786453 FDE786452:FDE786453 FNA786452:FNA786453 FWW786452:FWW786453 GGS786452:GGS786453 GQO786452:GQO786453 HAK786452:HAK786453 HKG786452:HKG786453 HUC786452:HUC786453 IDY786452:IDY786453 INU786452:INU786453 IXQ786452:IXQ786453 JHM786452:JHM786453 JRI786452:JRI786453 KBE786452:KBE786453 KLA786452:KLA786453 KUW786452:KUW786453 LES786452:LES786453 LOO786452:LOO786453 LYK786452:LYK786453 MIG786452:MIG786453 MSC786452:MSC786453 NBY786452:NBY786453 NLU786452:NLU786453 NVQ786452:NVQ786453 OFM786452:OFM786453 OPI786452:OPI786453 OZE786452:OZE786453 PJA786452:PJA786453 PSW786452:PSW786453 QCS786452:QCS786453 QMO786452:QMO786453 QWK786452:QWK786453 RGG786452:RGG786453 RQC786452:RQC786453 RZY786452:RZY786453 SJU786452:SJU786453 STQ786452:STQ786453 TDM786452:TDM786453 TNI786452:TNI786453 TXE786452:TXE786453 UHA786452:UHA786453 UQW786452:UQW786453 VAS786452:VAS786453 VKO786452:VKO786453 VUK786452:VUK786453 WEG786452:WEG786453 WOC786452:WOC786453 WXY786452:WXY786453 T851988:T851989 LM851988:LM851989 VI851988:VI851989 AFE851988:AFE851989 APA851988:APA851989 AYW851988:AYW851989 BIS851988:BIS851989 BSO851988:BSO851989 CCK851988:CCK851989 CMG851988:CMG851989 CWC851988:CWC851989 DFY851988:DFY851989 DPU851988:DPU851989 DZQ851988:DZQ851989 EJM851988:EJM851989 ETI851988:ETI851989 FDE851988:FDE851989 FNA851988:FNA851989 FWW851988:FWW851989 GGS851988:GGS851989 GQO851988:GQO851989 HAK851988:HAK851989 HKG851988:HKG851989 HUC851988:HUC851989 IDY851988:IDY851989 INU851988:INU851989 IXQ851988:IXQ851989 JHM851988:JHM851989 JRI851988:JRI851989 KBE851988:KBE851989 KLA851988:KLA851989 KUW851988:KUW851989 LES851988:LES851989 LOO851988:LOO851989 LYK851988:LYK851989 MIG851988:MIG851989 MSC851988:MSC851989 NBY851988:NBY851989 NLU851988:NLU851989 NVQ851988:NVQ851989 OFM851988:OFM851989 OPI851988:OPI851989 OZE851988:OZE851989 PJA851988:PJA851989 PSW851988:PSW851989 QCS851988:QCS851989 QMO851988:QMO851989 QWK851988:QWK851989 RGG851988:RGG851989 RQC851988:RQC851989 RZY851988:RZY851989 SJU851988:SJU851989 STQ851988:STQ851989 TDM851988:TDM851989 TNI851988:TNI851989 TXE851988:TXE851989 UHA851988:UHA851989 UQW851988:UQW851989 VAS851988:VAS851989 VKO851988:VKO851989 VUK851988:VUK851989 WEG851988:WEG851989 WOC851988:WOC851989 WXY851988:WXY851989 T917524:T917525 LM917524:LM917525 VI917524:VI917525 AFE917524:AFE917525 APA917524:APA917525 AYW917524:AYW917525 BIS917524:BIS917525 BSO917524:BSO917525 CCK917524:CCK917525 CMG917524:CMG917525 CWC917524:CWC917525 DFY917524:DFY917525 DPU917524:DPU917525 DZQ917524:DZQ917525 EJM917524:EJM917525 ETI917524:ETI917525 FDE917524:FDE917525 FNA917524:FNA917525 FWW917524:FWW917525 GGS917524:GGS917525 GQO917524:GQO917525 HAK917524:HAK917525 HKG917524:HKG917525 HUC917524:HUC917525 IDY917524:IDY917525 INU917524:INU917525 IXQ917524:IXQ917525 JHM917524:JHM917525 JRI917524:JRI917525 KBE917524:KBE917525 KLA917524:KLA917525 KUW917524:KUW917525 LES917524:LES917525 LOO917524:LOO917525 LYK917524:LYK917525 MIG917524:MIG917525 MSC917524:MSC917525 NBY917524:NBY917525 NLU917524:NLU917525 NVQ917524:NVQ917525 OFM917524:OFM917525 OPI917524:OPI917525 OZE917524:OZE917525 PJA917524:PJA917525 PSW917524:PSW917525 QCS917524:QCS917525 QMO917524:QMO917525 QWK917524:QWK917525 RGG917524:RGG917525 RQC917524:RQC917525 RZY917524:RZY917525 SJU917524:SJU917525 STQ917524:STQ917525 TDM917524:TDM917525 TNI917524:TNI917525 TXE917524:TXE917525 UHA917524:UHA917525 UQW917524:UQW917525 VAS917524:VAS917525 VKO917524:VKO917525 VUK917524:VUK917525 WEG917524:WEG917525 WOC917524:WOC917525 WXY917524:WXY917525 T983060:T983061 LM983060:LM983061 VI983060:VI983061 AFE983060:AFE983061 APA983060:APA983061 AYW983060:AYW983061 BIS983060:BIS983061 BSO983060:BSO983061 CCK983060:CCK983061 CMG983060:CMG983061 CWC983060:CWC983061 DFY983060:DFY983061 DPU983060:DPU983061 DZQ983060:DZQ983061 EJM983060:EJM983061 ETI983060:ETI983061 FDE983060:FDE983061 FNA983060:FNA983061 FWW983060:FWW983061 GGS983060:GGS983061 GQO983060:GQO983061 HAK983060:HAK983061 HKG983060:HKG983061 HUC983060:HUC983061 IDY983060:IDY983061 INU983060:INU983061 IXQ983060:IXQ983061 JHM983060:JHM983061 JRI983060:JRI983061 KBE983060:KBE983061 KLA983060:KLA983061 KUW983060:KUW983061 LES983060:LES983061 LOO983060:LOO983061 LYK983060:LYK983061 MIG983060:MIG983061 MSC983060:MSC983061 NBY983060:NBY983061 NLU983060:NLU983061 NVQ983060:NVQ983061 OFM983060:OFM983061 OPI983060:OPI983061 OZE983060:OZE983061 PJA983060:PJA983061 PSW983060:PSW983061 QCS983060:QCS983061 QMO983060:QMO983061 QWK983060:QWK983061 RGG983060:RGG983061 RQC983060:RQC983061 RZY983060:RZY983061 SJU983060:SJU983061 STQ983060:STQ983061 TDM983060:TDM983061 TNI983060:TNI983061 TXE983060:TXE983061 UHA983060:UHA983061 UQW983060:UQW983061 VAS983060:VAS983061 VKO983060:VKO983061 VUK983060:VUK983061 WEG983060:WEG983061 WOC983060:WOC983061 WXY983060:WXY983061 WXW983060:WXW983061 R65556:R65557 LK65556:LK65557 VG65556:VG65557 AFC65556:AFC65557 AOY65556:AOY65557 AYU65556:AYU65557 BIQ65556:BIQ65557 BSM65556:BSM65557 CCI65556:CCI65557 CME65556:CME65557 CWA65556:CWA65557 DFW65556:DFW65557 DPS65556:DPS65557 DZO65556:DZO65557 EJK65556:EJK65557 ETG65556:ETG65557 FDC65556:FDC65557 FMY65556:FMY65557 FWU65556:FWU65557 GGQ65556:GGQ65557 GQM65556:GQM65557 HAI65556:HAI65557 HKE65556:HKE65557 HUA65556:HUA65557 IDW65556:IDW65557 INS65556:INS65557 IXO65556:IXO65557 JHK65556:JHK65557 JRG65556:JRG65557 KBC65556:KBC65557 KKY65556:KKY65557 KUU65556:KUU65557 LEQ65556:LEQ65557 LOM65556:LOM65557 LYI65556:LYI65557 MIE65556:MIE65557 MSA65556:MSA65557 NBW65556:NBW65557 NLS65556:NLS65557 NVO65556:NVO65557 OFK65556:OFK65557 OPG65556:OPG65557 OZC65556:OZC65557 PIY65556:PIY65557 PSU65556:PSU65557 QCQ65556:QCQ65557 QMM65556:QMM65557 QWI65556:QWI65557 RGE65556:RGE65557 RQA65556:RQA65557 RZW65556:RZW65557 SJS65556:SJS65557 STO65556:STO65557 TDK65556:TDK65557 TNG65556:TNG65557 TXC65556:TXC65557 UGY65556:UGY65557 UQU65556:UQU65557 VAQ65556:VAQ65557 VKM65556:VKM65557 VUI65556:VUI65557 WEE65556:WEE65557 WOA65556:WOA65557 WXW65556:WXW65557 R131092:R131093 LK131092:LK131093 VG131092:VG131093 AFC131092:AFC131093 AOY131092:AOY131093 AYU131092:AYU131093 BIQ131092:BIQ131093 BSM131092:BSM131093 CCI131092:CCI131093 CME131092:CME131093 CWA131092:CWA131093 DFW131092:DFW131093 DPS131092:DPS131093 DZO131092:DZO131093 EJK131092:EJK131093 ETG131092:ETG131093 FDC131092:FDC131093 FMY131092:FMY131093 FWU131092:FWU131093 GGQ131092:GGQ131093 GQM131092:GQM131093 HAI131092:HAI131093 HKE131092:HKE131093 HUA131092:HUA131093 IDW131092:IDW131093 INS131092:INS131093 IXO131092:IXO131093 JHK131092:JHK131093 JRG131092:JRG131093 KBC131092:KBC131093 KKY131092:KKY131093 KUU131092:KUU131093 LEQ131092:LEQ131093 LOM131092:LOM131093 LYI131092:LYI131093 MIE131092:MIE131093 MSA131092:MSA131093 NBW131092:NBW131093 NLS131092:NLS131093 NVO131092:NVO131093 OFK131092:OFK131093 OPG131092:OPG131093 OZC131092:OZC131093 PIY131092:PIY131093 PSU131092:PSU131093 QCQ131092:QCQ131093 QMM131092:QMM131093 QWI131092:QWI131093 RGE131092:RGE131093 RQA131092:RQA131093 RZW131092:RZW131093 SJS131092:SJS131093 STO131092:STO131093 TDK131092:TDK131093 TNG131092:TNG131093 TXC131092:TXC131093 UGY131092:UGY131093 UQU131092:UQU131093 VAQ131092:VAQ131093 VKM131092:VKM131093 VUI131092:VUI131093 WEE131092:WEE131093 WOA131092:WOA131093 WXW131092:WXW131093 R196628:R196629 LK196628:LK196629 VG196628:VG196629 AFC196628:AFC196629 AOY196628:AOY196629 AYU196628:AYU196629 BIQ196628:BIQ196629 BSM196628:BSM196629 CCI196628:CCI196629 CME196628:CME196629 CWA196628:CWA196629 DFW196628:DFW196629 DPS196628:DPS196629 DZO196628:DZO196629 EJK196628:EJK196629 ETG196628:ETG196629 FDC196628:FDC196629 FMY196628:FMY196629 FWU196628:FWU196629 GGQ196628:GGQ196629 GQM196628:GQM196629 HAI196628:HAI196629 HKE196628:HKE196629 HUA196628:HUA196629 IDW196628:IDW196629 INS196628:INS196629 IXO196628:IXO196629 JHK196628:JHK196629 JRG196628:JRG196629 KBC196628:KBC196629 KKY196628:KKY196629 KUU196628:KUU196629 LEQ196628:LEQ196629 LOM196628:LOM196629 LYI196628:LYI196629 MIE196628:MIE196629 MSA196628:MSA196629 NBW196628:NBW196629 NLS196628:NLS196629 NVO196628:NVO196629 OFK196628:OFK196629 OPG196628:OPG196629 OZC196628:OZC196629 PIY196628:PIY196629 PSU196628:PSU196629 QCQ196628:QCQ196629 QMM196628:QMM196629 QWI196628:QWI196629 RGE196628:RGE196629 RQA196628:RQA196629 RZW196628:RZW196629 SJS196628:SJS196629 STO196628:STO196629 TDK196628:TDK196629 TNG196628:TNG196629 TXC196628:TXC196629 UGY196628:UGY196629 UQU196628:UQU196629 VAQ196628:VAQ196629 VKM196628:VKM196629 VUI196628:VUI196629 WEE196628:WEE196629 WOA196628:WOA196629 WXW196628:WXW196629 R262164:R262165 LK262164:LK262165 VG262164:VG262165 AFC262164:AFC262165 AOY262164:AOY262165 AYU262164:AYU262165 BIQ262164:BIQ262165 BSM262164:BSM262165 CCI262164:CCI262165 CME262164:CME262165 CWA262164:CWA262165 DFW262164:DFW262165 DPS262164:DPS262165 DZO262164:DZO262165 EJK262164:EJK262165 ETG262164:ETG262165 FDC262164:FDC262165 FMY262164:FMY262165 FWU262164:FWU262165 GGQ262164:GGQ262165 GQM262164:GQM262165 HAI262164:HAI262165 HKE262164:HKE262165 HUA262164:HUA262165 IDW262164:IDW262165 INS262164:INS262165 IXO262164:IXO262165 JHK262164:JHK262165 JRG262164:JRG262165 KBC262164:KBC262165 KKY262164:KKY262165 KUU262164:KUU262165 LEQ262164:LEQ262165 LOM262164:LOM262165 LYI262164:LYI262165 MIE262164:MIE262165 MSA262164:MSA262165 NBW262164:NBW262165 NLS262164:NLS262165 NVO262164:NVO262165 OFK262164:OFK262165 OPG262164:OPG262165 OZC262164:OZC262165 PIY262164:PIY262165 PSU262164:PSU262165 QCQ262164:QCQ262165 QMM262164:QMM262165 QWI262164:QWI262165 RGE262164:RGE262165 RQA262164:RQA262165 RZW262164:RZW262165 SJS262164:SJS262165 STO262164:STO262165 TDK262164:TDK262165 TNG262164:TNG262165 TXC262164:TXC262165 UGY262164:UGY262165 UQU262164:UQU262165 VAQ262164:VAQ262165 VKM262164:VKM262165 VUI262164:VUI262165 WEE262164:WEE262165 WOA262164:WOA262165 WXW262164:WXW262165 R327700:R327701 LK327700:LK327701 VG327700:VG327701 AFC327700:AFC327701 AOY327700:AOY327701 AYU327700:AYU327701 BIQ327700:BIQ327701 BSM327700:BSM327701 CCI327700:CCI327701 CME327700:CME327701 CWA327700:CWA327701 DFW327700:DFW327701 DPS327700:DPS327701 DZO327700:DZO327701 EJK327700:EJK327701 ETG327700:ETG327701 FDC327700:FDC327701 FMY327700:FMY327701 FWU327700:FWU327701 GGQ327700:GGQ327701 GQM327700:GQM327701 HAI327700:HAI327701 HKE327700:HKE327701 HUA327700:HUA327701 IDW327700:IDW327701 INS327700:INS327701 IXO327700:IXO327701 JHK327700:JHK327701 JRG327700:JRG327701 KBC327700:KBC327701 KKY327700:KKY327701 KUU327700:KUU327701 LEQ327700:LEQ327701 LOM327700:LOM327701 LYI327700:LYI327701 MIE327700:MIE327701 MSA327700:MSA327701 NBW327700:NBW327701 NLS327700:NLS327701 NVO327700:NVO327701 OFK327700:OFK327701 OPG327700:OPG327701 OZC327700:OZC327701 PIY327700:PIY327701 PSU327700:PSU327701 QCQ327700:QCQ327701 QMM327700:QMM327701 QWI327700:QWI327701 RGE327700:RGE327701 RQA327700:RQA327701 RZW327700:RZW327701 SJS327700:SJS327701 STO327700:STO327701 TDK327700:TDK327701 TNG327700:TNG327701 TXC327700:TXC327701 UGY327700:UGY327701 UQU327700:UQU327701 VAQ327700:VAQ327701 VKM327700:VKM327701 VUI327700:VUI327701 WEE327700:WEE327701 WOA327700:WOA327701 WXW327700:WXW327701 R393236:R393237 LK393236:LK393237 VG393236:VG393237 AFC393236:AFC393237 AOY393236:AOY393237 AYU393236:AYU393237 BIQ393236:BIQ393237 BSM393236:BSM393237 CCI393236:CCI393237 CME393236:CME393237 CWA393236:CWA393237 DFW393236:DFW393237 DPS393236:DPS393237 DZO393236:DZO393237 EJK393236:EJK393237 ETG393236:ETG393237 FDC393236:FDC393237 FMY393236:FMY393237 FWU393236:FWU393237 GGQ393236:GGQ393237 GQM393236:GQM393237 HAI393236:HAI393237 HKE393236:HKE393237 HUA393236:HUA393237 IDW393236:IDW393237 INS393236:INS393237 IXO393236:IXO393237 JHK393236:JHK393237 JRG393236:JRG393237 KBC393236:KBC393237 KKY393236:KKY393237 KUU393236:KUU393237 LEQ393236:LEQ393237 LOM393236:LOM393237 LYI393236:LYI393237 MIE393236:MIE393237 MSA393236:MSA393237 NBW393236:NBW393237 NLS393236:NLS393237 NVO393236:NVO393237 OFK393236:OFK393237 OPG393236:OPG393237 OZC393236:OZC393237 PIY393236:PIY393237 PSU393236:PSU393237 QCQ393236:QCQ393237 QMM393236:QMM393237 QWI393236:QWI393237 RGE393236:RGE393237 RQA393236:RQA393237 RZW393236:RZW393237 SJS393236:SJS393237 STO393236:STO393237 TDK393236:TDK393237 TNG393236:TNG393237 TXC393236:TXC393237 UGY393236:UGY393237 UQU393236:UQU393237 VAQ393236:VAQ393237 VKM393236:VKM393237 VUI393236:VUI393237 WEE393236:WEE393237 WOA393236:WOA393237 WXW393236:WXW393237 R458772:R458773 LK458772:LK458773 VG458772:VG458773 AFC458772:AFC458773 AOY458772:AOY458773 AYU458772:AYU458773 BIQ458772:BIQ458773 BSM458772:BSM458773 CCI458772:CCI458773 CME458772:CME458773 CWA458772:CWA458773 DFW458772:DFW458773 DPS458772:DPS458773 DZO458772:DZO458773 EJK458772:EJK458773 ETG458772:ETG458773 FDC458772:FDC458773 FMY458772:FMY458773 FWU458772:FWU458773 GGQ458772:GGQ458773 GQM458772:GQM458773 HAI458772:HAI458773 HKE458772:HKE458773 HUA458772:HUA458773 IDW458772:IDW458773 INS458772:INS458773 IXO458772:IXO458773 JHK458772:JHK458773 JRG458772:JRG458773 KBC458772:KBC458773 KKY458772:KKY458773 KUU458772:KUU458773 LEQ458772:LEQ458773 LOM458772:LOM458773 LYI458772:LYI458773 MIE458772:MIE458773 MSA458772:MSA458773 NBW458772:NBW458773 NLS458772:NLS458773 NVO458772:NVO458773 OFK458772:OFK458773 OPG458772:OPG458773 OZC458772:OZC458773 PIY458772:PIY458773 PSU458772:PSU458773 QCQ458772:QCQ458773 QMM458772:QMM458773 QWI458772:QWI458773 RGE458772:RGE458773 RQA458772:RQA458773 RZW458772:RZW458773 SJS458772:SJS458773 STO458772:STO458773 TDK458772:TDK458773 TNG458772:TNG458773 TXC458772:TXC458773 UGY458772:UGY458773 UQU458772:UQU458773 VAQ458772:VAQ458773 VKM458772:VKM458773 VUI458772:VUI458773 WEE458772:WEE458773 WOA458772:WOA458773 WXW458772:WXW458773 R524308:R524309 LK524308:LK524309 VG524308:VG524309 AFC524308:AFC524309 AOY524308:AOY524309 AYU524308:AYU524309 BIQ524308:BIQ524309 BSM524308:BSM524309 CCI524308:CCI524309 CME524308:CME524309 CWA524308:CWA524309 DFW524308:DFW524309 DPS524308:DPS524309 DZO524308:DZO524309 EJK524308:EJK524309 ETG524308:ETG524309 FDC524308:FDC524309 FMY524308:FMY524309 FWU524308:FWU524309 GGQ524308:GGQ524309 GQM524308:GQM524309 HAI524308:HAI524309 HKE524308:HKE524309 HUA524308:HUA524309 IDW524308:IDW524309 INS524308:INS524309 IXO524308:IXO524309 JHK524308:JHK524309 JRG524308:JRG524309 KBC524308:KBC524309 KKY524308:KKY524309 KUU524308:KUU524309 LEQ524308:LEQ524309 LOM524308:LOM524309 LYI524308:LYI524309 MIE524308:MIE524309 MSA524308:MSA524309 NBW524308:NBW524309 NLS524308:NLS524309 NVO524308:NVO524309 OFK524308:OFK524309 OPG524308:OPG524309 OZC524308:OZC524309 PIY524308:PIY524309 PSU524308:PSU524309 QCQ524308:QCQ524309 QMM524308:QMM524309 QWI524308:QWI524309 RGE524308:RGE524309 RQA524308:RQA524309 RZW524308:RZW524309 SJS524308:SJS524309 STO524308:STO524309 TDK524308:TDK524309 TNG524308:TNG524309 TXC524308:TXC524309 UGY524308:UGY524309 UQU524308:UQU524309 VAQ524308:VAQ524309 VKM524308:VKM524309 VUI524308:VUI524309 WEE524308:WEE524309 WOA524308:WOA524309 WXW524308:WXW524309 R589844:R589845 LK589844:LK589845 VG589844:VG589845 AFC589844:AFC589845 AOY589844:AOY589845 AYU589844:AYU589845 BIQ589844:BIQ589845 BSM589844:BSM589845 CCI589844:CCI589845 CME589844:CME589845 CWA589844:CWA589845 DFW589844:DFW589845 DPS589844:DPS589845 DZO589844:DZO589845 EJK589844:EJK589845 ETG589844:ETG589845 FDC589844:FDC589845 FMY589844:FMY589845 FWU589844:FWU589845 GGQ589844:GGQ589845 GQM589844:GQM589845 HAI589844:HAI589845 HKE589844:HKE589845 HUA589844:HUA589845 IDW589844:IDW589845 INS589844:INS589845 IXO589844:IXO589845 JHK589844:JHK589845 JRG589844:JRG589845 KBC589844:KBC589845 KKY589844:KKY589845 KUU589844:KUU589845 LEQ589844:LEQ589845 LOM589844:LOM589845 LYI589844:LYI589845 MIE589844:MIE589845 MSA589844:MSA589845 NBW589844:NBW589845 NLS589844:NLS589845 NVO589844:NVO589845 OFK589844:OFK589845 OPG589844:OPG589845 OZC589844:OZC589845 PIY589844:PIY589845 PSU589844:PSU589845 QCQ589844:QCQ589845 QMM589844:QMM589845 QWI589844:QWI589845 RGE589844:RGE589845 RQA589844:RQA589845 RZW589844:RZW589845 SJS589844:SJS589845 STO589844:STO589845 TDK589844:TDK589845 TNG589844:TNG589845 TXC589844:TXC589845 UGY589844:UGY589845 UQU589844:UQU589845 VAQ589844:VAQ589845 VKM589844:VKM589845 VUI589844:VUI589845 WEE589844:WEE589845 WOA589844:WOA589845 WXW589844:WXW589845 R655380:R655381 LK655380:LK655381 VG655380:VG655381 AFC655380:AFC655381 AOY655380:AOY655381 AYU655380:AYU655381 BIQ655380:BIQ655381 BSM655380:BSM655381 CCI655380:CCI655381 CME655380:CME655381 CWA655380:CWA655381 DFW655380:DFW655381 DPS655380:DPS655381 DZO655380:DZO655381 EJK655380:EJK655381 ETG655380:ETG655381 FDC655380:FDC655381 FMY655380:FMY655381 FWU655380:FWU655381 GGQ655380:GGQ655381 GQM655380:GQM655381 HAI655380:HAI655381 HKE655380:HKE655381 HUA655380:HUA655381 IDW655380:IDW655381 INS655380:INS655381 IXO655380:IXO655381 JHK655380:JHK655381 JRG655380:JRG655381 KBC655380:KBC655381 KKY655380:KKY655381 KUU655380:KUU655381 LEQ655380:LEQ655381 LOM655380:LOM655381 LYI655380:LYI655381 MIE655380:MIE655381 MSA655380:MSA655381 NBW655380:NBW655381 NLS655380:NLS655381 NVO655380:NVO655381 OFK655380:OFK655381 OPG655380:OPG655381 OZC655380:OZC655381 PIY655380:PIY655381 PSU655380:PSU655381 QCQ655380:QCQ655381 QMM655380:QMM655381 QWI655380:QWI655381 RGE655380:RGE655381 RQA655380:RQA655381 RZW655380:RZW655381 SJS655380:SJS655381 STO655380:STO655381 TDK655380:TDK655381 TNG655380:TNG655381 TXC655380:TXC655381 UGY655380:UGY655381 UQU655380:UQU655381 VAQ655380:VAQ655381 VKM655380:VKM655381 VUI655380:VUI655381 WEE655380:WEE655381 WOA655380:WOA655381 WXW655380:WXW655381 R720916:R720917 LK720916:LK720917 VG720916:VG720917 AFC720916:AFC720917 AOY720916:AOY720917 AYU720916:AYU720917 BIQ720916:BIQ720917 BSM720916:BSM720917 CCI720916:CCI720917 CME720916:CME720917 CWA720916:CWA720917 DFW720916:DFW720917 DPS720916:DPS720917 DZO720916:DZO720917 EJK720916:EJK720917 ETG720916:ETG720917 FDC720916:FDC720917 FMY720916:FMY720917 FWU720916:FWU720917 GGQ720916:GGQ720917 GQM720916:GQM720917 HAI720916:HAI720917 HKE720916:HKE720917 HUA720916:HUA720917 IDW720916:IDW720917 INS720916:INS720917 IXO720916:IXO720917 JHK720916:JHK720917 JRG720916:JRG720917 KBC720916:KBC720917 KKY720916:KKY720917 KUU720916:KUU720917 LEQ720916:LEQ720917 LOM720916:LOM720917 LYI720916:LYI720917 MIE720916:MIE720917 MSA720916:MSA720917 NBW720916:NBW720917 NLS720916:NLS720917 NVO720916:NVO720917 OFK720916:OFK720917 OPG720916:OPG720917 OZC720916:OZC720917 PIY720916:PIY720917 PSU720916:PSU720917 QCQ720916:QCQ720917 QMM720916:QMM720917 QWI720916:QWI720917 RGE720916:RGE720917 RQA720916:RQA720917 RZW720916:RZW720917 SJS720916:SJS720917 STO720916:STO720917 TDK720916:TDK720917 TNG720916:TNG720917 TXC720916:TXC720917 UGY720916:UGY720917 UQU720916:UQU720917 VAQ720916:VAQ720917 VKM720916:VKM720917 VUI720916:VUI720917 WEE720916:WEE720917 WOA720916:WOA720917 WXW720916:WXW720917 R786452:R786453 LK786452:LK786453 VG786452:VG786453 AFC786452:AFC786453 AOY786452:AOY786453 AYU786452:AYU786453 BIQ786452:BIQ786453 BSM786452:BSM786453 CCI786452:CCI786453 CME786452:CME786453 CWA786452:CWA786453 DFW786452:DFW786453 DPS786452:DPS786453 DZO786452:DZO786453 EJK786452:EJK786453 ETG786452:ETG786453 FDC786452:FDC786453 FMY786452:FMY786453 FWU786452:FWU786453 GGQ786452:GGQ786453 GQM786452:GQM786453 HAI786452:HAI786453 HKE786452:HKE786453 HUA786452:HUA786453 IDW786452:IDW786453 INS786452:INS786453 IXO786452:IXO786453 JHK786452:JHK786453 JRG786452:JRG786453 KBC786452:KBC786453 KKY786452:KKY786453 KUU786452:KUU786453 LEQ786452:LEQ786453 LOM786452:LOM786453 LYI786452:LYI786453 MIE786452:MIE786453 MSA786452:MSA786453 NBW786452:NBW786453 NLS786452:NLS786453 NVO786452:NVO786453 OFK786452:OFK786453 OPG786452:OPG786453 OZC786452:OZC786453 PIY786452:PIY786453 PSU786452:PSU786453 QCQ786452:QCQ786453 QMM786452:QMM786453 QWI786452:QWI786453 RGE786452:RGE786453 RQA786452:RQA786453 RZW786452:RZW786453 SJS786452:SJS786453 STO786452:STO786453 TDK786452:TDK786453 TNG786452:TNG786453 TXC786452:TXC786453 UGY786452:UGY786453 UQU786452:UQU786453 VAQ786452:VAQ786453 VKM786452:VKM786453 VUI786452:VUI786453 WEE786452:WEE786453 WOA786452:WOA786453 WXW786452:WXW786453 R851988:R851989 LK851988:LK851989 VG851988:VG851989 AFC851988:AFC851989 AOY851988:AOY851989 AYU851988:AYU851989 BIQ851988:BIQ851989 BSM851988:BSM851989 CCI851988:CCI851989 CME851988:CME851989 CWA851988:CWA851989 DFW851988:DFW851989 DPS851988:DPS851989 DZO851988:DZO851989 EJK851988:EJK851989 ETG851988:ETG851989 FDC851988:FDC851989 FMY851988:FMY851989 FWU851988:FWU851989 GGQ851988:GGQ851989 GQM851988:GQM851989 HAI851988:HAI851989 HKE851988:HKE851989 HUA851988:HUA851989 IDW851988:IDW851989 INS851988:INS851989 IXO851988:IXO851989 JHK851988:JHK851989 JRG851988:JRG851989 KBC851988:KBC851989 KKY851988:KKY851989 KUU851988:KUU851989 LEQ851988:LEQ851989 LOM851988:LOM851989 LYI851988:LYI851989 MIE851988:MIE851989 MSA851988:MSA851989 NBW851988:NBW851989 NLS851988:NLS851989 NVO851988:NVO851989 OFK851988:OFK851989 OPG851988:OPG851989 OZC851988:OZC851989 PIY851988:PIY851989 PSU851988:PSU851989 QCQ851988:QCQ851989 QMM851988:QMM851989 QWI851988:QWI851989 RGE851988:RGE851989 RQA851988:RQA851989 RZW851988:RZW851989 SJS851988:SJS851989 STO851988:STO851989 TDK851988:TDK851989 TNG851988:TNG851989 TXC851988:TXC851989 UGY851988:UGY851989 UQU851988:UQU851989 VAQ851988:VAQ851989 VKM851988:VKM851989 VUI851988:VUI851989 WEE851988:WEE851989 WOA851988:WOA851989 WXW851988:WXW851989 R917524:R917525 LK917524:LK917525 VG917524:VG917525 AFC917524:AFC917525 AOY917524:AOY917525 AYU917524:AYU917525 BIQ917524:BIQ917525 BSM917524:BSM917525 CCI917524:CCI917525 CME917524:CME917525 CWA917524:CWA917525 DFW917524:DFW917525 DPS917524:DPS917525 DZO917524:DZO917525 EJK917524:EJK917525 ETG917524:ETG917525 FDC917524:FDC917525 FMY917524:FMY917525 FWU917524:FWU917525 GGQ917524:GGQ917525 GQM917524:GQM917525 HAI917524:HAI917525 HKE917524:HKE917525 HUA917524:HUA917525 IDW917524:IDW917525 INS917524:INS917525 IXO917524:IXO917525 JHK917524:JHK917525 JRG917524:JRG917525 KBC917524:KBC917525 KKY917524:KKY917525 KUU917524:KUU917525 LEQ917524:LEQ917525 LOM917524:LOM917525 LYI917524:LYI917525 MIE917524:MIE917525 MSA917524:MSA917525 NBW917524:NBW917525 NLS917524:NLS917525 NVO917524:NVO917525 OFK917524:OFK917525 OPG917524:OPG917525 OZC917524:OZC917525 PIY917524:PIY917525 PSU917524:PSU917525 QCQ917524:QCQ917525 QMM917524:QMM917525 QWI917524:QWI917525 RGE917524:RGE917525 RQA917524:RQA917525 RZW917524:RZW917525 SJS917524:SJS917525 STO917524:STO917525 TDK917524:TDK917525 TNG917524:TNG917525 TXC917524:TXC917525 UGY917524:UGY917525 UQU917524:UQU917525 VAQ917524:VAQ917525 VKM917524:VKM917525 VUI917524:VUI917525 WEE917524:WEE917525 WOA917524:WOA917525 WXW917524:WXW917525 R983060:R983061 LK983060:LK983061 VG983060:VG983061 AFC983060:AFC983061 AOY983060:AOY983061 AYU983060:AYU983061 BIQ983060:BIQ983061 BSM983060:BSM983061 CCI983060:CCI983061 CME983060:CME983061 CWA983060:CWA983061 DFW983060:DFW983061 DPS983060:DPS983061 DZO983060:DZO983061 EJK983060:EJK983061 ETG983060:ETG983061 FDC983060:FDC983061 FMY983060:FMY983061 FWU983060:FWU983061 GGQ983060:GGQ983061 GQM983060:GQM983061 HAI983060:HAI983061 HKE983060:HKE983061 HUA983060:HUA983061 IDW983060:IDW983061 INS983060:INS983061 IXO983060:IXO983061 JHK983060:JHK983061 JRG983060:JRG983061 KBC983060:KBC983061 KKY983060:KKY983061 KUU983060:KUU983061 LEQ983060:LEQ983061 LOM983060:LOM983061 LYI983060:LYI983061 MIE983060:MIE983061 MSA983060:MSA983061 NBW983060:NBW983061 NLS983060:NLS983061 NVO983060:NVO983061 OFK983060:OFK983061 OPG983060:OPG983061 OZC983060:OZC983061 PIY983060:PIY983061 PSU983060:PSU983061 QCQ983060:QCQ983061 QMM983060:QMM983061 QWI983060:QWI983061 RGE983060:RGE983061 RQA983060:RQA983061 RZW983060:RZW983061 SJS983060:SJS983061 STO983060:STO983061 TDK983060:TDK983061 TNG983060:TNG983061 TXC983060:TXC983061 UGY983060:UGY983061 UQU983060:UQU983061 VAQ983060:VAQ983061 VKM983060:VKM983061 VUI983060:VUI983061 WEE983060:WEE983061 WOA983060:WOA983061 T24:T25 LM24:LM25 VI24:VI25 AFE24:AFE25 APA24:APA25 AYW24:AYW25 BIS24:BIS25 BSO24:BSO25 CCK24:CCK25 CMG24:CMG25 CWC24:CWC25 DFY24:DFY25 DPU24:DPU25 DZQ24:DZQ25 EJM24:EJM25 ETI24:ETI25 FDE24:FDE25 FNA24:FNA25 FWW24:FWW25 GGS24:GGS25 GQO24:GQO25 HAK24:HAK25 HKG24:HKG25 HUC24:HUC25 IDY24:IDY25 INU24:INU25 IXQ24:IXQ25 JHM24:JHM25 JRI24:JRI25 KBE24:KBE25 KLA24:KLA25 KUW24:KUW25 LES24:LES25 LOO24:LOO25 LYK24:LYK25 MIG24:MIG25 MSC24:MSC25 NBY24:NBY25 NLU24:NLU25 NVQ24:NVQ25 OFM24:OFM25 OPI24:OPI25 OZE24:OZE25 PJA24:PJA25 PSW24:PSW25 QCS24:QCS25 QMO24:QMO25 QWK24:QWK25 RGG24:RGG25 RQC24:RQC25 RZY24:RZY25 SJU24:SJU25 STQ24:STQ25 TDM24:TDM25 TNI24:TNI25 TXE24:TXE25 UHA24:UHA25 UQW24:UQW25 VAS24:VAS25 VKO24:VKO25 VUK24:VUK25 WEG24:WEG25 WOC24:WOC25 WXY24:WXY25 R24:R25 LK24:LK25 VG24:VG25 AFC24:AFC25 AOY24:AOY25 AYU24:AYU25 BIQ24:BIQ25 BSM24:BSM25 CCI24:CCI25 CME24:CME25 CWA24:CWA25 DFW24:DFW25 DPS24:DPS25 DZO24:DZO25 EJK24:EJK25 ETG24:ETG25 FDC24:FDC25 FMY24:FMY25 FWU24:FWU25 GGQ24:GGQ25 GQM24:GQM25 HAI24:HAI25 HKE24:HKE25 HUA24:HUA25 IDW24:IDW25 INS24:INS25 IXO24:IXO25 JHK24:JHK25 JRG24:JRG25 KBC24:KBC25 KKY24:KKY25 KUU24:KUU25 LEQ24:LEQ25 LOM24:LOM25 LYI24:LYI25 MIE24:MIE25 MSA24:MSA25 NBW24:NBW25 NLS24:NLS25 NVO24:NVO25 OFK24:OFK25 OPG24:OPG25 OZC24:OZC25 PIY24:PIY25 PSU24:PSU25 QCQ24:QCQ25 QMM24:QMM25 QWI24:QWI25 RGE24:RGE25 RQA24:RQA25 RZW24:RZW25 SJS24:SJS25 STO24:STO25 TDK24:TDK25 TNG24:TNG25 TXC24:TXC25 UGY24:UGY25 UQU24:UQU25 VAQ24:VAQ25 VKM24:VKM25 VUI24:VUI25 WEE24:WEE25 WOA24:WOA25 WXW24:WXW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BJ65556:BJ65557 BJ131092:BJ131093 BJ196628:BJ196629 BJ262164:BJ262165 BJ327700:BJ327701 BJ393236:BJ393237 BJ458772:BJ458773 BJ524308:BJ524309 BJ589844:BJ589845 BJ655380:BJ655381 BJ720916:BJ720917 BJ786452:BJ786453 BJ851988:BJ851989 BJ917524:BJ917525 BJ983060:BJ983061 BH65556:BH65557 BH131092:BH131093 BH196628:BH196629 BH262164:BH262165 BH327700:BH327701 BH393236:BH393237 BH458772:BH458773 BH524308:BH524309 BH589844:BH589845 BH655380:BH655381 BH720916:BH720917 BH786452:BH786453 BH851988:BH851989 BH917524:BH917525 BH983060:BH983061 BJ24:BJ25 BH24:BH25 BQ65556:BQ65557 BQ131092:BQ131093 BQ196628:BQ196629 BQ262164:BQ262165 BQ327700:BQ327701 BQ393236:BQ393237 BQ458772:BQ458773 BQ524308:BQ524309 BQ589844:BQ589845 BQ655380:BQ655381 BQ720916:BQ720917 BQ786452:BQ786453 BQ851988:BQ851989 BQ917524:BQ917525 BQ983060:BQ983061 BO65556:BO65557 BO131092:BO131093 BO196628:BO196629 BO262164:BO262165 BO327700:BO327701 BO393236:BO393237 BO458772:BO458773 BO524308:BO524309 BO589844:BO589845 BO655380:BO655381 BO720916:BO720917 BO786452:BO786453 BO851988:BO851989 BO917524:BO917525 BO983060:BO983061 BQ24:BQ25 BO24:BO25"/>
    <dataValidation allowBlank="1" showInputMessage="1" showErrorMessage="1" prompt="Для выбора выполните двойной щелчок левой клавиши мыши по соответствующей ячейке." sqref="S65556:S65557 LL65556:LL65557 VH65556:VH65557 AFD65556:AFD65557 AOZ65556:AOZ65557 AYV65556:AYV65557 BIR65556:BIR65557 BSN65556:BSN65557 CCJ65556:CCJ65557 CMF65556:CMF65557 CWB65556:CWB65557 DFX65556:DFX65557 DPT65556:DPT65557 DZP65556:DZP65557 EJL65556:EJL65557 ETH65556:ETH65557 FDD65556:FDD65557 FMZ65556:FMZ65557 FWV65556:FWV65557 GGR65556:GGR65557 GQN65556:GQN65557 HAJ65556:HAJ65557 HKF65556:HKF65557 HUB65556:HUB65557 IDX65556:IDX65557 INT65556:INT65557 IXP65556:IXP65557 JHL65556:JHL65557 JRH65556:JRH65557 KBD65556:KBD65557 KKZ65556:KKZ65557 KUV65556:KUV65557 LER65556:LER65557 LON65556:LON65557 LYJ65556:LYJ65557 MIF65556:MIF65557 MSB65556:MSB65557 NBX65556:NBX65557 NLT65556:NLT65557 NVP65556:NVP65557 OFL65556:OFL65557 OPH65556:OPH65557 OZD65556:OZD65557 PIZ65556:PIZ65557 PSV65556:PSV65557 QCR65556:QCR65557 QMN65556:QMN65557 QWJ65556:QWJ65557 RGF65556:RGF65557 RQB65556:RQB65557 RZX65556:RZX65557 SJT65556:SJT65557 STP65556:STP65557 TDL65556:TDL65557 TNH65556:TNH65557 TXD65556:TXD65557 UGZ65556:UGZ65557 UQV65556:UQV65557 VAR65556:VAR65557 VKN65556:VKN65557 VUJ65556:VUJ65557 WEF65556:WEF65557 WOB65556:WOB65557 WXX65556:WXX65557 S131092:S131093 LL131092:LL131093 VH131092:VH131093 AFD131092:AFD131093 AOZ131092:AOZ131093 AYV131092:AYV131093 BIR131092:BIR131093 BSN131092:BSN131093 CCJ131092:CCJ131093 CMF131092:CMF131093 CWB131092:CWB131093 DFX131092:DFX131093 DPT131092:DPT131093 DZP131092:DZP131093 EJL131092:EJL131093 ETH131092:ETH131093 FDD131092:FDD131093 FMZ131092:FMZ131093 FWV131092:FWV131093 GGR131092:GGR131093 GQN131092:GQN131093 HAJ131092:HAJ131093 HKF131092:HKF131093 HUB131092:HUB131093 IDX131092:IDX131093 INT131092:INT131093 IXP131092:IXP131093 JHL131092:JHL131093 JRH131092:JRH131093 KBD131092:KBD131093 KKZ131092:KKZ131093 KUV131092:KUV131093 LER131092:LER131093 LON131092:LON131093 LYJ131092:LYJ131093 MIF131092:MIF131093 MSB131092:MSB131093 NBX131092:NBX131093 NLT131092:NLT131093 NVP131092:NVP131093 OFL131092:OFL131093 OPH131092:OPH131093 OZD131092:OZD131093 PIZ131092:PIZ131093 PSV131092:PSV131093 QCR131092:QCR131093 QMN131092:QMN131093 QWJ131092:QWJ131093 RGF131092:RGF131093 RQB131092:RQB131093 RZX131092:RZX131093 SJT131092:SJT131093 STP131092:STP131093 TDL131092:TDL131093 TNH131092:TNH131093 TXD131092:TXD131093 UGZ131092:UGZ131093 UQV131092:UQV131093 VAR131092:VAR131093 VKN131092:VKN131093 VUJ131092:VUJ131093 WEF131092:WEF131093 WOB131092:WOB131093 WXX131092:WXX131093 S196628:S196629 LL196628:LL196629 VH196628:VH196629 AFD196628:AFD196629 AOZ196628:AOZ196629 AYV196628:AYV196629 BIR196628:BIR196629 BSN196628:BSN196629 CCJ196628:CCJ196629 CMF196628:CMF196629 CWB196628:CWB196629 DFX196628:DFX196629 DPT196628:DPT196629 DZP196628:DZP196629 EJL196628:EJL196629 ETH196628:ETH196629 FDD196628:FDD196629 FMZ196628:FMZ196629 FWV196628:FWV196629 GGR196628:GGR196629 GQN196628:GQN196629 HAJ196628:HAJ196629 HKF196628:HKF196629 HUB196628:HUB196629 IDX196628:IDX196629 INT196628:INT196629 IXP196628:IXP196629 JHL196628:JHL196629 JRH196628:JRH196629 KBD196628:KBD196629 KKZ196628:KKZ196629 KUV196628:KUV196629 LER196628:LER196629 LON196628:LON196629 LYJ196628:LYJ196629 MIF196628:MIF196629 MSB196628:MSB196629 NBX196628:NBX196629 NLT196628:NLT196629 NVP196628:NVP196629 OFL196628:OFL196629 OPH196628:OPH196629 OZD196628:OZD196629 PIZ196628:PIZ196629 PSV196628:PSV196629 QCR196628:QCR196629 QMN196628:QMN196629 QWJ196628:QWJ196629 RGF196628:RGF196629 RQB196628:RQB196629 RZX196628:RZX196629 SJT196628:SJT196629 STP196628:STP196629 TDL196628:TDL196629 TNH196628:TNH196629 TXD196628:TXD196629 UGZ196628:UGZ196629 UQV196628:UQV196629 VAR196628:VAR196629 VKN196628:VKN196629 VUJ196628:VUJ196629 WEF196628:WEF196629 WOB196628:WOB196629 WXX196628:WXX196629 S262164:S262165 LL262164:LL262165 VH262164:VH262165 AFD262164:AFD262165 AOZ262164:AOZ262165 AYV262164:AYV262165 BIR262164:BIR262165 BSN262164:BSN262165 CCJ262164:CCJ262165 CMF262164:CMF262165 CWB262164:CWB262165 DFX262164:DFX262165 DPT262164:DPT262165 DZP262164:DZP262165 EJL262164:EJL262165 ETH262164:ETH262165 FDD262164:FDD262165 FMZ262164:FMZ262165 FWV262164:FWV262165 GGR262164:GGR262165 GQN262164:GQN262165 HAJ262164:HAJ262165 HKF262164:HKF262165 HUB262164:HUB262165 IDX262164:IDX262165 INT262164:INT262165 IXP262164:IXP262165 JHL262164:JHL262165 JRH262164:JRH262165 KBD262164:KBD262165 KKZ262164:KKZ262165 KUV262164:KUV262165 LER262164:LER262165 LON262164:LON262165 LYJ262164:LYJ262165 MIF262164:MIF262165 MSB262164:MSB262165 NBX262164:NBX262165 NLT262164:NLT262165 NVP262164:NVP262165 OFL262164:OFL262165 OPH262164:OPH262165 OZD262164:OZD262165 PIZ262164:PIZ262165 PSV262164:PSV262165 QCR262164:QCR262165 QMN262164:QMN262165 QWJ262164:QWJ262165 RGF262164:RGF262165 RQB262164:RQB262165 RZX262164:RZX262165 SJT262164:SJT262165 STP262164:STP262165 TDL262164:TDL262165 TNH262164:TNH262165 TXD262164:TXD262165 UGZ262164:UGZ262165 UQV262164:UQV262165 VAR262164:VAR262165 VKN262164:VKN262165 VUJ262164:VUJ262165 WEF262164:WEF262165 WOB262164:WOB262165 WXX262164:WXX262165 S327700:S327701 LL327700:LL327701 VH327700:VH327701 AFD327700:AFD327701 AOZ327700:AOZ327701 AYV327700:AYV327701 BIR327700:BIR327701 BSN327700:BSN327701 CCJ327700:CCJ327701 CMF327700:CMF327701 CWB327700:CWB327701 DFX327700:DFX327701 DPT327700:DPT327701 DZP327700:DZP327701 EJL327700:EJL327701 ETH327700:ETH327701 FDD327700:FDD327701 FMZ327700:FMZ327701 FWV327700:FWV327701 GGR327700:GGR327701 GQN327700:GQN327701 HAJ327700:HAJ327701 HKF327700:HKF327701 HUB327700:HUB327701 IDX327700:IDX327701 INT327700:INT327701 IXP327700:IXP327701 JHL327700:JHL327701 JRH327700:JRH327701 KBD327700:KBD327701 KKZ327700:KKZ327701 KUV327700:KUV327701 LER327700:LER327701 LON327700:LON327701 LYJ327700:LYJ327701 MIF327700:MIF327701 MSB327700:MSB327701 NBX327700:NBX327701 NLT327700:NLT327701 NVP327700:NVP327701 OFL327700:OFL327701 OPH327700:OPH327701 OZD327700:OZD327701 PIZ327700:PIZ327701 PSV327700:PSV327701 QCR327700:QCR327701 QMN327700:QMN327701 QWJ327700:QWJ327701 RGF327700:RGF327701 RQB327700:RQB327701 RZX327700:RZX327701 SJT327700:SJT327701 STP327700:STP327701 TDL327700:TDL327701 TNH327700:TNH327701 TXD327700:TXD327701 UGZ327700:UGZ327701 UQV327700:UQV327701 VAR327700:VAR327701 VKN327700:VKN327701 VUJ327700:VUJ327701 WEF327700:WEF327701 WOB327700:WOB327701 WXX327700:WXX327701 S393236:S393237 LL393236:LL393237 VH393236:VH393237 AFD393236:AFD393237 AOZ393236:AOZ393237 AYV393236:AYV393237 BIR393236:BIR393237 BSN393236:BSN393237 CCJ393236:CCJ393237 CMF393236:CMF393237 CWB393236:CWB393237 DFX393236:DFX393237 DPT393236:DPT393237 DZP393236:DZP393237 EJL393236:EJL393237 ETH393236:ETH393237 FDD393236:FDD393237 FMZ393236:FMZ393237 FWV393236:FWV393237 GGR393236:GGR393237 GQN393236:GQN393237 HAJ393236:HAJ393237 HKF393236:HKF393237 HUB393236:HUB393237 IDX393236:IDX393237 INT393236:INT393237 IXP393236:IXP393237 JHL393236:JHL393237 JRH393236:JRH393237 KBD393236:KBD393237 KKZ393236:KKZ393237 KUV393236:KUV393237 LER393236:LER393237 LON393236:LON393237 LYJ393236:LYJ393237 MIF393236:MIF393237 MSB393236:MSB393237 NBX393236:NBX393237 NLT393236:NLT393237 NVP393236:NVP393237 OFL393236:OFL393237 OPH393236:OPH393237 OZD393236:OZD393237 PIZ393236:PIZ393237 PSV393236:PSV393237 QCR393236:QCR393237 QMN393236:QMN393237 QWJ393236:QWJ393237 RGF393236:RGF393237 RQB393236:RQB393237 RZX393236:RZX393237 SJT393236:SJT393237 STP393236:STP393237 TDL393236:TDL393237 TNH393236:TNH393237 TXD393236:TXD393237 UGZ393236:UGZ393237 UQV393236:UQV393237 VAR393236:VAR393237 VKN393236:VKN393237 VUJ393236:VUJ393237 WEF393236:WEF393237 WOB393236:WOB393237 WXX393236:WXX393237 S458772:S458773 LL458772:LL458773 VH458772:VH458773 AFD458772:AFD458773 AOZ458772:AOZ458773 AYV458772:AYV458773 BIR458772:BIR458773 BSN458772:BSN458773 CCJ458772:CCJ458773 CMF458772:CMF458773 CWB458772:CWB458773 DFX458772:DFX458773 DPT458772:DPT458773 DZP458772:DZP458773 EJL458772:EJL458773 ETH458772:ETH458773 FDD458772:FDD458773 FMZ458772:FMZ458773 FWV458772:FWV458773 GGR458772:GGR458773 GQN458772:GQN458773 HAJ458772:HAJ458773 HKF458772:HKF458773 HUB458772:HUB458773 IDX458772:IDX458773 INT458772:INT458773 IXP458772:IXP458773 JHL458772:JHL458773 JRH458772:JRH458773 KBD458772:KBD458773 KKZ458772:KKZ458773 KUV458772:KUV458773 LER458772:LER458773 LON458772:LON458773 LYJ458772:LYJ458773 MIF458772:MIF458773 MSB458772:MSB458773 NBX458772:NBX458773 NLT458772:NLT458773 NVP458772:NVP458773 OFL458772:OFL458773 OPH458772:OPH458773 OZD458772:OZD458773 PIZ458772:PIZ458773 PSV458772:PSV458773 QCR458772:QCR458773 QMN458772:QMN458773 QWJ458772:QWJ458773 RGF458772:RGF458773 RQB458772:RQB458773 RZX458772:RZX458773 SJT458772:SJT458773 STP458772:STP458773 TDL458772:TDL458773 TNH458772:TNH458773 TXD458772:TXD458773 UGZ458772:UGZ458773 UQV458772:UQV458773 VAR458772:VAR458773 VKN458772:VKN458773 VUJ458772:VUJ458773 WEF458772:WEF458773 WOB458772:WOB458773 WXX458772:WXX458773 S524308:S524309 LL524308:LL524309 VH524308:VH524309 AFD524308:AFD524309 AOZ524308:AOZ524309 AYV524308:AYV524309 BIR524308:BIR524309 BSN524308:BSN524309 CCJ524308:CCJ524309 CMF524308:CMF524309 CWB524308:CWB524309 DFX524308:DFX524309 DPT524308:DPT524309 DZP524308:DZP524309 EJL524308:EJL524309 ETH524308:ETH524309 FDD524308:FDD524309 FMZ524308:FMZ524309 FWV524308:FWV524309 GGR524308:GGR524309 GQN524308:GQN524309 HAJ524308:HAJ524309 HKF524308:HKF524309 HUB524308:HUB524309 IDX524308:IDX524309 INT524308:INT524309 IXP524308:IXP524309 JHL524308:JHL524309 JRH524308:JRH524309 KBD524308:KBD524309 KKZ524308:KKZ524309 KUV524308:KUV524309 LER524308:LER524309 LON524308:LON524309 LYJ524308:LYJ524309 MIF524308:MIF524309 MSB524308:MSB524309 NBX524308:NBX524309 NLT524308:NLT524309 NVP524308:NVP524309 OFL524308:OFL524309 OPH524308:OPH524309 OZD524308:OZD524309 PIZ524308:PIZ524309 PSV524308:PSV524309 QCR524308:QCR524309 QMN524308:QMN524309 QWJ524308:QWJ524309 RGF524308:RGF524309 RQB524308:RQB524309 RZX524308:RZX524309 SJT524308:SJT524309 STP524308:STP524309 TDL524308:TDL524309 TNH524308:TNH524309 TXD524308:TXD524309 UGZ524308:UGZ524309 UQV524308:UQV524309 VAR524308:VAR524309 VKN524308:VKN524309 VUJ524308:VUJ524309 WEF524308:WEF524309 WOB524308:WOB524309 WXX524308:WXX524309 S589844:S589845 LL589844:LL589845 VH589844:VH589845 AFD589844:AFD589845 AOZ589844:AOZ589845 AYV589844:AYV589845 BIR589844:BIR589845 BSN589844:BSN589845 CCJ589844:CCJ589845 CMF589844:CMF589845 CWB589844:CWB589845 DFX589844:DFX589845 DPT589844:DPT589845 DZP589844:DZP589845 EJL589844:EJL589845 ETH589844:ETH589845 FDD589844:FDD589845 FMZ589844:FMZ589845 FWV589844:FWV589845 GGR589844:GGR589845 GQN589844:GQN589845 HAJ589844:HAJ589845 HKF589844:HKF589845 HUB589844:HUB589845 IDX589844:IDX589845 INT589844:INT589845 IXP589844:IXP589845 JHL589844:JHL589845 JRH589844:JRH589845 KBD589844:KBD589845 KKZ589844:KKZ589845 KUV589844:KUV589845 LER589844:LER589845 LON589844:LON589845 LYJ589844:LYJ589845 MIF589844:MIF589845 MSB589844:MSB589845 NBX589844:NBX589845 NLT589844:NLT589845 NVP589844:NVP589845 OFL589844:OFL589845 OPH589844:OPH589845 OZD589844:OZD589845 PIZ589844:PIZ589845 PSV589844:PSV589845 QCR589844:QCR589845 QMN589844:QMN589845 QWJ589844:QWJ589845 RGF589844:RGF589845 RQB589844:RQB589845 RZX589844:RZX589845 SJT589844:SJT589845 STP589844:STP589845 TDL589844:TDL589845 TNH589844:TNH589845 TXD589844:TXD589845 UGZ589844:UGZ589845 UQV589844:UQV589845 VAR589844:VAR589845 VKN589844:VKN589845 VUJ589844:VUJ589845 WEF589844:WEF589845 WOB589844:WOB589845 WXX589844:WXX589845 S655380:S655381 LL655380:LL655381 VH655380:VH655381 AFD655380:AFD655381 AOZ655380:AOZ655381 AYV655380:AYV655381 BIR655380:BIR655381 BSN655380:BSN655381 CCJ655380:CCJ655381 CMF655380:CMF655381 CWB655380:CWB655381 DFX655380:DFX655381 DPT655380:DPT655381 DZP655380:DZP655381 EJL655380:EJL655381 ETH655380:ETH655381 FDD655380:FDD655381 FMZ655380:FMZ655381 FWV655380:FWV655381 GGR655380:GGR655381 GQN655380:GQN655381 HAJ655380:HAJ655381 HKF655380:HKF655381 HUB655380:HUB655381 IDX655380:IDX655381 INT655380:INT655381 IXP655380:IXP655381 JHL655380:JHL655381 JRH655380:JRH655381 KBD655380:KBD655381 KKZ655380:KKZ655381 KUV655380:KUV655381 LER655380:LER655381 LON655380:LON655381 LYJ655380:LYJ655381 MIF655380:MIF655381 MSB655380:MSB655381 NBX655380:NBX655381 NLT655380:NLT655381 NVP655380:NVP655381 OFL655380:OFL655381 OPH655380:OPH655381 OZD655380:OZD655381 PIZ655380:PIZ655381 PSV655380:PSV655381 QCR655380:QCR655381 QMN655380:QMN655381 QWJ655380:QWJ655381 RGF655380:RGF655381 RQB655380:RQB655381 RZX655380:RZX655381 SJT655380:SJT655381 STP655380:STP655381 TDL655380:TDL655381 TNH655380:TNH655381 TXD655380:TXD655381 UGZ655380:UGZ655381 UQV655380:UQV655381 VAR655380:VAR655381 VKN655380:VKN655381 VUJ655380:VUJ655381 WEF655380:WEF655381 WOB655380:WOB655381 WXX655380:WXX655381 S720916:S720917 LL720916:LL720917 VH720916:VH720917 AFD720916:AFD720917 AOZ720916:AOZ720917 AYV720916:AYV720917 BIR720916:BIR720917 BSN720916:BSN720917 CCJ720916:CCJ720917 CMF720916:CMF720917 CWB720916:CWB720917 DFX720916:DFX720917 DPT720916:DPT720917 DZP720916:DZP720917 EJL720916:EJL720917 ETH720916:ETH720917 FDD720916:FDD720917 FMZ720916:FMZ720917 FWV720916:FWV720917 GGR720916:GGR720917 GQN720916:GQN720917 HAJ720916:HAJ720917 HKF720916:HKF720917 HUB720916:HUB720917 IDX720916:IDX720917 INT720916:INT720917 IXP720916:IXP720917 JHL720916:JHL720917 JRH720916:JRH720917 KBD720916:KBD720917 KKZ720916:KKZ720917 KUV720916:KUV720917 LER720916:LER720917 LON720916:LON720917 LYJ720916:LYJ720917 MIF720916:MIF720917 MSB720916:MSB720917 NBX720916:NBX720917 NLT720916:NLT720917 NVP720916:NVP720917 OFL720916:OFL720917 OPH720916:OPH720917 OZD720916:OZD720917 PIZ720916:PIZ720917 PSV720916:PSV720917 QCR720916:QCR720917 QMN720916:QMN720917 QWJ720916:QWJ720917 RGF720916:RGF720917 RQB720916:RQB720917 RZX720916:RZX720917 SJT720916:SJT720917 STP720916:STP720917 TDL720916:TDL720917 TNH720916:TNH720917 TXD720916:TXD720917 UGZ720916:UGZ720917 UQV720916:UQV720917 VAR720916:VAR720917 VKN720916:VKN720917 VUJ720916:VUJ720917 WEF720916:WEF720917 WOB720916:WOB720917 WXX720916:WXX720917 S786452:S786453 LL786452:LL786453 VH786452:VH786453 AFD786452:AFD786453 AOZ786452:AOZ786453 AYV786452:AYV786453 BIR786452:BIR786453 BSN786452:BSN786453 CCJ786452:CCJ786453 CMF786452:CMF786453 CWB786452:CWB786453 DFX786452:DFX786453 DPT786452:DPT786453 DZP786452:DZP786453 EJL786452:EJL786453 ETH786452:ETH786453 FDD786452:FDD786453 FMZ786452:FMZ786453 FWV786452:FWV786453 GGR786452:GGR786453 GQN786452:GQN786453 HAJ786452:HAJ786453 HKF786452:HKF786453 HUB786452:HUB786453 IDX786452:IDX786453 INT786452:INT786453 IXP786452:IXP786453 JHL786452:JHL786453 JRH786452:JRH786453 KBD786452:KBD786453 KKZ786452:KKZ786453 KUV786452:KUV786453 LER786452:LER786453 LON786452:LON786453 LYJ786452:LYJ786453 MIF786452:MIF786453 MSB786452:MSB786453 NBX786452:NBX786453 NLT786452:NLT786453 NVP786452:NVP786453 OFL786452:OFL786453 OPH786452:OPH786453 OZD786452:OZD786453 PIZ786452:PIZ786453 PSV786452:PSV786453 QCR786452:QCR786453 QMN786452:QMN786453 QWJ786452:QWJ786453 RGF786452:RGF786453 RQB786452:RQB786453 RZX786452:RZX786453 SJT786452:SJT786453 STP786452:STP786453 TDL786452:TDL786453 TNH786452:TNH786453 TXD786452:TXD786453 UGZ786452:UGZ786453 UQV786452:UQV786453 VAR786452:VAR786453 VKN786452:VKN786453 VUJ786452:VUJ786453 WEF786452:WEF786453 WOB786452:WOB786453 WXX786452:WXX786453 S851988:S851989 LL851988:LL851989 VH851988:VH851989 AFD851988:AFD851989 AOZ851988:AOZ851989 AYV851988:AYV851989 BIR851988:BIR851989 BSN851988:BSN851989 CCJ851988:CCJ851989 CMF851988:CMF851989 CWB851988:CWB851989 DFX851988:DFX851989 DPT851988:DPT851989 DZP851988:DZP851989 EJL851988:EJL851989 ETH851988:ETH851989 FDD851988:FDD851989 FMZ851988:FMZ851989 FWV851988:FWV851989 GGR851988:GGR851989 GQN851988:GQN851989 HAJ851988:HAJ851989 HKF851988:HKF851989 HUB851988:HUB851989 IDX851988:IDX851989 INT851988:INT851989 IXP851988:IXP851989 JHL851988:JHL851989 JRH851988:JRH851989 KBD851988:KBD851989 KKZ851988:KKZ851989 KUV851988:KUV851989 LER851988:LER851989 LON851988:LON851989 LYJ851988:LYJ851989 MIF851988:MIF851989 MSB851988:MSB851989 NBX851988:NBX851989 NLT851988:NLT851989 NVP851988:NVP851989 OFL851988:OFL851989 OPH851988:OPH851989 OZD851988:OZD851989 PIZ851988:PIZ851989 PSV851988:PSV851989 QCR851988:QCR851989 QMN851988:QMN851989 QWJ851988:QWJ851989 RGF851988:RGF851989 RQB851988:RQB851989 RZX851988:RZX851989 SJT851988:SJT851989 STP851988:STP851989 TDL851988:TDL851989 TNH851988:TNH851989 TXD851988:TXD851989 UGZ851988:UGZ851989 UQV851988:UQV851989 VAR851988:VAR851989 VKN851988:VKN851989 VUJ851988:VUJ851989 WEF851988:WEF851989 WOB851988:WOB851989 WXX851988:WXX851989 S917524:S917525 LL917524:LL917525 VH917524:VH917525 AFD917524:AFD917525 AOZ917524:AOZ917525 AYV917524:AYV917525 BIR917524:BIR917525 BSN917524:BSN917525 CCJ917524:CCJ917525 CMF917524:CMF917525 CWB917524:CWB917525 DFX917524:DFX917525 DPT917524:DPT917525 DZP917524:DZP917525 EJL917524:EJL917525 ETH917524:ETH917525 FDD917524:FDD917525 FMZ917524:FMZ917525 FWV917524:FWV917525 GGR917524:GGR917525 GQN917524:GQN917525 HAJ917524:HAJ917525 HKF917524:HKF917525 HUB917524:HUB917525 IDX917524:IDX917525 INT917524:INT917525 IXP917524:IXP917525 JHL917524:JHL917525 JRH917524:JRH917525 KBD917524:KBD917525 KKZ917524:KKZ917525 KUV917524:KUV917525 LER917524:LER917525 LON917524:LON917525 LYJ917524:LYJ917525 MIF917524:MIF917525 MSB917524:MSB917525 NBX917524:NBX917525 NLT917524:NLT917525 NVP917524:NVP917525 OFL917524:OFL917525 OPH917524:OPH917525 OZD917524:OZD917525 PIZ917524:PIZ917525 PSV917524:PSV917525 QCR917524:QCR917525 QMN917524:QMN917525 QWJ917524:QWJ917525 RGF917524:RGF917525 RQB917524:RQB917525 RZX917524:RZX917525 SJT917524:SJT917525 STP917524:STP917525 TDL917524:TDL917525 TNH917524:TNH917525 TXD917524:TXD917525 UGZ917524:UGZ917525 UQV917524:UQV917525 VAR917524:VAR917525 VKN917524:VKN917525 VUJ917524:VUJ917525 WEF917524:WEF917525 WOB917524:WOB917525 WXX917524:WXX917525 S983060:S983061 LL983060:LL983061 VH983060:VH983061 AFD983060:AFD983061 AOZ983060:AOZ983061 AYV983060:AYV983061 BIR983060:BIR983061 BSN983060:BSN983061 CCJ983060:CCJ983061 CMF983060:CMF983061 CWB983060:CWB983061 DFX983060:DFX983061 DPT983060:DPT983061 DZP983060:DZP983061 EJL983060:EJL983061 ETH983060:ETH983061 FDD983060:FDD983061 FMZ983060:FMZ983061 FWV983060:FWV983061 GGR983060:GGR983061 GQN983060:GQN983061 HAJ983060:HAJ983061 HKF983060:HKF983061 HUB983060:HUB983061 IDX983060:IDX983061 INT983060:INT983061 IXP983060:IXP983061 JHL983060:JHL983061 JRH983060:JRH983061 KBD983060:KBD983061 KKZ983060:KKZ983061 KUV983060:KUV983061 LER983060:LER983061 LON983060:LON983061 LYJ983060:LYJ983061 MIF983060:MIF983061 MSB983060:MSB983061 NBX983060:NBX983061 NLT983060:NLT983061 NVP983060:NVP983061 OFL983060:OFL983061 OPH983060:OPH983061 OZD983060:OZD983061 PIZ983060:PIZ983061 PSV983060:PSV983061 QCR983060:QCR983061 QMN983060:QMN983061 QWJ983060:QWJ983061 RGF983060:RGF983061 RQB983060:RQB983061 RZX983060:RZX983061 SJT983060:SJT983061 STP983060:STP983061 TDL983060:TDL983061 TNH983060:TNH983061 TXD983060:TXD983061 UGZ983060:UGZ983061 UQV983060:UQV983061 VAR983060:VAR983061 VKN983060:VKN983061 VUJ983060:VUJ983061 WEF983060:WEF983061 WOB983060:WOB983061 WXX983060:WXX983061 U393236:U393237 U458772:U458773 LN65556:LN65557 VJ65556:VJ65557 AFF65556:AFF65557 APB65556:APB65557 AYX65556:AYX65557 BIT65556:BIT65557 BSP65556:BSP65557 CCL65556:CCL65557 CMH65556:CMH65557 CWD65556:CWD65557 DFZ65556:DFZ65557 DPV65556:DPV65557 DZR65556:DZR65557 EJN65556:EJN65557 ETJ65556:ETJ65557 FDF65556:FDF65557 FNB65556:FNB65557 FWX65556:FWX65557 GGT65556:GGT65557 GQP65556:GQP65557 HAL65556:HAL65557 HKH65556:HKH65557 HUD65556:HUD65557 IDZ65556:IDZ65557 INV65556:INV65557 IXR65556:IXR65557 JHN65556:JHN65557 JRJ65556:JRJ65557 KBF65556:KBF65557 KLB65556:KLB65557 KUX65556:KUX65557 LET65556:LET65557 LOP65556:LOP65557 LYL65556:LYL65557 MIH65556:MIH65557 MSD65556:MSD65557 NBZ65556:NBZ65557 NLV65556:NLV65557 NVR65556:NVR65557 OFN65556:OFN65557 OPJ65556:OPJ65557 OZF65556:OZF65557 PJB65556:PJB65557 PSX65556:PSX65557 QCT65556:QCT65557 QMP65556:QMP65557 QWL65556:QWL65557 RGH65556:RGH65557 RQD65556:RQD65557 RZZ65556:RZZ65557 SJV65556:SJV65557 STR65556:STR65557 TDN65556:TDN65557 TNJ65556:TNJ65557 TXF65556:TXF65557 UHB65556:UHB65557 UQX65556:UQX65557 VAT65556:VAT65557 VKP65556:VKP65557 VUL65556:VUL65557 WEH65556:WEH65557 WOD65556:WOD65557 WXZ65556:WXZ65557 U524308:U524309 LN131092:LN131093 VJ131092:VJ131093 AFF131092:AFF131093 APB131092:APB131093 AYX131092:AYX131093 BIT131092:BIT131093 BSP131092:BSP131093 CCL131092:CCL131093 CMH131092:CMH131093 CWD131092:CWD131093 DFZ131092:DFZ131093 DPV131092:DPV131093 DZR131092:DZR131093 EJN131092:EJN131093 ETJ131092:ETJ131093 FDF131092:FDF131093 FNB131092:FNB131093 FWX131092:FWX131093 GGT131092:GGT131093 GQP131092:GQP131093 HAL131092:HAL131093 HKH131092:HKH131093 HUD131092:HUD131093 IDZ131092:IDZ131093 INV131092:INV131093 IXR131092:IXR131093 JHN131092:JHN131093 JRJ131092:JRJ131093 KBF131092:KBF131093 KLB131092:KLB131093 KUX131092:KUX131093 LET131092:LET131093 LOP131092:LOP131093 LYL131092:LYL131093 MIH131092:MIH131093 MSD131092:MSD131093 NBZ131092:NBZ131093 NLV131092:NLV131093 NVR131092:NVR131093 OFN131092:OFN131093 OPJ131092:OPJ131093 OZF131092:OZF131093 PJB131092:PJB131093 PSX131092:PSX131093 QCT131092:QCT131093 QMP131092:QMP131093 QWL131092:QWL131093 RGH131092:RGH131093 RQD131092:RQD131093 RZZ131092:RZZ131093 SJV131092:SJV131093 STR131092:STR131093 TDN131092:TDN131093 TNJ131092:TNJ131093 TXF131092:TXF131093 UHB131092:UHB131093 UQX131092:UQX131093 VAT131092:VAT131093 VKP131092:VKP131093 VUL131092:VUL131093 WEH131092:WEH131093 WOD131092:WOD131093 WXZ131092:WXZ131093 U589844:U589845 LN196628:LN196629 VJ196628:VJ196629 AFF196628:AFF196629 APB196628:APB196629 AYX196628:AYX196629 BIT196628:BIT196629 BSP196628:BSP196629 CCL196628:CCL196629 CMH196628:CMH196629 CWD196628:CWD196629 DFZ196628:DFZ196629 DPV196628:DPV196629 DZR196628:DZR196629 EJN196628:EJN196629 ETJ196628:ETJ196629 FDF196628:FDF196629 FNB196628:FNB196629 FWX196628:FWX196629 GGT196628:GGT196629 GQP196628:GQP196629 HAL196628:HAL196629 HKH196628:HKH196629 HUD196628:HUD196629 IDZ196628:IDZ196629 INV196628:INV196629 IXR196628:IXR196629 JHN196628:JHN196629 JRJ196628:JRJ196629 KBF196628:KBF196629 KLB196628:KLB196629 KUX196628:KUX196629 LET196628:LET196629 LOP196628:LOP196629 LYL196628:LYL196629 MIH196628:MIH196629 MSD196628:MSD196629 NBZ196628:NBZ196629 NLV196628:NLV196629 NVR196628:NVR196629 OFN196628:OFN196629 OPJ196628:OPJ196629 OZF196628:OZF196629 PJB196628:PJB196629 PSX196628:PSX196629 QCT196628:QCT196629 QMP196628:QMP196629 QWL196628:QWL196629 RGH196628:RGH196629 RQD196628:RQD196629 RZZ196628:RZZ196629 SJV196628:SJV196629 STR196628:STR196629 TDN196628:TDN196629 TNJ196628:TNJ196629 TXF196628:TXF196629 UHB196628:UHB196629 UQX196628:UQX196629 VAT196628:VAT196629 VKP196628:VKP196629 VUL196628:VUL196629 WEH196628:WEH196629 WOD196628:WOD196629 WXZ196628:WXZ196629 U655380:U655381 LN262164:LN262165 VJ262164:VJ262165 AFF262164:AFF262165 APB262164:APB262165 AYX262164:AYX262165 BIT262164:BIT262165 BSP262164:BSP262165 CCL262164:CCL262165 CMH262164:CMH262165 CWD262164:CWD262165 DFZ262164:DFZ262165 DPV262164:DPV262165 DZR262164:DZR262165 EJN262164:EJN262165 ETJ262164:ETJ262165 FDF262164:FDF262165 FNB262164:FNB262165 FWX262164:FWX262165 GGT262164:GGT262165 GQP262164:GQP262165 HAL262164:HAL262165 HKH262164:HKH262165 HUD262164:HUD262165 IDZ262164:IDZ262165 INV262164:INV262165 IXR262164:IXR262165 JHN262164:JHN262165 JRJ262164:JRJ262165 KBF262164:KBF262165 KLB262164:KLB262165 KUX262164:KUX262165 LET262164:LET262165 LOP262164:LOP262165 LYL262164:LYL262165 MIH262164:MIH262165 MSD262164:MSD262165 NBZ262164:NBZ262165 NLV262164:NLV262165 NVR262164:NVR262165 OFN262164:OFN262165 OPJ262164:OPJ262165 OZF262164:OZF262165 PJB262164:PJB262165 PSX262164:PSX262165 QCT262164:QCT262165 QMP262164:QMP262165 QWL262164:QWL262165 RGH262164:RGH262165 RQD262164:RQD262165 RZZ262164:RZZ262165 SJV262164:SJV262165 STR262164:STR262165 TDN262164:TDN262165 TNJ262164:TNJ262165 TXF262164:TXF262165 UHB262164:UHB262165 UQX262164:UQX262165 VAT262164:VAT262165 VKP262164:VKP262165 VUL262164:VUL262165 WEH262164:WEH262165 WOD262164:WOD262165 WXZ262164:WXZ262165 U720916:U720917 LN327700:LN327701 VJ327700:VJ327701 AFF327700:AFF327701 APB327700:APB327701 AYX327700:AYX327701 BIT327700:BIT327701 BSP327700:BSP327701 CCL327700:CCL327701 CMH327700:CMH327701 CWD327700:CWD327701 DFZ327700:DFZ327701 DPV327700:DPV327701 DZR327700:DZR327701 EJN327700:EJN327701 ETJ327700:ETJ327701 FDF327700:FDF327701 FNB327700:FNB327701 FWX327700:FWX327701 GGT327700:GGT327701 GQP327700:GQP327701 HAL327700:HAL327701 HKH327700:HKH327701 HUD327700:HUD327701 IDZ327700:IDZ327701 INV327700:INV327701 IXR327700:IXR327701 JHN327700:JHN327701 JRJ327700:JRJ327701 KBF327700:KBF327701 KLB327700:KLB327701 KUX327700:KUX327701 LET327700:LET327701 LOP327700:LOP327701 LYL327700:LYL327701 MIH327700:MIH327701 MSD327700:MSD327701 NBZ327700:NBZ327701 NLV327700:NLV327701 NVR327700:NVR327701 OFN327700:OFN327701 OPJ327700:OPJ327701 OZF327700:OZF327701 PJB327700:PJB327701 PSX327700:PSX327701 QCT327700:QCT327701 QMP327700:QMP327701 QWL327700:QWL327701 RGH327700:RGH327701 RQD327700:RQD327701 RZZ327700:RZZ327701 SJV327700:SJV327701 STR327700:STR327701 TDN327700:TDN327701 TNJ327700:TNJ327701 TXF327700:TXF327701 UHB327700:UHB327701 UQX327700:UQX327701 VAT327700:VAT327701 VKP327700:VKP327701 VUL327700:VUL327701 WEH327700:WEH327701 WOD327700:WOD327701 WXZ327700:WXZ327701 U786452:U786453 LN393236:LN393237 VJ393236:VJ393237 AFF393236:AFF393237 APB393236:APB393237 AYX393236:AYX393237 BIT393236:BIT393237 BSP393236:BSP393237 CCL393236:CCL393237 CMH393236:CMH393237 CWD393236:CWD393237 DFZ393236:DFZ393237 DPV393236:DPV393237 DZR393236:DZR393237 EJN393236:EJN393237 ETJ393236:ETJ393237 FDF393236:FDF393237 FNB393236:FNB393237 FWX393236:FWX393237 GGT393236:GGT393237 GQP393236:GQP393237 HAL393236:HAL393237 HKH393236:HKH393237 HUD393236:HUD393237 IDZ393236:IDZ393237 INV393236:INV393237 IXR393236:IXR393237 JHN393236:JHN393237 JRJ393236:JRJ393237 KBF393236:KBF393237 KLB393236:KLB393237 KUX393236:KUX393237 LET393236:LET393237 LOP393236:LOP393237 LYL393236:LYL393237 MIH393236:MIH393237 MSD393236:MSD393237 NBZ393236:NBZ393237 NLV393236:NLV393237 NVR393236:NVR393237 OFN393236:OFN393237 OPJ393236:OPJ393237 OZF393236:OZF393237 PJB393236:PJB393237 PSX393236:PSX393237 QCT393236:QCT393237 QMP393236:QMP393237 QWL393236:QWL393237 RGH393236:RGH393237 RQD393236:RQD393237 RZZ393236:RZZ393237 SJV393236:SJV393237 STR393236:STR393237 TDN393236:TDN393237 TNJ393236:TNJ393237 TXF393236:TXF393237 UHB393236:UHB393237 UQX393236:UQX393237 VAT393236:VAT393237 VKP393236:VKP393237 VUL393236:VUL393237 WEH393236:WEH393237 WOD393236:WOD393237 WXZ393236:WXZ393237 U851988:U851989 LN458772:LN458773 VJ458772:VJ458773 AFF458772:AFF458773 APB458772:APB458773 AYX458772:AYX458773 BIT458772:BIT458773 BSP458772:BSP458773 CCL458772:CCL458773 CMH458772:CMH458773 CWD458772:CWD458773 DFZ458772:DFZ458773 DPV458772:DPV458773 DZR458772:DZR458773 EJN458772:EJN458773 ETJ458772:ETJ458773 FDF458772:FDF458773 FNB458772:FNB458773 FWX458772:FWX458773 GGT458772:GGT458773 GQP458772:GQP458773 HAL458772:HAL458773 HKH458772:HKH458773 HUD458772:HUD458773 IDZ458772:IDZ458773 INV458772:INV458773 IXR458772:IXR458773 JHN458772:JHN458773 JRJ458772:JRJ458773 KBF458772:KBF458773 KLB458772:KLB458773 KUX458772:KUX458773 LET458772:LET458773 LOP458772:LOP458773 LYL458772:LYL458773 MIH458772:MIH458773 MSD458772:MSD458773 NBZ458772:NBZ458773 NLV458772:NLV458773 NVR458772:NVR458773 OFN458772:OFN458773 OPJ458772:OPJ458773 OZF458772:OZF458773 PJB458772:PJB458773 PSX458772:PSX458773 QCT458772:QCT458773 QMP458772:QMP458773 QWL458772:QWL458773 RGH458772:RGH458773 RQD458772:RQD458773 RZZ458772:RZZ458773 SJV458772:SJV458773 STR458772:STR458773 TDN458772:TDN458773 TNJ458772:TNJ458773 TXF458772:TXF458773 UHB458772:UHB458773 UQX458772:UQX458773 VAT458772:VAT458773 VKP458772:VKP458773 VUL458772:VUL458773 WEH458772:WEH458773 WOD458772:WOD458773 WXZ458772:WXZ458773 U917524:U917525 LN524308:LN524309 VJ524308:VJ524309 AFF524308:AFF524309 APB524308:APB524309 AYX524308:AYX524309 BIT524308:BIT524309 BSP524308:BSP524309 CCL524308:CCL524309 CMH524308:CMH524309 CWD524308:CWD524309 DFZ524308:DFZ524309 DPV524308:DPV524309 DZR524308:DZR524309 EJN524308:EJN524309 ETJ524308:ETJ524309 FDF524308:FDF524309 FNB524308:FNB524309 FWX524308:FWX524309 GGT524308:GGT524309 GQP524308:GQP524309 HAL524308:HAL524309 HKH524308:HKH524309 HUD524308:HUD524309 IDZ524308:IDZ524309 INV524308:INV524309 IXR524308:IXR524309 JHN524308:JHN524309 JRJ524308:JRJ524309 KBF524308:KBF524309 KLB524308:KLB524309 KUX524308:KUX524309 LET524308:LET524309 LOP524308:LOP524309 LYL524308:LYL524309 MIH524308:MIH524309 MSD524308:MSD524309 NBZ524308:NBZ524309 NLV524308:NLV524309 NVR524308:NVR524309 OFN524308:OFN524309 OPJ524308:OPJ524309 OZF524308:OZF524309 PJB524308:PJB524309 PSX524308:PSX524309 QCT524308:QCT524309 QMP524308:QMP524309 QWL524308:QWL524309 RGH524308:RGH524309 RQD524308:RQD524309 RZZ524308:RZZ524309 SJV524308:SJV524309 STR524308:STR524309 TDN524308:TDN524309 TNJ524308:TNJ524309 TXF524308:TXF524309 UHB524308:UHB524309 UQX524308:UQX524309 VAT524308:VAT524309 VKP524308:VKP524309 VUL524308:VUL524309 WEH524308:WEH524309 WOD524308:WOD524309 WXZ524308:WXZ524309 U983060:U983061 LN589844:LN589845 VJ589844:VJ589845 AFF589844:AFF589845 APB589844:APB589845 AYX589844:AYX589845 BIT589844:BIT589845 BSP589844:BSP589845 CCL589844:CCL589845 CMH589844:CMH589845 CWD589844:CWD589845 DFZ589844:DFZ589845 DPV589844:DPV589845 DZR589844:DZR589845 EJN589844:EJN589845 ETJ589844:ETJ589845 FDF589844:FDF589845 FNB589844:FNB589845 FWX589844:FWX589845 GGT589844:GGT589845 GQP589844:GQP589845 HAL589844:HAL589845 HKH589844:HKH589845 HUD589844:HUD589845 IDZ589844:IDZ589845 INV589844:INV589845 IXR589844:IXR589845 JHN589844:JHN589845 JRJ589844:JRJ589845 KBF589844:KBF589845 KLB589844:KLB589845 KUX589844:KUX589845 LET589844:LET589845 LOP589844:LOP589845 LYL589844:LYL589845 MIH589844:MIH589845 MSD589844:MSD589845 NBZ589844:NBZ589845 NLV589844:NLV589845 NVR589844:NVR589845 OFN589844:OFN589845 OPJ589844:OPJ589845 OZF589844:OZF589845 PJB589844:PJB589845 PSX589844:PSX589845 QCT589844:QCT589845 QMP589844:QMP589845 QWL589844:QWL589845 RGH589844:RGH589845 RQD589844:RQD589845 RZZ589844:RZZ589845 SJV589844:SJV589845 STR589844:STR589845 TDN589844:TDN589845 TNJ589844:TNJ589845 TXF589844:TXF589845 UHB589844:UHB589845 UQX589844:UQX589845 VAT589844:VAT589845 VKP589844:VKP589845 VUL589844:VUL589845 WEH589844:WEH589845 WOD589844:WOD589845 WXZ589844:WXZ589845 U65556:U65557 LN655380:LN655381 VJ655380:VJ655381 AFF655380:AFF655381 APB655380:APB655381 AYX655380:AYX655381 BIT655380:BIT655381 BSP655380:BSP655381 CCL655380:CCL655381 CMH655380:CMH655381 CWD655380:CWD655381 DFZ655380:DFZ655381 DPV655380:DPV655381 DZR655380:DZR655381 EJN655380:EJN655381 ETJ655380:ETJ655381 FDF655380:FDF655381 FNB655380:FNB655381 FWX655380:FWX655381 GGT655380:GGT655381 GQP655380:GQP655381 HAL655380:HAL655381 HKH655380:HKH655381 HUD655380:HUD655381 IDZ655380:IDZ655381 INV655380:INV655381 IXR655380:IXR655381 JHN655380:JHN655381 JRJ655380:JRJ655381 KBF655380:KBF655381 KLB655380:KLB655381 KUX655380:KUX655381 LET655380:LET655381 LOP655380:LOP655381 LYL655380:LYL655381 MIH655380:MIH655381 MSD655380:MSD655381 NBZ655380:NBZ655381 NLV655380:NLV655381 NVR655380:NVR655381 OFN655380:OFN655381 OPJ655380:OPJ655381 OZF655380:OZF655381 PJB655380:PJB655381 PSX655380:PSX655381 QCT655380:QCT655381 QMP655380:QMP655381 QWL655380:QWL655381 RGH655380:RGH655381 RQD655380:RQD655381 RZZ655380:RZZ655381 SJV655380:SJV655381 STR655380:STR655381 TDN655380:TDN655381 TNJ655380:TNJ655381 TXF655380:TXF655381 UHB655380:UHB655381 UQX655380:UQX655381 VAT655380:VAT655381 VKP655380:VKP655381 VUL655380:VUL655381 WEH655380:WEH655381 WOD655380:WOD655381 WXZ655380:WXZ655381 U131092:U131093 LN720916:LN720917 VJ720916:VJ720917 AFF720916:AFF720917 APB720916:APB720917 AYX720916:AYX720917 BIT720916:BIT720917 BSP720916:BSP720917 CCL720916:CCL720917 CMH720916:CMH720917 CWD720916:CWD720917 DFZ720916:DFZ720917 DPV720916:DPV720917 DZR720916:DZR720917 EJN720916:EJN720917 ETJ720916:ETJ720917 FDF720916:FDF720917 FNB720916:FNB720917 FWX720916:FWX720917 GGT720916:GGT720917 GQP720916:GQP720917 HAL720916:HAL720917 HKH720916:HKH720917 HUD720916:HUD720917 IDZ720916:IDZ720917 INV720916:INV720917 IXR720916:IXR720917 JHN720916:JHN720917 JRJ720916:JRJ720917 KBF720916:KBF720917 KLB720916:KLB720917 KUX720916:KUX720917 LET720916:LET720917 LOP720916:LOP720917 LYL720916:LYL720917 MIH720916:MIH720917 MSD720916:MSD720917 NBZ720916:NBZ720917 NLV720916:NLV720917 NVR720916:NVR720917 OFN720916:OFN720917 OPJ720916:OPJ720917 OZF720916:OZF720917 PJB720916:PJB720917 PSX720916:PSX720917 QCT720916:QCT720917 QMP720916:QMP720917 QWL720916:QWL720917 RGH720916:RGH720917 RQD720916:RQD720917 RZZ720916:RZZ720917 SJV720916:SJV720917 STR720916:STR720917 TDN720916:TDN720917 TNJ720916:TNJ720917 TXF720916:TXF720917 UHB720916:UHB720917 UQX720916:UQX720917 VAT720916:VAT720917 VKP720916:VKP720917 VUL720916:VUL720917 WEH720916:WEH720917 WOD720916:WOD720917 WXZ720916:WXZ720917 U196628:U196629 LN786452:LN786453 VJ786452:VJ786453 AFF786452:AFF786453 APB786452:APB786453 AYX786452:AYX786453 BIT786452:BIT786453 BSP786452:BSP786453 CCL786452:CCL786453 CMH786452:CMH786453 CWD786452:CWD786453 DFZ786452:DFZ786453 DPV786452:DPV786453 DZR786452:DZR786453 EJN786452:EJN786453 ETJ786452:ETJ786453 FDF786452:FDF786453 FNB786452:FNB786453 FWX786452:FWX786453 GGT786452:GGT786453 GQP786452:GQP786453 HAL786452:HAL786453 HKH786452:HKH786453 HUD786452:HUD786453 IDZ786452:IDZ786453 INV786452:INV786453 IXR786452:IXR786453 JHN786452:JHN786453 JRJ786452:JRJ786453 KBF786452:KBF786453 KLB786452:KLB786453 KUX786452:KUX786453 LET786452:LET786453 LOP786452:LOP786453 LYL786452:LYL786453 MIH786452:MIH786453 MSD786452:MSD786453 NBZ786452:NBZ786453 NLV786452:NLV786453 NVR786452:NVR786453 OFN786452:OFN786453 OPJ786452:OPJ786453 OZF786452:OZF786453 PJB786452:PJB786453 PSX786452:PSX786453 QCT786452:QCT786453 QMP786452:QMP786453 QWL786452:QWL786453 RGH786452:RGH786453 RQD786452:RQD786453 RZZ786452:RZZ786453 SJV786452:SJV786453 STR786452:STR786453 TDN786452:TDN786453 TNJ786452:TNJ786453 TXF786452:TXF786453 UHB786452:UHB786453 UQX786452:UQX786453 VAT786452:VAT786453 VKP786452:VKP786453 VUL786452:VUL786453 WEH786452:WEH786453 WOD786452:WOD786453 WXZ786452:WXZ786453 U24:U25 LN851988:LN851989 VJ851988:VJ851989 AFF851988:AFF851989 APB851988:APB851989 AYX851988:AYX851989 BIT851988:BIT851989 BSP851988:BSP851989 CCL851988:CCL851989 CMH851988:CMH851989 CWD851988:CWD851989 DFZ851988:DFZ851989 DPV851988:DPV851989 DZR851988:DZR851989 EJN851988:EJN851989 ETJ851988:ETJ851989 FDF851988:FDF851989 FNB851988:FNB851989 FWX851988:FWX851989 GGT851988:GGT851989 GQP851988:GQP851989 HAL851988:HAL851989 HKH851988:HKH851989 HUD851988:HUD851989 IDZ851988:IDZ851989 INV851988:INV851989 IXR851988:IXR851989 JHN851988:JHN851989 JRJ851988:JRJ851989 KBF851988:KBF851989 KLB851988:KLB851989 KUX851988:KUX851989 LET851988:LET851989 LOP851988:LOP851989 LYL851988:LYL851989 MIH851988:MIH851989 MSD851988:MSD851989 NBZ851988:NBZ851989 NLV851988:NLV851989 NVR851988:NVR851989 OFN851988:OFN851989 OPJ851988:OPJ851989 OZF851988:OZF851989 PJB851988:PJB851989 PSX851988:PSX851989 QCT851988:QCT851989 QMP851988:QMP851989 QWL851988:QWL851989 RGH851988:RGH851989 RQD851988:RQD851989 RZZ851988:RZZ851989 SJV851988:SJV851989 STR851988:STR851989 TDN851988:TDN851989 TNJ851988:TNJ851989 TXF851988:TXF851989 UHB851988:UHB851989 UQX851988:UQX851989 VAT851988:VAT851989 VKP851988:VKP851989 VUL851988:VUL851989 WEH851988:WEH851989 WOD851988:WOD851989 WXZ851988:WXZ851989 LN917524:LN917525 VJ917524:VJ917525 AFF917524:AFF917525 APB917524:APB917525 AYX917524:AYX917525 BIT917524:BIT917525 BSP917524:BSP917525 CCL917524:CCL917525 CMH917524:CMH917525 CWD917524:CWD917525 DFZ917524:DFZ917525 DPV917524:DPV917525 DZR917524:DZR917525 EJN917524:EJN917525 ETJ917524:ETJ917525 FDF917524:FDF917525 FNB917524:FNB917525 FWX917524:FWX917525 GGT917524:GGT917525 GQP917524:GQP917525 HAL917524:HAL917525 HKH917524:HKH917525 HUD917524:HUD917525 IDZ917524:IDZ917525 INV917524:INV917525 IXR917524:IXR917525 JHN917524:JHN917525 JRJ917524:JRJ917525 KBF917524:KBF917525 KLB917524:KLB917525 KUX917524:KUX917525 LET917524:LET917525 LOP917524:LOP917525 LYL917524:LYL917525 MIH917524:MIH917525 MSD917524:MSD917525 NBZ917524:NBZ917525 NLV917524:NLV917525 NVR917524:NVR917525 OFN917524:OFN917525 OPJ917524:OPJ917525 OZF917524:OZF917525 PJB917524:PJB917525 PSX917524:PSX917525 QCT917524:QCT917525 QMP917524:QMP917525 QWL917524:QWL917525 RGH917524:RGH917525 RQD917524:RQD917525 RZZ917524:RZZ917525 SJV917524:SJV917525 STR917524:STR917525 TDN917524:TDN917525 TNJ917524:TNJ917525 TXF917524:TXF917525 UHB917524:UHB917525 UQX917524:UQX917525 VAT917524:VAT917525 VKP917524:VKP917525 VUL917524:VUL917525 WEH917524:WEH917525 WOD917524:WOD917525 WXZ917524:WXZ917525 WXZ983060:WXZ983061 LN983060:LN983061 VJ983060:VJ983061 AFF983060:AFF983061 APB983060:APB983061 AYX983060:AYX983061 BIT983060:BIT983061 BSP983060:BSP983061 CCL983060:CCL983061 CMH983060:CMH983061 CWD983060:CWD983061 DFZ983060:DFZ983061 DPV983060:DPV983061 DZR983060:DZR983061 EJN983060:EJN983061 ETJ983060:ETJ983061 FDF983060:FDF983061 FNB983060:FNB983061 FWX983060:FWX983061 GGT983060:GGT983061 GQP983060:GQP983061 HAL983060:HAL983061 HKH983060:HKH983061 HUD983060:HUD983061 IDZ983060:IDZ983061 INV983060:INV983061 IXR983060:IXR983061 JHN983060:JHN983061 JRJ983060:JRJ983061 KBF983060:KBF983061 KLB983060:KLB983061 KUX983060:KUX983061 LET983060:LET983061 LOP983060:LOP983061 LYL983060:LYL983061 MIH983060:MIH983061 MSD983060:MSD983061 NBZ983060:NBZ983061 NLV983060:NLV983061 NVR983060:NVR983061 OFN983060:OFN983061 OPJ983060:OPJ983061 OZF983060:OZF983061 PJB983060:PJB983061 PSX983060:PSX983061 QCT983060:QCT983061 QMP983060:QMP983061 QWL983060:QWL983061 RGH983060:RGH983061 RQD983060:RQD983061 RZZ983060:RZZ983061 SJV983060:SJV983061 STR983060:STR983061 TDN983060:TDN983061 TNJ983060:TNJ983061 TXF983060:TXF983061 UHB983060:UHB983061 UQX983060:UQX983061 VAT983060:VAT983061 VKP983060:VKP983061 VUL983060:VUL983061 WEH983060:WEH983061 WOD983060:WOD983061 U262164:U262165 S24:S25 LL24:LL25 VH24:VH25 AFD24:AFD25 AOZ24:AOZ25 AYV24:AYV25 BIR24:BIR25 BSN24:BSN25 CCJ24:CCJ25 CMF24:CMF25 CWB24:CWB25 DFX24:DFX25 DPT24:DPT25 DZP24:DZP25 EJL24:EJL25 ETH24:ETH25 FDD24:FDD25 FMZ24:FMZ25 FWV24:FWV25 GGR24:GGR25 GQN24:GQN25 HAJ24:HAJ25 HKF24:HKF25 HUB24:HUB25 IDX24:IDX25 INT24:INT25 IXP24:IXP25 JHL24:JHL25 JRH24:JRH25 KBD24:KBD25 KKZ24:KKZ25 KUV24:KUV25 LER24:LER25 LON24:LON25 LYJ24:LYJ25 MIF24:MIF25 MSB24:MSB25 NBX24:NBX25 NLT24:NLT25 NVP24:NVP25 OFL24:OFL25 OPH24:OPH25 OZD24:OZD25 PIZ24:PIZ25 PSV24:PSV25 QCR24:QCR25 QMN24:QMN25 QWJ24:QWJ25 RGF24:RGF25 RQB24:RQB25 RZX24:RZX25 SJT24:SJT25 STP24:STP25 TDL24:TDL25 TNH24:TNH25 TXD24:TXD25 UGZ24:UGZ25 UQV24:UQV25 VAR24:VAR25 VKN24:VKN25 VUJ24:VUJ25 WEF24:WEF25 WOB24:WOB25 WXX24:WXX25 LN24:LN25 VJ24:VJ25 AFF24:AFF25 APB24:APB25 AYX24:AYX25 BIT24:BIT25 BSP24:BSP25 CCL24:CCL25 CMH24:CMH25 CWD24:CWD25 DFZ24:DFZ25 DPV24:DPV25 DZR24:DZR25 EJN24:EJN25 ETJ24:ETJ25 FDF24:FDF25 FNB24:FNB25 FWX24:FWX25 GGT24:GGT25 GQP24:GQP25 HAL24:HAL25 HKH24:HKH25 HUD24:HUD25 IDZ24:IDZ25 INV24:INV25 IXR24:IXR25 JHN24:JHN25 JRJ24:JRJ25 KBF24:KBF25 KLB24:KLB25 KUX24:KUX25 LET24:LET25 LOP24:LOP25 LYL24:LYL25 MIH24:MIH25 MSD24:MSD25 NBZ24:NBZ25 NLV24:NLV25 NVR24:NVR25 OFN24:OFN25 OPJ24:OPJ25 OZF24:OZF25 PJB24:PJB25 PSX24:PSX25 QCT24:QCT25 QMP24:QMP25 QWL24:QWL25 RGH24:RGH25 RQD24:RQD25 RZZ24:RZZ25 SJV24:SJV25 STR24:STR25 TDN24:TDN25 TNJ24:TNJ25 TXF24:TXF25 UHB24:UHB25 UQX24:UQX25 VAT24:VAT25 VKP24:VKP25 VUL24:VUL25 WEH24:WEH25 WOD24:WOD25 WXZ24:WXZ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458772:BD458773 BD524308:BD524309 BD589844:BD589845 BD655380:BD655381 BD720916:BD720917 BD786452:BD786453 BD851988:BD851989 BD917524:BD917525 BD983060:BD983061 BD65556:BD65557 BD131092:BD131093 BD196628:BD196629 BD327700:BD327701 BD262164:BD262165 BD24:BD25 BB24:BB25 BD393236:BD393237 BI65556:BI65557 BI131092:BI131093 BI196628:BI196629 BI262164:BI262165 BI327700:BI327701 BI393236:BI393237 BI458772:BI458773 BI524308:BI524309 BI589844:BI589845 BI655380:BI655381 BI720916:BI720917 BI786452:BI786453 BI851988:BI851989 BI917524:BI917525 BI983060:BI983061 BK458772:BK458773 BK524308:BK524309 BK589844:BK589845 BK655380:BK655381 BK720916:BK720917 BK786452:BK786453 BK851988:BK851989 BK917524:BK917525 BK983060:BK983061 BK65556:BK65557 BK131092:BK131093 BK196628:BK196629 BK327700:BK327701 BK262164:BK262165 BK24:BK25 BI24:BI25 BK393236:BK393237 BP65556:BP65557 BP131092:BP131093 BP196628:BP196629 BP262164:BP262165 BP327700:BP327701 BP393236:BP393237 BP458772:BP458773 BP524308:BP524309 BP589844:BP589845 BP655380:BP655381 BP720916:BP720917 BP786452:BP786453 BP851988:BP851989 BP917524:BP917525 BP983060:BP983061 BR393236:BR393237 BR458772:BR458773 BR524308:BR524309 BR589844:BR589845 BR655380:BR655381 BR720916:BR720917 BR786452:BR786453 BR851988:BR851989 BR917524:BR917525 BR983060:BR983061 BR65556:BR65557 BR131092:BR131093 BR196628:BR196629 BR327700:BR327701 BR262164:BR262165 BR24:BR25 BP24:BP25"/>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Q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Q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Q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Q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Q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Q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Q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Q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Q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Q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Q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Q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Q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Q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dataValidation type="list" allowBlank="1" showInputMessage="1" showErrorMessage="1" errorTitle="Ошибка" error="Выберите значение из списка" prompt="Выберите значение из списка" sqref="O23 V23 AC23 AJ23 AQ23 AX23 BE23 BL23">
      <formula1>kind_of_cons</formula1>
    </dataValidation>
    <dataValidation type="decimal" allowBlank="1" showErrorMessage="1" errorTitle="Ошибка" error="Допускается ввод только действительных чисел!" sqref="O24 V24 AC24 AJ24 AQ24 AX24 BE24 BL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68</v>
      </c>
    </row>
    <row r="2" spans="1:20" ht="22.5">
      <c r="F2" s="1204" t="s">
        <v>490</v>
      </c>
      <c r="G2" s="1205"/>
      <c r="H2" s="1206"/>
      <c r="I2" s="640"/>
    </row>
    <row r="3" spans="1:20" ht="3" customHeight="1"/>
    <row r="4" spans="1:20" s="570" customFormat="1" ht="11.25">
      <c r="A4" s="590"/>
      <c r="B4" s="590"/>
      <c r="C4" s="590"/>
      <c r="D4" s="590"/>
      <c r="F4" s="1155" t="s">
        <v>453</v>
      </c>
      <c r="G4" s="1155"/>
      <c r="H4" s="1155"/>
      <c r="I4" s="120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493</v>
      </c>
      <c r="H8" s="604"/>
      <c r="I8" s="581" t="s">
        <v>588</v>
      </c>
      <c r="J8" s="615"/>
      <c r="K8" s="590"/>
      <c r="L8" s="590"/>
      <c r="M8" s="590"/>
      <c r="N8" s="590"/>
      <c r="O8" s="590"/>
      <c r="P8" s="590"/>
      <c r="Q8" s="590"/>
      <c r="R8" s="590"/>
      <c r="S8" s="590"/>
      <c r="T8" s="590"/>
    </row>
    <row r="9" spans="1:20" s="570" customFormat="1" ht="22.5">
      <c r="A9" s="1208"/>
      <c r="B9" s="590"/>
      <c r="C9" s="590"/>
      <c r="D9" s="590"/>
      <c r="F9" s="616" t="str">
        <f>"3." &amp;mergeValue(A9)</f>
        <v>3.1</v>
      </c>
      <c r="G9" s="632" t="s">
        <v>494</v>
      </c>
      <c r="H9" s="604"/>
      <c r="I9" s="581" t="s">
        <v>586</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08"/>
      <c r="B13" s="1208"/>
      <c r="C13" s="1208"/>
      <c r="D13" s="623">
        <v>1</v>
      </c>
      <c r="F13" s="616" t="str">
        <f>"4."&amp;mergeValue(A13) &amp;"."&amp;mergeValue(B13)&amp;"."&amp;mergeValue(C13)&amp;"."&amp;mergeValue(D13)</f>
        <v>4.1.1.1.1</v>
      </c>
      <c r="G13" s="633" t="s">
        <v>497</v>
      </c>
      <c r="H13" s="604"/>
      <c r="I13" s="1209" t="s">
        <v>589</v>
      </c>
      <c r="J13" s="615"/>
      <c r="K13" s="590"/>
      <c r="L13" s="590"/>
      <c r="M13" s="590"/>
      <c r="N13" s="590"/>
      <c r="O13" s="590"/>
      <c r="P13" s="590"/>
      <c r="Q13" s="590"/>
      <c r="R13" s="590"/>
      <c r="S13" s="590"/>
      <c r="T13" s="590"/>
    </row>
    <row r="14" spans="1:20" s="570" customFormat="1" ht="18.75">
      <c r="A14" s="1208"/>
      <c r="B14" s="1208"/>
      <c r="C14" s="1208"/>
      <c r="D14" s="623"/>
      <c r="F14" s="619"/>
      <c r="G14" s="550" t="s">
        <v>4</v>
      </c>
      <c r="H14" s="624"/>
      <c r="I14" s="1209"/>
      <c r="J14" s="615"/>
      <c r="K14" s="590"/>
      <c r="L14" s="590"/>
      <c r="M14" s="590"/>
      <c r="N14" s="590"/>
      <c r="O14" s="590"/>
      <c r="P14" s="590"/>
      <c r="Q14" s="590"/>
      <c r="R14" s="590"/>
      <c r="S14" s="590"/>
      <c r="T14" s="590"/>
    </row>
    <row r="15" spans="1:20" s="570" customFormat="1" ht="18.75">
      <c r="A15" s="1208"/>
      <c r="B15" s="1208"/>
      <c r="C15" s="623"/>
      <c r="D15" s="623"/>
      <c r="F15" s="634"/>
      <c r="G15" s="577" t="s">
        <v>402</v>
      </c>
      <c r="H15" s="635"/>
      <c r="I15" s="636"/>
      <c r="J15" s="615"/>
      <c r="K15" s="590"/>
      <c r="L15" s="590"/>
      <c r="M15" s="590"/>
      <c r="N15" s="590"/>
      <c r="O15" s="590"/>
      <c r="P15" s="590"/>
      <c r="Q15" s="590"/>
      <c r="R15" s="590"/>
      <c r="S15" s="590"/>
      <c r="T15" s="590"/>
    </row>
    <row r="16" spans="1:20" s="570" customFormat="1" ht="18.75">
      <c r="A16" s="1208"/>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3" t="s">
        <v>591</v>
      </c>
      <c r="H19" s="1203"/>
      <c r="I19" s="594"/>
      <c r="J19" s="614"/>
      <c r="K19" s="614"/>
      <c r="L19" s="614"/>
      <c r="M19" s="614"/>
      <c r="N19" s="614"/>
      <c r="O19" s="614"/>
      <c r="P19" s="614"/>
      <c r="Q19" s="614"/>
      <c r="R19" s="614"/>
      <c r="S19" s="614"/>
      <c r="T19" s="614"/>
    </row>
  </sheetData>
  <sheetProtection algorithmName="SHA-512" hashValue="wveR8sOd9OiDcrEXirdth4nP6Apt7RwnPmvA8+rodrpOAJJz2x1ijje2npWoGuuQSWfk8LvfEk7vTJJrASXJpA==" saltValue="Z+Yr+grZliRhJOhMhw4e6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0"/>
    <col min="27" max="27" width="10.140625" style="500" customWidth="1"/>
    <col min="28" max="34" width="10.5703125" style="500"/>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4" t="s">
        <v>655</v>
      </c>
      <c r="M5" s="1224"/>
      <c r="N5" s="1224"/>
      <c r="O5" s="1224"/>
      <c r="P5" s="1224"/>
      <c r="Q5" s="1224"/>
      <c r="R5" s="1224"/>
      <c r="S5" s="1224"/>
      <c r="T5" s="1224"/>
      <c r="U5" s="497"/>
    </row>
    <row r="6" spans="7:34" ht="3" customHeight="1">
      <c r="J6" s="482"/>
      <c r="K6" s="482"/>
      <c r="L6" s="478"/>
      <c r="M6" s="478"/>
      <c r="N6" s="478"/>
      <c r="O6" s="481"/>
      <c r="P6" s="481"/>
      <c r="Q6" s="481"/>
      <c r="R6" s="481"/>
      <c r="S6" s="481"/>
      <c r="T6" s="481"/>
      <c r="U6" s="478"/>
    </row>
    <row r="7" spans="7:34" s="523" customFormat="1" ht="22.5">
      <c r="G7" s="531"/>
      <c r="H7" s="531"/>
      <c r="I7" s="531"/>
      <c r="J7" s="529"/>
      <c r="K7" s="529"/>
      <c r="L7" s="524"/>
      <c r="M7" s="617" t="s">
        <v>501</v>
      </c>
      <c r="N7" s="666"/>
      <c r="O7" s="1260" t="str">
        <f>IF(NameOrPr_ch="",IF(NameOrPr="","",NameOrPr),NameOrPr_ch)</f>
        <v>Комитет по тарифам и ценовой политике Лен.области (ЛенРТК)</v>
      </c>
      <c r="P7" s="1261"/>
      <c r="Q7" s="1261"/>
      <c r="R7" s="1261"/>
      <c r="S7" s="1261"/>
      <c r="T7" s="1262"/>
      <c r="U7" s="669"/>
      <c r="X7" s="585"/>
      <c r="Y7" s="585"/>
      <c r="Z7" s="585"/>
      <c r="AA7" s="585"/>
      <c r="AB7" s="585"/>
      <c r="AC7" s="585"/>
      <c r="AD7" s="585"/>
      <c r="AE7" s="585"/>
      <c r="AF7" s="585"/>
      <c r="AG7" s="585"/>
      <c r="AH7" s="585"/>
    </row>
    <row r="8" spans="7:34" s="492" customFormat="1" ht="18.75">
      <c r="G8" s="491"/>
      <c r="H8" s="491"/>
      <c r="L8" s="499"/>
      <c r="M8" s="617" t="s">
        <v>594</v>
      </c>
      <c r="N8" s="666"/>
      <c r="O8" s="1260" t="str">
        <f>IF(datePr_ch="",IF(datePr="","",datePr),datePr_ch)</f>
        <v>19.12.2019</v>
      </c>
      <c r="P8" s="1261"/>
      <c r="Q8" s="1261"/>
      <c r="R8" s="1261"/>
      <c r="S8" s="1261"/>
      <c r="T8" s="1262"/>
      <c r="U8" s="667"/>
      <c r="X8" s="505"/>
      <c r="Y8" s="505"/>
      <c r="Z8" s="505"/>
      <c r="AA8" s="505"/>
      <c r="AB8" s="505"/>
      <c r="AC8" s="505"/>
      <c r="AD8" s="505"/>
      <c r="AE8" s="505"/>
      <c r="AF8" s="505"/>
      <c r="AG8" s="505"/>
      <c r="AH8" s="505"/>
    </row>
    <row r="9" spans="7:34" s="492" customFormat="1" ht="18.75">
      <c r="G9" s="491"/>
      <c r="H9" s="491"/>
      <c r="L9" s="552"/>
      <c r="M9" s="617" t="s">
        <v>593</v>
      </c>
      <c r="N9" s="666"/>
      <c r="O9" s="1260" t="str">
        <f>IF(numberPr_ch="",IF(numberPr="","",numberPr),numberPr_ch)</f>
        <v>511-п</v>
      </c>
      <c r="P9" s="1261"/>
      <c r="Q9" s="1261"/>
      <c r="R9" s="1261"/>
      <c r="S9" s="1261"/>
      <c r="T9" s="1262"/>
      <c r="U9" s="667"/>
      <c r="X9" s="505"/>
      <c r="Y9" s="505"/>
      <c r="Z9" s="505"/>
      <c r="AA9" s="505"/>
      <c r="AB9" s="505"/>
      <c r="AC9" s="505"/>
      <c r="AD9" s="505"/>
      <c r="AE9" s="505"/>
      <c r="AF9" s="505"/>
      <c r="AG9" s="505"/>
      <c r="AH9" s="505"/>
    </row>
    <row r="10" spans="7:34" s="492" customFormat="1" ht="18.75">
      <c r="G10" s="491"/>
      <c r="H10" s="491"/>
      <c r="L10" s="552"/>
      <c r="M10" s="617" t="s">
        <v>500</v>
      </c>
      <c r="N10" s="666"/>
      <c r="O10" s="1260" t="str">
        <f>IF(IstPub_ch="",IF(IstPub="","",IstPub),IstPub_ch)</f>
        <v>http://tarif.lenobl.ru/dokumenty/docs_category_3/</v>
      </c>
      <c r="P10" s="1261"/>
      <c r="Q10" s="1261"/>
      <c r="R10" s="1261"/>
      <c r="S10" s="1261"/>
      <c r="T10" s="1262"/>
      <c r="U10" s="667"/>
      <c r="X10" s="505"/>
      <c r="Y10" s="505"/>
      <c r="Z10" s="505"/>
      <c r="AA10" s="505"/>
      <c r="AB10" s="505"/>
      <c r="AC10" s="505"/>
      <c r="AD10" s="505"/>
      <c r="AE10" s="505"/>
      <c r="AF10" s="505"/>
      <c r="AG10" s="505"/>
      <c r="AH10" s="505"/>
    </row>
    <row r="11" spans="7:34" s="492" customFormat="1" ht="11.25" hidden="1">
      <c r="G11" s="491"/>
      <c r="H11" s="491"/>
      <c r="L11" s="1225"/>
      <c r="M11" s="1225"/>
      <c r="N11" s="489"/>
      <c r="O11" s="1263"/>
      <c r="P11" s="1263"/>
      <c r="Q11" s="1263"/>
      <c r="R11" s="1263"/>
      <c r="S11" s="1263"/>
      <c r="T11" s="1263"/>
      <c r="U11" s="503" t="s">
        <v>372</v>
      </c>
      <c r="X11" s="505"/>
      <c r="Y11" s="505"/>
      <c r="Z11" s="505"/>
      <c r="AA11" s="505"/>
      <c r="AB11" s="505"/>
      <c r="AC11" s="505"/>
      <c r="AD11" s="505"/>
      <c r="AE11" s="505"/>
      <c r="AF11" s="505"/>
      <c r="AG11" s="505"/>
      <c r="AH11" s="505"/>
    </row>
    <row r="12" spans="7:34">
      <c r="J12" s="482"/>
      <c r="K12" s="482"/>
      <c r="L12" s="478"/>
      <c r="M12" s="478"/>
      <c r="N12" s="478"/>
      <c r="O12" s="1257"/>
      <c r="P12" s="1257"/>
      <c r="Q12" s="1257"/>
      <c r="R12" s="1257"/>
      <c r="S12" s="1257"/>
      <c r="T12" s="1257"/>
      <c r="U12" s="1257"/>
    </row>
    <row r="13" spans="7:34">
      <c r="J13" s="482"/>
      <c r="K13" s="482"/>
      <c r="L13" s="1155" t="s">
        <v>453</v>
      </c>
      <c r="M13" s="1155"/>
      <c r="N13" s="1155"/>
      <c r="O13" s="1155"/>
      <c r="P13" s="1155"/>
      <c r="Q13" s="1155"/>
      <c r="R13" s="1155"/>
      <c r="S13" s="1155"/>
      <c r="T13" s="1155"/>
      <c r="U13" s="1155"/>
      <c r="V13" s="1155"/>
      <c r="W13" s="1155" t="s">
        <v>454</v>
      </c>
    </row>
    <row r="14" spans="7:34" ht="14.25" customHeight="1">
      <c r="J14" s="482"/>
      <c r="K14" s="482"/>
      <c r="L14" s="1237" t="s">
        <v>91</v>
      </c>
      <c r="M14" s="1237" t="s">
        <v>637</v>
      </c>
      <c r="N14" s="521"/>
      <c r="O14" s="1238" t="s">
        <v>639</v>
      </c>
      <c r="P14" s="1239"/>
      <c r="Q14" s="1239"/>
      <c r="R14" s="1239"/>
      <c r="S14" s="1239"/>
      <c r="T14" s="1240"/>
      <c r="U14" s="1221" t="s">
        <v>340</v>
      </c>
      <c r="V14" s="1234" t="s">
        <v>274</v>
      </c>
      <c r="W14" s="1155"/>
    </row>
    <row r="15" spans="7:34" s="523" customFormat="1" ht="14.25" customHeight="1">
      <c r="G15" s="531"/>
      <c r="H15" s="531"/>
      <c r="I15" s="531"/>
      <c r="J15" s="529"/>
      <c r="K15" s="529"/>
      <c r="L15" s="1237"/>
      <c r="M15" s="1237"/>
      <c r="N15" s="521"/>
      <c r="O15" s="1243" t="s">
        <v>603</v>
      </c>
      <c r="P15" s="1241" t="s">
        <v>270</v>
      </c>
      <c r="Q15" s="1242"/>
      <c r="R15" s="1219" t="s">
        <v>652</v>
      </c>
      <c r="S15" s="1219"/>
      <c r="T15" s="1220"/>
      <c r="U15" s="1222"/>
      <c r="V15" s="1235"/>
      <c r="W15" s="1155"/>
      <c r="X15" s="585"/>
      <c r="Y15" s="585"/>
      <c r="Z15" s="585"/>
      <c r="AA15" s="585"/>
      <c r="AB15" s="585"/>
      <c r="AC15" s="585"/>
      <c r="AD15" s="585"/>
      <c r="AE15" s="585"/>
      <c r="AF15" s="585"/>
      <c r="AG15" s="585"/>
      <c r="AH15" s="585"/>
    </row>
    <row r="16" spans="7:34" ht="33.75">
      <c r="J16" s="482"/>
      <c r="K16" s="482"/>
      <c r="L16" s="1237"/>
      <c r="M16" s="1237"/>
      <c r="N16" s="520"/>
      <c r="O16" s="1244"/>
      <c r="P16" s="535" t="s">
        <v>762</v>
      </c>
      <c r="Q16" s="535" t="s">
        <v>763</v>
      </c>
      <c r="R16" s="536" t="s">
        <v>273</v>
      </c>
      <c r="S16" s="1232" t="s">
        <v>272</v>
      </c>
      <c r="T16" s="1233"/>
      <c r="U16" s="1223"/>
      <c r="V16" s="1236"/>
      <c r="W16" s="1155"/>
    </row>
    <row r="17" spans="1:34">
      <c r="J17" s="482"/>
      <c r="K17" s="490">
        <v>1</v>
      </c>
      <c r="L17" s="479" t="s">
        <v>92</v>
      </c>
      <c r="M17" s="479" t="s">
        <v>48</v>
      </c>
      <c r="N17" s="496" t="s">
        <v>48</v>
      </c>
      <c r="O17" s="488">
        <f ca="1">OFFSET(O17,0,-1)+1</f>
        <v>3</v>
      </c>
      <c r="P17" s="488">
        <f ca="1">OFFSET(P17,0,-1)+1</f>
        <v>4</v>
      </c>
      <c r="Q17" s="488">
        <f ca="1">OFFSET(Q17,0,-1)+1</f>
        <v>5</v>
      </c>
      <c r="R17" s="488">
        <f ca="1">OFFSET(R17,0,-1)+1</f>
        <v>6</v>
      </c>
      <c r="S17" s="1226">
        <f ca="1">OFFSET(S17,0,-1)+1</f>
        <v>7</v>
      </c>
      <c r="T17" s="1226"/>
      <c r="U17" s="488">
        <f ca="1">OFFSET(U17,0,-2)+1</f>
        <v>8</v>
      </c>
      <c r="V17" s="495">
        <f ca="1">OFFSET(V17,0,-1)</f>
        <v>8</v>
      </c>
      <c r="W17" s="488">
        <f ca="1">OFFSET(W17,0,-1)+1</f>
        <v>9</v>
      </c>
    </row>
    <row r="18" spans="1:34" ht="22.5">
      <c r="A18" s="1210">
        <v>1</v>
      </c>
      <c r="B18" s="940"/>
      <c r="C18" s="940"/>
      <c r="D18" s="940"/>
      <c r="E18" s="941"/>
      <c r="F18" s="942"/>
      <c r="G18" s="942"/>
      <c r="H18" s="942"/>
      <c r="I18" s="943"/>
      <c r="J18" s="938"/>
      <c r="K18" s="945"/>
      <c r="L18" s="593">
        <f>mergeValue(A18)</f>
        <v>1</v>
      </c>
      <c r="M18" s="641" t="s">
        <v>20</v>
      </c>
      <c r="N18" s="580"/>
      <c r="O18" s="1255"/>
      <c r="P18" s="1255"/>
      <c r="Q18" s="1255"/>
      <c r="R18" s="1255"/>
      <c r="S18" s="1255"/>
      <c r="T18" s="1255"/>
      <c r="U18" s="1255"/>
      <c r="V18" s="1255"/>
      <c r="W18" s="630" t="s">
        <v>656</v>
      </c>
    </row>
    <row r="19" spans="1:34" ht="22.5">
      <c r="A19" s="1210"/>
      <c r="B19" s="1210">
        <v>1</v>
      </c>
      <c r="C19" s="940"/>
      <c r="D19" s="940"/>
      <c r="E19" s="942"/>
      <c r="F19" s="942"/>
      <c r="G19" s="942"/>
      <c r="H19" s="942"/>
      <c r="I19" s="937"/>
      <c r="J19" s="936"/>
      <c r="K19" s="939"/>
      <c r="L19" s="593" t="str">
        <f>mergeValue(A19) &amp;"."&amp; mergeValue(B19)</f>
        <v>1.1</v>
      </c>
      <c r="M19" s="546" t="s">
        <v>16</v>
      </c>
      <c r="N19" s="580"/>
      <c r="O19" s="1255"/>
      <c r="P19" s="1255"/>
      <c r="Q19" s="1255"/>
      <c r="R19" s="1255"/>
      <c r="S19" s="1255"/>
      <c r="T19" s="1255"/>
      <c r="U19" s="1255"/>
      <c r="V19" s="1255"/>
      <c r="W19" s="630" t="s">
        <v>476</v>
      </c>
    </row>
    <row r="20" spans="1:34" ht="22.5">
      <c r="A20" s="1210"/>
      <c r="B20" s="1210"/>
      <c r="C20" s="1210">
        <v>1</v>
      </c>
      <c r="D20" s="940"/>
      <c r="E20" s="942"/>
      <c r="F20" s="942"/>
      <c r="G20" s="942"/>
      <c r="H20" s="942"/>
      <c r="I20" s="944"/>
      <c r="J20" s="936"/>
      <c r="K20" s="939"/>
      <c r="L20" s="593" t="str">
        <f>mergeValue(A20) &amp;"."&amp; mergeValue(B20)&amp;"."&amp; mergeValue(C20)</f>
        <v>1.1.1</v>
      </c>
      <c r="M20" s="547" t="s">
        <v>7</v>
      </c>
      <c r="N20" s="580"/>
      <c r="O20" s="1255"/>
      <c r="P20" s="1255"/>
      <c r="Q20" s="1255"/>
      <c r="R20" s="1255"/>
      <c r="S20" s="1255"/>
      <c r="T20" s="1255"/>
      <c r="U20" s="1255"/>
      <c r="V20" s="1255"/>
      <c r="W20" s="630" t="s">
        <v>631</v>
      </c>
    </row>
    <row r="21" spans="1:34" ht="22.5">
      <c r="A21" s="1210"/>
      <c r="B21" s="1210"/>
      <c r="C21" s="1210"/>
      <c r="D21" s="1210">
        <v>1</v>
      </c>
      <c r="E21" s="942"/>
      <c r="F21" s="942"/>
      <c r="G21" s="942"/>
      <c r="H21" s="942"/>
      <c r="I21" s="944"/>
      <c r="J21" s="936"/>
      <c r="K21" s="939"/>
      <c r="L21" s="593" t="str">
        <f>mergeValue(A21) &amp;"."&amp; mergeValue(B21)&amp;"."&amp; mergeValue(C21)&amp;"."&amp; mergeValue(D21)</f>
        <v>1.1.1.1</v>
      </c>
      <c r="M21" s="548" t="s">
        <v>22</v>
      </c>
      <c r="N21" s="580"/>
      <c r="O21" s="1255"/>
      <c r="P21" s="1255"/>
      <c r="Q21" s="1255"/>
      <c r="R21" s="1255"/>
      <c r="S21" s="1255"/>
      <c r="T21" s="1255"/>
      <c r="U21" s="1255"/>
      <c r="V21" s="1255"/>
      <c r="W21" s="630" t="s">
        <v>632</v>
      </c>
    </row>
    <row r="22" spans="1:34" ht="11.25" hidden="1" customHeight="1">
      <c r="A22" s="1210"/>
      <c r="B22" s="1210"/>
      <c r="C22" s="1210"/>
      <c r="D22" s="1210"/>
      <c r="E22" s="1210">
        <v>1</v>
      </c>
      <c r="F22" s="942"/>
      <c r="G22" s="942"/>
      <c r="H22" s="940">
        <v>1</v>
      </c>
      <c r="I22" s="1210">
        <v>1</v>
      </c>
      <c r="J22" s="942"/>
      <c r="K22" s="947"/>
      <c r="L22" s="593"/>
      <c r="M22" s="554"/>
      <c r="N22" s="581"/>
      <c r="O22" s="631"/>
      <c r="P22" s="631"/>
      <c r="Q22" s="631"/>
      <c r="R22" s="631"/>
      <c r="S22" s="631"/>
      <c r="T22" s="631"/>
      <c r="U22" s="631"/>
      <c r="V22" s="508"/>
      <c r="W22" s="559"/>
    </row>
    <row r="23" spans="1:34" ht="90">
      <c r="A23" s="1210"/>
      <c r="B23" s="1210"/>
      <c r="C23" s="1210"/>
      <c r="D23" s="1210"/>
      <c r="E23" s="1210"/>
      <c r="F23" s="1210">
        <v>1</v>
      </c>
      <c r="G23" s="940"/>
      <c r="H23" s="940"/>
      <c r="I23" s="1210"/>
      <c r="J23" s="1210">
        <v>1</v>
      </c>
      <c r="K23" s="948"/>
      <c r="L23" s="593" t="str">
        <f>mergeValue(A23) &amp;"."&amp; mergeValue(B23)&amp;"."&amp; mergeValue(C23)&amp;"."&amp; mergeValue(D23)&amp;"."&amp;  mergeValue(F23)</f>
        <v>1.1.1.1.1</v>
      </c>
      <c r="M23" s="555" t="s">
        <v>10</v>
      </c>
      <c r="N23" s="581"/>
      <c r="O23" s="1212"/>
      <c r="P23" s="1212"/>
      <c r="Q23" s="1212"/>
      <c r="R23" s="1212"/>
      <c r="S23" s="1212"/>
      <c r="T23" s="1212"/>
      <c r="U23" s="1212"/>
      <c r="V23" s="1212"/>
      <c r="W23" s="630" t="s">
        <v>633</v>
      </c>
      <c r="Y23" s="504" t="str">
        <f>strCheckUnique(Z23:Z26)</f>
        <v/>
      </c>
      <c r="AA23" s="504"/>
    </row>
    <row r="24" spans="1:34" ht="189" customHeight="1">
      <c r="A24" s="1210"/>
      <c r="B24" s="1210"/>
      <c r="C24" s="1210"/>
      <c r="D24" s="1210"/>
      <c r="E24" s="1210"/>
      <c r="F24" s="1210"/>
      <c r="G24" s="940">
        <v>1</v>
      </c>
      <c r="H24" s="940"/>
      <c r="I24" s="1210"/>
      <c r="J24" s="1210"/>
      <c r="K24" s="948">
        <v>1</v>
      </c>
      <c r="L24" s="593" t="str">
        <f>mergeValue(A24) &amp;"."&amp; mergeValue(B24)&amp;"."&amp; mergeValue(C24)&amp;"."&amp; mergeValue(D24)&amp;"."&amp; mergeValue(F24)&amp;"."&amp; mergeValue(G24)</f>
        <v>1.1.1.1.1.1</v>
      </c>
      <c r="M24" s="1065"/>
      <c r="N24" s="586"/>
      <c r="O24" s="562"/>
      <c r="P24" s="562"/>
      <c r="Q24" s="1090"/>
      <c r="R24" s="1245"/>
      <c r="S24" s="1217" t="s">
        <v>83</v>
      </c>
      <c r="T24" s="1245"/>
      <c r="U24" s="1217" t="s">
        <v>84</v>
      </c>
      <c r="V24" s="578"/>
      <c r="W24" s="1227" t="s">
        <v>657</v>
      </c>
      <c r="X24" s="500" t="str">
        <f>strCheckDate(O25:V25)</f>
        <v/>
      </c>
      <c r="Y24" s="504"/>
      <c r="Z24" s="504" t="str">
        <f>IF(M24="","",M24 )</f>
        <v/>
      </c>
      <c r="AA24" s="504"/>
      <c r="AB24" s="504"/>
      <c r="AC24" s="504"/>
    </row>
    <row r="25" spans="1:34" ht="11.25" hidden="1">
      <c r="A25" s="1210"/>
      <c r="B25" s="1210"/>
      <c r="C25" s="1210"/>
      <c r="D25" s="1210"/>
      <c r="E25" s="1210"/>
      <c r="F25" s="1210"/>
      <c r="G25" s="940"/>
      <c r="H25" s="940"/>
      <c r="I25" s="1210"/>
      <c r="J25" s="1210"/>
      <c r="K25" s="948"/>
      <c r="L25" s="600"/>
      <c r="M25" s="646"/>
      <c r="N25" s="586"/>
      <c r="O25" s="562"/>
      <c r="P25" s="562"/>
      <c r="Q25" s="584" t="str">
        <f>R24 &amp; "-" &amp; T24</f>
        <v>-</v>
      </c>
      <c r="R25" s="1216"/>
      <c r="S25" s="1217"/>
      <c r="T25" s="1216"/>
      <c r="U25" s="1217"/>
      <c r="V25" s="578"/>
      <c r="W25" s="1228"/>
    </row>
    <row r="26" spans="1:34" s="476" customFormat="1" ht="15" customHeight="1">
      <c r="A26" s="1210"/>
      <c r="B26" s="1210"/>
      <c r="C26" s="1210"/>
      <c r="D26" s="1210"/>
      <c r="E26" s="1210"/>
      <c r="F26" s="1210"/>
      <c r="G26" s="942"/>
      <c r="H26" s="940"/>
      <c r="I26" s="1210"/>
      <c r="J26" s="1210"/>
      <c r="K26" s="947"/>
      <c r="L26" s="538"/>
      <c r="M26" s="556" t="s">
        <v>25</v>
      </c>
      <c r="N26" s="551"/>
      <c r="O26" s="545"/>
      <c r="P26" s="545"/>
      <c r="Q26" s="545"/>
      <c r="R26" s="573"/>
      <c r="S26" s="564"/>
      <c r="T26" s="563"/>
      <c r="U26" s="551"/>
      <c r="V26" s="560"/>
      <c r="W26" s="1229"/>
      <c r="X26" s="501"/>
      <c r="Y26" s="501"/>
      <c r="Z26" s="501"/>
      <c r="AA26" s="501"/>
      <c r="AB26" s="501"/>
      <c r="AC26" s="501"/>
      <c r="AD26" s="501"/>
      <c r="AE26" s="501"/>
      <c r="AF26" s="501"/>
      <c r="AG26" s="501"/>
      <c r="AH26" s="501"/>
    </row>
    <row r="27" spans="1:34" s="476" customFormat="1" ht="15" customHeight="1">
      <c r="A27" s="1210"/>
      <c r="B27" s="1210"/>
      <c r="C27" s="1210"/>
      <c r="D27" s="1210"/>
      <c r="E27" s="1210"/>
      <c r="F27" s="942"/>
      <c r="G27" s="942"/>
      <c r="H27" s="940"/>
      <c r="I27" s="1210"/>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6" customFormat="1" ht="0.2" customHeight="1">
      <c r="A28" s="1210"/>
      <c r="B28" s="1210"/>
      <c r="C28" s="1210"/>
      <c r="D28" s="1210"/>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6" customFormat="1" ht="15" customHeight="1">
      <c r="A29" s="1210"/>
      <c r="B29" s="1210"/>
      <c r="C29" s="1210"/>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6" customFormat="1" ht="15" customHeight="1">
      <c r="A30" s="1210"/>
      <c r="B30" s="1210"/>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6" customFormat="1" ht="15" customHeight="1">
      <c r="A31" s="1210"/>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6" customFormat="1" ht="15" customHeight="1">
      <c r="A32" s="934"/>
      <c r="B32" s="934"/>
      <c r="C32" s="934"/>
      <c r="D32" s="934"/>
      <c r="E32" s="934"/>
      <c r="F32" s="934"/>
      <c r="G32" s="934"/>
      <c r="H32" s="934"/>
      <c r="I32" s="934"/>
      <c r="J32" s="934"/>
      <c r="K32" s="934"/>
      <c r="L32" s="493"/>
      <c r="M32" s="565" t="s">
        <v>308</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6"/>
      <c r="M33" s="486"/>
      <c r="N33" s="486"/>
      <c r="O33" s="486"/>
      <c r="P33" s="486"/>
      <c r="Q33" s="486"/>
      <c r="R33" s="486"/>
      <c r="S33" s="486"/>
      <c r="T33" s="486"/>
      <c r="U33" s="486"/>
    </row>
    <row r="34" spans="12:23" ht="123.75" customHeight="1">
      <c r="L34" s="1">
        <v>1</v>
      </c>
      <c r="M34" s="1203" t="s">
        <v>658</v>
      </c>
      <c r="N34" s="1203"/>
      <c r="O34" s="1203"/>
      <c r="P34" s="1203"/>
      <c r="Q34" s="1203"/>
      <c r="R34" s="1203"/>
      <c r="S34" s="1203"/>
      <c r="T34" s="1203"/>
      <c r="U34" s="1203"/>
      <c r="V34" s="1203"/>
      <c r="W34" s="1203"/>
    </row>
  </sheetData>
  <sheetProtection algorithmName="SHA-512" hashValue="AySmk7WMPWguOrKBFv9GvTyywJEiwfx9y25BBQ+hBfGQaPov0+IFkXJ5SrLvtrcxhFRBTcEAM+M/jOB6cPB3aw==" saltValue="iPyz5CdAsPuw5yVaodLAcw==" spinCount="100000"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182</v>
      </c>
    </row>
    <row r="2" spans="1:20" ht="22.5">
      <c r="F2" s="1204" t="s">
        <v>490</v>
      </c>
      <c r="G2" s="1205"/>
      <c r="H2" s="1206"/>
      <c r="I2" s="640"/>
    </row>
    <row r="3" spans="1:20" ht="3" customHeight="1"/>
    <row r="4" spans="1:20" s="570" customFormat="1" ht="11.25">
      <c r="A4" s="590"/>
      <c r="B4" s="590"/>
      <c r="C4" s="590"/>
      <c r="D4" s="590"/>
      <c r="F4" s="1155" t="s">
        <v>453</v>
      </c>
      <c r="G4" s="1155"/>
      <c r="H4" s="1155"/>
      <c r="I4" s="1207"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07"/>
      <c r="J5" s="590"/>
      <c r="K5" s="590"/>
      <c r="L5" s="590"/>
      <c r="M5" s="590"/>
      <c r="N5" s="590"/>
      <c r="O5" s="590"/>
      <c r="P5" s="590"/>
      <c r="Q5" s="590"/>
      <c r="R5" s="590"/>
      <c r="S5" s="590"/>
      <c r="T5" s="590"/>
    </row>
    <row r="6" spans="1:20" s="570" customFormat="1" ht="12"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491</v>
      </c>
      <c r="H7" s="604" t="str">
        <f>IF(dateCh="","",dateCh)</f>
        <v>19.12.2019</v>
      </c>
      <c r="I7" s="581" t="s">
        <v>492</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493</v>
      </c>
      <c r="H8" s="604"/>
      <c r="I8" s="581" t="s">
        <v>588</v>
      </c>
      <c r="J8" s="615"/>
      <c r="K8" s="590"/>
      <c r="L8" s="590"/>
      <c r="M8" s="590"/>
      <c r="N8" s="590"/>
      <c r="O8" s="590"/>
      <c r="P8" s="590"/>
      <c r="Q8" s="590"/>
      <c r="R8" s="590"/>
      <c r="S8" s="590"/>
      <c r="T8" s="590"/>
    </row>
    <row r="9" spans="1:20" s="570" customFormat="1" ht="22.5">
      <c r="A9" s="1208"/>
      <c r="B9" s="590"/>
      <c r="C9" s="590"/>
      <c r="D9" s="590"/>
      <c r="F9" s="616" t="str">
        <f>"3." &amp;mergeValue(A9)</f>
        <v>3.1</v>
      </c>
      <c r="G9" s="632" t="s">
        <v>494</v>
      </c>
      <c r="H9" s="604"/>
      <c r="I9" s="581" t="s">
        <v>586</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 customHeight="1">
      <c r="A13" s="1208"/>
      <c r="B13" s="1208"/>
      <c r="C13" s="1208"/>
      <c r="D13" s="623">
        <v>1</v>
      </c>
      <c r="F13" s="616" t="str">
        <f>"4."&amp;mergeValue(A13) &amp;"."&amp;mergeValue(B13)&amp;"."&amp;mergeValue(C13)&amp;"."&amp;mergeValue(D13)</f>
        <v>4.1.1.1.1</v>
      </c>
      <c r="G13" s="633" t="s">
        <v>497</v>
      </c>
      <c r="H13" s="604"/>
      <c r="I13" s="1209" t="s">
        <v>589</v>
      </c>
      <c r="J13" s="615"/>
      <c r="K13" s="590"/>
      <c r="L13" s="590"/>
      <c r="M13" s="590"/>
      <c r="N13" s="590"/>
      <c r="O13" s="590"/>
      <c r="P13" s="590"/>
      <c r="Q13" s="590"/>
      <c r="R13" s="590"/>
      <c r="S13" s="590"/>
      <c r="T13" s="590"/>
    </row>
    <row r="14" spans="1:20" s="570" customFormat="1" ht="18.75">
      <c r="A14" s="1208"/>
      <c r="B14" s="1208"/>
      <c r="C14" s="1208"/>
      <c r="D14" s="623"/>
      <c r="F14" s="619"/>
      <c r="G14" s="550" t="s">
        <v>4</v>
      </c>
      <c r="H14" s="624"/>
      <c r="I14" s="1209"/>
      <c r="J14" s="615"/>
      <c r="K14" s="590"/>
      <c r="L14" s="590"/>
      <c r="M14" s="590"/>
      <c r="N14" s="590"/>
      <c r="O14" s="590"/>
      <c r="P14" s="590"/>
      <c r="Q14" s="590"/>
      <c r="R14" s="590"/>
      <c r="S14" s="590"/>
      <c r="T14" s="590"/>
    </row>
    <row r="15" spans="1:20" s="570" customFormat="1" ht="18.75">
      <c r="A15" s="1208"/>
      <c r="B15" s="1208"/>
      <c r="C15" s="623"/>
      <c r="D15" s="623"/>
      <c r="F15" s="634"/>
      <c r="G15" s="577" t="s">
        <v>402</v>
      </c>
      <c r="H15" s="635"/>
      <c r="I15" s="636"/>
      <c r="J15" s="615"/>
      <c r="K15" s="590"/>
      <c r="L15" s="590"/>
      <c r="M15" s="590"/>
      <c r="N15" s="590"/>
      <c r="O15" s="590"/>
      <c r="P15" s="590"/>
      <c r="Q15" s="590"/>
      <c r="R15" s="590"/>
      <c r="S15" s="590"/>
      <c r="T15" s="590"/>
    </row>
    <row r="16" spans="1:20" s="570" customFormat="1" ht="18.75">
      <c r="A16" s="1208"/>
      <c r="B16" s="590"/>
      <c r="C16" s="590"/>
      <c r="D16" s="590"/>
      <c r="F16" s="619"/>
      <c r="G16" s="558" t="s">
        <v>505</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3" t="s">
        <v>591</v>
      </c>
      <c r="H19" s="1203"/>
      <c r="I19" s="594"/>
      <c r="J19" s="614"/>
      <c r="K19" s="614"/>
      <c r="L19" s="614"/>
      <c r="M19" s="614"/>
      <c r="N19" s="614"/>
      <c r="O19" s="614"/>
      <c r="P19" s="614"/>
      <c r="Q19" s="614"/>
      <c r="R19" s="614"/>
      <c r="S19" s="614"/>
      <c r="T19" s="614"/>
    </row>
  </sheetData>
  <sheetProtection algorithmName="SHA-512" hashValue="o5LBX2QSoVZmtaEqP8854risLQ8PhFLJEKagFcRGcJuV0/1ZZRmfmPsQcwqtrWPCndJUagYJ8GzeBObHnRyDqw==" saltValue="HQ+0C0pDZMFvKNLjoLRfi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0"/>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4" t="s">
        <v>655</v>
      </c>
      <c r="M5" s="1224"/>
      <c r="N5" s="1224"/>
      <c r="O5" s="1224"/>
      <c r="P5" s="1224"/>
      <c r="Q5" s="1224"/>
      <c r="R5" s="1224"/>
      <c r="S5" s="1224"/>
      <c r="T5" s="1224"/>
      <c r="U5" s="497"/>
    </row>
    <row r="6" spans="1:34" ht="3" customHeight="1">
      <c r="J6" s="482"/>
      <c r="K6" s="482"/>
      <c r="L6" s="478"/>
      <c r="M6" s="478"/>
      <c r="N6" s="478"/>
      <c r="O6" s="481"/>
      <c r="P6" s="481"/>
      <c r="Q6" s="481"/>
      <c r="R6" s="481"/>
      <c r="S6" s="481"/>
      <c r="T6" s="481"/>
      <c r="U6" s="478"/>
    </row>
    <row r="7" spans="1:34" s="492" customFormat="1" ht="22.5">
      <c r="A7" s="505"/>
      <c r="B7" s="505"/>
      <c r="C7" s="505"/>
      <c r="D7" s="505"/>
      <c r="E7" s="505"/>
      <c r="F7" s="505"/>
      <c r="G7" s="505"/>
      <c r="H7" s="505"/>
      <c r="L7" s="499"/>
      <c r="M7" s="617" t="s">
        <v>501</v>
      </c>
      <c r="N7" s="666"/>
      <c r="O7" s="1260" t="str">
        <f>IF(NameOrPr_ch="",IF(NameOrPr="","",NameOrPr),NameOrPr_ch)</f>
        <v>Комитет по тарифам и ценовой политике Лен.области (ЛенРТК)</v>
      </c>
      <c r="P7" s="1261"/>
      <c r="Q7" s="1261"/>
      <c r="R7" s="1261"/>
      <c r="S7" s="1261"/>
      <c r="T7" s="1262"/>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594</v>
      </c>
      <c r="N8" s="666"/>
      <c r="O8" s="1260" t="str">
        <f>IF(datePr_ch="",IF(datePr="","",datePr),datePr_ch)</f>
        <v>19.12.2019</v>
      </c>
      <c r="P8" s="1261"/>
      <c r="Q8" s="1261"/>
      <c r="R8" s="1261"/>
      <c r="S8" s="1261"/>
      <c r="T8" s="1262"/>
      <c r="U8" s="667"/>
      <c r="X8" s="590"/>
      <c r="Y8" s="590"/>
      <c r="Z8" s="590"/>
      <c r="AA8" s="590"/>
      <c r="AB8" s="590"/>
      <c r="AC8" s="590"/>
      <c r="AD8" s="590"/>
      <c r="AE8" s="590"/>
      <c r="AF8" s="590"/>
      <c r="AG8" s="590"/>
      <c r="AH8" s="590"/>
    </row>
    <row r="9" spans="1:34" s="492" customFormat="1" ht="18.75">
      <c r="A9" s="505"/>
      <c r="B9" s="505"/>
      <c r="C9" s="505"/>
      <c r="D9" s="505"/>
      <c r="E9" s="505"/>
      <c r="F9" s="505"/>
      <c r="G9" s="505"/>
      <c r="H9" s="505"/>
      <c r="L9" s="552"/>
      <c r="M9" s="617" t="s">
        <v>593</v>
      </c>
      <c r="N9" s="666"/>
      <c r="O9" s="1260" t="str">
        <f>IF(numberPr_ch="",IF(numberPr="","",numberPr),numberPr_ch)</f>
        <v>511-п</v>
      </c>
      <c r="P9" s="1261"/>
      <c r="Q9" s="1261"/>
      <c r="R9" s="1261"/>
      <c r="S9" s="1261"/>
      <c r="T9" s="1262"/>
      <c r="U9" s="667"/>
      <c r="X9" s="505"/>
      <c r="Y9" s="505"/>
      <c r="Z9" s="505"/>
      <c r="AA9" s="505"/>
      <c r="AB9" s="505"/>
      <c r="AC9" s="505"/>
      <c r="AD9" s="505"/>
      <c r="AE9" s="505"/>
      <c r="AF9" s="505"/>
      <c r="AG9" s="505"/>
      <c r="AH9" s="505"/>
    </row>
    <row r="10" spans="1:34" s="492" customFormat="1" ht="18.75">
      <c r="A10" s="505"/>
      <c r="B10" s="505"/>
      <c r="C10" s="505"/>
      <c r="D10" s="505"/>
      <c r="E10" s="505"/>
      <c r="F10" s="505"/>
      <c r="G10" s="505"/>
      <c r="H10" s="505"/>
      <c r="L10" s="552"/>
      <c r="M10" s="617" t="s">
        <v>500</v>
      </c>
      <c r="N10" s="666"/>
      <c r="O10" s="1260" t="str">
        <f>IF(IstPub_ch="",IF(IstPub="","",IstPub),IstPub_ch)</f>
        <v>http://tarif.lenobl.ru/dokumenty/docs_category_3/</v>
      </c>
      <c r="P10" s="1261"/>
      <c r="Q10" s="1261"/>
      <c r="R10" s="1261"/>
      <c r="S10" s="1261"/>
      <c r="T10" s="1262"/>
      <c r="U10" s="667"/>
      <c r="X10" s="505"/>
      <c r="Y10" s="505"/>
      <c r="Z10" s="505"/>
      <c r="AA10" s="505"/>
      <c r="AB10" s="505"/>
      <c r="AC10" s="505"/>
      <c r="AD10" s="505"/>
      <c r="AE10" s="505"/>
      <c r="AF10" s="505"/>
      <c r="AG10" s="505"/>
      <c r="AH10" s="505"/>
    </row>
    <row r="11" spans="1:34" s="492" customFormat="1" ht="11.25" hidden="1">
      <c r="A11" s="505"/>
      <c r="B11" s="505"/>
      <c r="C11" s="505"/>
      <c r="D11" s="505"/>
      <c r="E11" s="505"/>
      <c r="F11" s="505"/>
      <c r="G11" s="505"/>
      <c r="H11" s="505"/>
      <c r="L11" s="552"/>
      <c r="M11" s="552"/>
      <c r="N11" s="566"/>
      <c r="O11" s="582"/>
      <c r="P11" s="582"/>
      <c r="Q11" s="582"/>
      <c r="R11" s="582"/>
      <c r="S11" s="582"/>
      <c r="T11" s="582"/>
      <c r="U11" s="503" t="s">
        <v>372</v>
      </c>
      <c r="X11" s="505"/>
      <c r="Y11" s="505"/>
      <c r="Z11" s="505"/>
      <c r="AA11" s="505"/>
      <c r="AB11" s="505"/>
      <c r="AC11" s="505"/>
      <c r="AD11" s="505"/>
      <c r="AE11" s="505"/>
      <c r="AF11" s="505"/>
      <c r="AG11" s="505"/>
      <c r="AH11" s="505"/>
    </row>
    <row r="12" spans="1:34" ht="15" customHeight="1">
      <c r="J12" s="482"/>
      <c r="K12" s="482"/>
      <c r="L12" s="478"/>
      <c r="M12" s="478"/>
      <c r="N12" s="478"/>
      <c r="O12" s="1257"/>
      <c r="P12" s="1257"/>
      <c r="Q12" s="1257"/>
      <c r="R12" s="1257"/>
      <c r="S12" s="1257"/>
      <c r="T12" s="1257"/>
      <c r="U12" s="1257"/>
    </row>
    <row r="13" spans="1:34">
      <c r="J13" s="482"/>
      <c r="K13" s="482"/>
      <c r="L13" s="1155" t="s">
        <v>453</v>
      </c>
      <c r="M13" s="1155"/>
      <c r="N13" s="1155"/>
      <c r="O13" s="1155"/>
      <c r="P13" s="1155"/>
      <c r="Q13" s="1155"/>
      <c r="R13" s="1155"/>
      <c r="S13" s="1155"/>
      <c r="T13" s="1155"/>
      <c r="U13" s="1155"/>
      <c r="V13" s="1155"/>
      <c r="W13" s="1155" t="s">
        <v>454</v>
      </c>
    </row>
    <row r="14" spans="1:34" ht="14.25" customHeight="1">
      <c r="J14" s="482"/>
      <c r="K14" s="482"/>
      <c r="L14" s="1237" t="s">
        <v>91</v>
      </c>
      <c r="M14" s="1237" t="s">
        <v>637</v>
      </c>
      <c r="N14" s="521"/>
      <c r="O14" s="1238" t="s">
        <v>639</v>
      </c>
      <c r="P14" s="1239"/>
      <c r="Q14" s="1239"/>
      <c r="R14" s="1239"/>
      <c r="S14" s="1239"/>
      <c r="T14" s="1240"/>
      <c r="U14" s="1221" t="s">
        <v>340</v>
      </c>
      <c r="V14" s="1234" t="s">
        <v>274</v>
      </c>
      <c r="W14" s="1155"/>
    </row>
    <row r="15" spans="1:34" s="523" customFormat="1" ht="14.25" customHeight="1">
      <c r="A15" s="585"/>
      <c r="B15" s="585"/>
      <c r="C15" s="585"/>
      <c r="D15" s="585"/>
      <c r="E15" s="585"/>
      <c r="F15" s="585"/>
      <c r="G15" s="591"/>
      <c r="H15" s="591"/>
      <c r="I15" s="531"/>
      <c r="J15" s="529"/>
      <c r="K15" s="529"/>
      <c r="L15" s="1237"/>
      <c r="M15" s="1237"/>
      <c r="N15" s="521"/>
      <c r="O15" s="1243" t="s">
        <v>769</v>
      </c>
      <c r="P15" s="1241" t="s">
        <v>270</v>
      </c>
      <c r="Q15" s="1242"/>
      <c r="R15" s="1219" t="s">
        <v>652</v>
      </c>
      <c r="S15" s="1219"/>
      <c r="T15" s="1220"/>
      <c r="U15" s="1222"/>
      <c r="V15" s="1235"/>
      <c r="W15" s="1155"/>
      <c r="X15" s="585"/>
      <c r="Y15" s="585"/>
      <c r="Z15" s="585"/>
      <c r="AA15" s="585"/>
      <c r="AB15" s="585"/>
      <c r="AC15" s="585"/>
      <c r="AD15" s="585"/>
      <c r="AE15" s="585"/>
      <c r="AF15" s="585"/>
      <c r="AG15" s="585"/>
      <c r="AH15" s="585"/>
    </row>
    <row r="16" spans="1:34" ht="33.75">
      <c r="J16" s="482"/>
      <c r="K16" s="482"/>
      <c r="L16" s="1237"/>
      <c r="M16" s="1237"/>
      <c r="N16" s="520"/>
      <c r="O16" s="1244"/>
      <c r="P16" s="535" t="s">
        <v>762</v>
      </c>
      <c r="Q16" s="535" t="s">
        <v>763</v>
      </c>
      <c r="R16" s="536" t="s">
        <v>273</v>
      </c>
      <c r="S16" s="1232" t="s">
        <v>272</v>
      </c>
      <c r="T16" s="1233"/>
      <c r="U16" s="1223"/>
      <c r="V16" s="1236"/>
      <c r="W16" s="1155"/>
    </row>
    <row r="17" spans="1:35">
      <c r="J17" s="482"/>
      <c r="K17" s="490">
        <v>1</v>
      </c>
      <c r="L17" s="525" t="s">
        <v>92</v>
      </c>
      <c r="M17" s="525" t="s">
        <v>48</v>
      </c>
      <c r="N17" s="496" t="s">
        <v>48</v>
      </c>
      <c r="O17" s="488">
        <f ca="1">OFFSET(O17,0,-1)+1</f>
        <v>3</v>
      </c>
      <c r="P17" s="488">
        <f ca="1">OFFSET(P17,0,-1)+1</f>
        <v>4</v>
      </c>
      <c r="Q17" s="488">
        <f ca="1">OFFSET(Q17,0,-1)+1</f>
        <v>5</v>
      </c>
      <c r="R17" s="488">
        <f ca="1">OFFSET(R17,0,-1)+1</f>
        <v>6</v>
      </c>
      <c r="S17" s="1226">
        <f ca="1">OFFSET(S17,0,-1)+1</f>
        <v>7</v>
      </c>
      <c r="T17" s="1226"/>
      <c r="U17" s="488">
        <f ca="1">OFFSET(U17,0,-2)+1</f>
        <v>8</v>
      </c>
      <c r="V17" s="651">
        <f ca="1">OFFSET(V17,0,-1)</f>
        <v>8</v>
      </c>
      <c r="W17" s="488">
        <f ca="1">OFFSET(W17,0,-1)+1</f>
        <v>9</v>
      </c>
    </row>
    <row r="18" spans="1:35" ht="22.5">
      <c r="A18" s="1210">
        <v>1</v>
      </c>
      <c r="B18" s="958"/>
      <c r="C18" s="958"/>
      <c r="D18" s="958"/>
      <c r="E18" s="959"/>
      <c r="F18" s="960"/>
      <c r="G18" s="960"/>
      <c r="H18" s="960"/>
      <c r="I18" s="961"/>
      <c r="J18" s="956"/>
      <c r="K18" s="963"/>
      <c r="L18" s="593">
        <f>mergeValue(A18)</f>
        <v>1</v>
      </c>
      <c r="M18" s="641" t="s">
        <v>20</v>
      </c>
      <c r="N18" s="580"/>
      <c r="O18" s="1255"/>
      <c r="P18" s="1255"/>
      <c r="Q18" s="1255"/>
      <c r="R18" s="1255"/>
      <c r="S18" s="1255"/>
      <c r="T18" s="1255"/>
      <c r="U18" s="1255"/>
      <c r="V18" s="1255"/>
      <c r="W18" s="630" t="s">
        <v>656</v>
      </c>
    </row>
    <row r="19" spans="1:35" ht="22.5">
      <c r="A19" s="1210"/>
      <c r="B19" s="1210">
        <v>1</v>
      </c>
      <c r="C19" s="958"/>
      <c r="D19" s="958"/>
      <c r="E19" s="960"/>
      <c r="F19" s="960"/>
      <c r="G19" s="960"/>
      <c r="H19" s="960"/>
      <c r="I19" s="955"/>
      <c r="J19" s="954"/>
      <c r="K19" s="957"/>
      <c r="L19" s="593" t="str">
        <f>mergeValue(A19) &amp;"."&amp; mergeValue(B19)</f>
        <v>1.1</v>
      </c>
      <c r="M19" s="546" t="s">
        <v>16</v>
      </c>
      <c r="N19" s="580"/>
      <c r="O19" s="1255"/>
      <c r="P19" s="1255"/>
      <c r="Q19" s="1255"/>
      <c r="R19" s="1255"/>
      <c r="S19" s="1255"/>
      <c r="T19" s="1255"/>
      <c r="U19" s="1255"/>
      <c r="V19" s="1255"/>
      <c r="W19" s="630" t="s">
        <v>476</v>
      </c>
    </row>
    <row r="20" spans="1:35" ht="22.5">
      <c r="A20" s="1210"/>
      <c r="B20" s="1210"/>
      <c r="C20" s="1210">
        <v>1</v>
      </c>
      <c r="D20" s="958"/>
      <c r="E20" s="960"/>
      <c r="F20" s="960"/>
      <c r="G20" s="960"/>
      <c r="H20" s="960"/>
      <c r="I20" s="962"/>
      <c r="J20" s="954"/>
      <c r="K20" s="957"/>
      <c r="L20" s="593" t="str">
        <f>mergeValue(A20) &amp;"."&amp; mergeValue(B20)&amp;"."&amp; mergeValue(C20)</f>
        <v>1.1.1</v>
      </c>
      <c r="M20" s="547" t="s">
        <v>7</v>
      </c>
      <c r="N20" s="580"/>
      <c r="O20" s="1255"/>
      <c r="P20" s="1255"/>
      <c r="Q20" s="1255"/>
      <c r="R20" s="1255"/>
      <c r="S20" s="1255"/>
      <c r="T20" s="1255"/>
      <c r="U20" s="1255"/>
      <c r="V20" s="1255"/>
      <c r="W20" s="630" t="s">
        <v>631</v>
      </c>
    </row>
    <row r="21" spans="1:35" ht="22.5">
      <c r="A21" s="1210"/>
      <c r="B21" s="1210"/>
      <c r="C21" s="1210"/>
      <c r="D21" s="1210">
        <v>1</v>
      </c>
      <c r="E21" s="960"/>
      <c r="F21" s="960"/>
      <c r="G21" s="960"/>
      <c r="H21" s="960"/>
      <c r="I21" s="962"/>
      <c r="J21" s="954"/>
      <c r="K21" s="957"/>
      <c r="L21" s="593" t="str">
        <f>mergeValue(A21) &amp;"."&amp; mergeValue(B21)&amp;"."&amp; mergeValue(C21)&amp;"."&amp; mergeValue(D21)</f>
        <v>1.1.1.1</v>
      </c>
      <c r="M21" s="548" t="s">
        <v>22</v>
      </c>
      <c r="N21" s="580"/>
      <c r="O21" s="1255"/>
      <c r="P21" s="1255"/>
      <c r="Q21" s="1255"/>
      <c r="R21" s="1255"/>
      <c r="S21" s="1255"/>
      <c r="T21" s="1255"/>
      <c r="U21" s="1255"/>
      <c r="V21" s="1255"/>
      <c r="W21" s="630" t="s">
        <v>632</v>
      </c>
    </row>
    <row r="22" spans="1:35" ht="11.25" hidden="1" customHeight="1">
      <c r="A22" s="1210"/>
      <c r="B22" s="1210"/>
      <c r="C22" s="1210"/>
      <c r="D22" s="1210"/>
      <c r="E22" s="1210">
        <v>1</v>
      </c>
      <c r="F22" s="960"/>
      <c r="G22" s="960"/>
      <c r="H22" s="958">
        <v>1</v>
      </c>
      <c r="I22" s="1210">
        <v>1</v>
      </c>
      <c r="J22" s="960"/>
      <c r="K22" s="965"/>
      <c r="L22" s="593"/>
      <c r="M22" s="554"/>
      <c r="N22" s="581"/>
      <c r="O22" s="631"/>
      <c r="P22" s="631"/>
      <c r="Q22" s="631"/>
      <c r="R22" s="631"/>
      <c r="S22" s="631"/>
      <c r="T22" s="631"/>
      <c r="U22" s="631"/>
      <c r="V22" s="508"/>
      <c r="W22" s="559"/>
    </row>
    <row r="23" spans="1:35" ht="90">
      <c r="A23" s="1210"/>
      <c r="B23" s="1210"/>
      <c r="C23" s="1210"/>
      <c r="D23" s="1210"/>
      <c r="E23" s="1210"/>
      <c r="F23" s="1210">
        <v>1</v>
      </c>
      <c r="G23" s="958"/>
      <c r="H23" s="958"/>
      <c r="I23" s="1210"/>
      <c r="J23" s="1210">
        <v>1</v>
      </c>
      <c r="K23" s="966"/>
      <c r="L23" s="593" t="str">
        <f>mergeValue(A23) &amp;"."&amp; mergeValue(B23)&amp;"."&amp; mergeValue(C23)&amp;"."&amp; mergeValue(D23)&amp;"."&amp;  mergeValue(F23)</f>
        <v>1.1.1.1.1</v>
      </c>
      <c r="M23" s="555" t="s">
        <v>10</v>
      </c>
      <c r="N23" s="581"/>
      <c r="O23" s="1212"/>
      <c r="P23" s="1212"/>
      <c r="Q23" s="1212"/>
      <c r="R23" s="1212"/>
      <c r="S23" s="1212"/>
      <c r="T23" s="1212"/>
      <c r="U23" s="1212"/>
      <c r="V23" s="1212"/>
      <c r="W23" s="630" t="s">
        <v>633</v>
      </c>
      <c r="Y23" s="504" t="str">
        <f>strCheckUnique(Z23:Z26)</f>
        <v/>
      </c>
      <c r="AA23" s="504"/>
    </row>
    <row r="24" spans="1:35" ht="189" customHeight="1">
      <c r="A24" s="1210"/>
      <c r="B24" s="1210"/>
      <c r="C24" s="1210"/>
      <c r="D24" s="1210"/>
      <c r="E24" s="1210"/>
      <c r="F24" s="1210"/>
      <c r="G24" s="958">
        <v>1</v>
      </c>
      <c r="H24" s="958"/>
      <c r="I24" s="1210"/>
      <c r="J24" s="1210"/>
      <c r="K24" s="966">
        <v>1</v>
      </c>
      <c r="L24" s="593" t="str">
        <f>mergeValue(A24) &amp;"."&amp; mergeValue(B24)&amp;"."&amp; mergeValue(C24)&amp;"."&amp; mergeValue(D24)&amp;"."&amp; mergeValue(F24)&amp;"."&amp; mergeValue(G24)</f>
        <v>1.1.1.1.1.1</v>
      </c>
      <c r="M24" s="1065"/>
      <c r="N24" s="586"/>
      <c r="O24" s="562"/>
      <c r="P24" s="562"/>
      <c r="Q24" s="1090"/>
      <c r="R24" s="1245"/>
      <c r="S24" s="1217" t="s">
        <v>83</v>
      </c>
      <c r="T24" s="1245"/>
      <c r="U24" s="1217" t="s">
        <v>84</v>
      </c>
      <c r="V24" s="578"/>
      <c r="W24" s="1227" t="s">
        <v>657</v>
      </c>
      <c r="X24" s="500" t="str">
        <f>strCheckDate(O25:V25)</f>
        <v/>
      </c>
      <c r="Y24" s="504"/>
      <c r="Z24" s="504" t="str">
        <f>IF(M24="","",M24 )</f>
        <v/>
      </c>
      <c r="AA24" s="504"/>
      <c r="AB24" s="504"/>
      <c r="AC24" s="504"/>
    </row>
    <row r="25" spans="1:35" ht="11.25" hidden="1">
      <c r="A25" s="1210"/>
      <c r="B25" s="1210"/>
      <c r="C25" s="1210"/>
      <c r="D25" s="1210"/>
      <c r="E25" s="1210"/>
      <c r="F25" s="1210"/>
      <c r="G25" s="958"/>
      <c r="H25" s="958"/>
      <c r="I25" s="1210"/>
      <c r="J25" s="1210"/>
      <c r="K25" s="966"/>
      <c r="L25" s="600"/>
      <c r="M25" s="646"/>
      <c r="N25" s="586"/>
      <c r="O25" s="562"/>
      <c r="P25" s="562"/>
      <c r="Q25" s="584" t="str">
        <f>R24 &amp; "-" &amp; T24</f>
        <v>-</v>
      </c>
      <c r="R25" s="1216"/>
      <c r="S25" s="1217"/>
      <c r="T25" s="1216"/>
      <c r="U25" s="1217"/>
      <c r="V25" s="578"/>
      <c r="W25" s="1228"/>
    </row>
    <row r="26" spans="1:35" s="476" customFormat="1" ht="15" customHeight="1">
      <c r="A26" s="1210"/>
      <c r="B26" s="1210"/>
      <c r="C26" s="1210"/>
      <c r="D26" s="1210"/>
      <c r="E26" s="1210"/>
      <c r="F26" s="1210"/>
      <c r="G26" s="960"/>
      <c r="H26" s="958"/>
      <c r="I26" s="1210"/>
      <c r="J26" s="1210"/>
      <c r="K26" s="965"/>
      <c r="L26" s="538"/>
      <c r="M26" s="556" t="s">
        <v>25</v>
      </c>
      <c r="N26" s="551"/>
      <c r="O26" s="545"/>
      <c r="P26" s="545"/>
      <c r="Q26" s="545"/>
      <c r="R26" s="573"/>
      <c r="S26" s="564"/>
      <c r="T26" s="563"/>
      <c r="U26" s="551"/>
      <c r="V26" s="560"/>
      <c r="W26" s="1229"/>
      <c r="X26" s="501"/>
      <c r="Y26" s="501"/>
      <c r="Z26" s="501"/>
      <c r="AA26" s="501"/>
      <c r="AB26" s="501"/>
      <c r="AC26" s="501"/>
      <c r="AD26" s="501"/>
      <c r="AE26" s="501"/>
      <c r="AF26" s="501"/>
      <c r="AG26" s="501"/>
      <c r="AH26" s="501"/>
    </row>
    <row r="27" spans="1:35" s="476" customFormat="1" ht="15" customHeight="1">
      <c r="A27" s="1210"/>
      <c r="B27" s="1210"/>
      <c r="C27" s="1210"/>
      <c r="D27" s="1210"/>
      <c r="E27" s="1210"/>
      <c r="F27" s="960"/>
      <c r="G27" s="960"/>
      <c r="H27" s="958"/>
      <c r="I27" s="1210"/>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6" customFormat="1" ht="15" hidden="1" customHeight="1">
      <c r="A28" s="1210"/>
      <c r="B28" s="1210"/>
      <c r="C28" s="1210"/>
      <c r="D28" s="1210"/>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6" customFormat="1" ht="15" customHeight="1">
      <c r="A29" s="1210"/>
      <c r="B29" s="1210"/>
      <c r="C29" s="1210"/>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6" customFormat="1" ht="15" customHeight="1">
      <c r="A30" s="1210"/>
      <c r="B30" s="1210"/>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6" customFormat="1" ht="15" customHeight="1">
      <c r="A31" s="1210"/>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6" customFormat="1" ht="15" customHeight="1">
      <c r="A32" s="952"/>
      <c r="B32" s="952"/>
      <c r="C32" s="952"/>
      <c r="D32" s="952"/>
      <c r="E32" s="952"/>
      <c r="F32" s="952"/>
      <c r="G32" s="952"/>
      <c r="H32" s="952"/>
      <c r="I32" s="952"/>
      <c r="J32" s="952"/>
      <c r="K32" s="952"/>
      <c r="L32" s="538"/>
      <c r="M32" s="565" t="s">
        <v>308</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6"/>
      <c r="M33" s="486"/>
      <c r="N33" s="486"/>
      <c r="O33" s="486"/>
      <c r="P33" s="486"/>
      <c r="Q33" s="486"/>
      <c r="R33" s="486"/>
      <c r="S33" s="486"/>
      <c r="T33" s="486"/>
      <c r="U33" s="486"/>
    </row>
    <row r="34" spans="12:23" ht="141.75" customHeight="1">
      <c r="L34" s="1">
        <v>1</v>
      </c>
      <c r="M34" s="1203" t="s">
        <v>658</v>
      </c>
      <c r="N34" s="1203"/>
      <c r="O34" s="1203"/>
      <c r="P34" s="1203"/>
      <c r="Q34" s="1203"/>
      <c r="R34" s="1203"/>
      <c r="S34" s="1203"/>
      <c r="T34" s="1203"/>
      <c r="U34" s="1203"/>
      <c r="V34" s="1203"/>
      <c r="W34" s="1203"/>
    </row>
  </sheetData>
  <sheetProtection algorithmName="SHA-512" hashValue="uO51u+G3FErMLZRtFxcLf/jCQh3E26w4CQHrBhWsdEKhrETHnAeDFQurouxpi038J2VDTdjhr0o92tx/GCFBQQ==" saltValue="L4o5IeN4RlCa7huqfI3Xvw=="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22"/>
  <sheetViews>
    <sheetView showGridLines="0" topLeftCell="E1" zoomScaleNormal="100" workbookViewId="0">
      <selection activeCell="G18" sqref="G18"/>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04" t="s">
        <v>490</v>
      </c>
      <c r="G2" s="1205"/>
      <c r="H2" s="1206"/>
      <c r="I2" s="435"/>
    </row>
    <row r="3" spans="1:20" ht="3" customHeight="1"/>
    <row r="4" spans="1:20" s="190" customFormat="1" ht="11.25">
      <c r="A4" s="214"/>
      <c r="B4" s="214"/>
      <c r="C4" s="214"/>
      <c r="D4" s="214"/>
      <c r="F4" s="1155" t="s">
        <v>453</v>
      </c>
      <c r="G4" s="1155"/>
      <c r="H4" s="1155"/>
      <c r="I4" s="1207"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8">
        <v>1</v>
      </c>
      <c r="B8" s="214"/>
      <c r="C8" s="214"/>
      <c r="D8" s="214"/>
      <c r="F8" s="334" t="str">
        <f>"2." &amp;mergeValue(A8)</f>
        <v>2.1</v>
      </c>
      <c r="G8" s="416" t="s">
        <v>493</v>
      </c>
      <c r="H8" s="317" t="str">
        <f>IF('Перечень тарифов'!R29="","наименование отсутствует","" &amp; 'Перечень тарифов'!R29 &amp; "")</f>
        <v>наименование отсутствует</v>
      </c>
      <c r="I8" s="196" t="s">
        <v>588</v>
      </c>
      <c r="J8" s="333"/>
      <c r="K8" s="214"/>
      <c r="L8" s="214"/>
      <c r="M8" s="214"/>
      <c r="N8" s="214"/>
      <c r="O8" s="214"/>
      <c r="P8" s="214"/>
      <c r="Q8" s="214"/>
      <c r="R8" s="214"/>
      <c r="S8" s="214"/>
      <c r="T8" s="214"/>
    </row>
    <row r="9" spans="1:20" s="190" customFormat="1" ht="56.25">
      <c r="A9" s="1208"/>
      <c r="B9" s="214"/>
      <c r="C9" s="214"/>
      <c r="D9" s="214"/>
      <c r="F9" s="334" t="str">
        <f>"3." &amp;mergeValue(A9)</f>
        <v>3.1</v>
      </c>
      <c r="G9" s="416" t="s">
        <v>494</v>
      </c>
      <c r="H9" s="317" t="str">
        <f>IF('Перечень тарифов'!F29="","наименование отсутствует","" &amp; 'Перечень тарифов'!F29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196" t="s">
        <v>586</v>
      </c>
      <c r="J9" s="333"/>
      <c r="K9" s="214"/>
      <c r="L9" s="214"/>
      <c r="M9" s="214"/>
      <c r="N9" s="214"/>
      <c r="O9" s="214"/>
      <c r="P9" s="214"/>
      <c r="Q9" s="214"/>
      <c r="R9" s="214"/>
      <c r="S9" s="214"/>
      <c r="T9" s="214"/>
    </row>
    <row r="10" spans="1:20" s="190" customFormat="1" ht="22.5">
      <c r="A10" s="1208"/>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8"/>
      <c r="B11" s="1208">
        <v>1</v>
      </c>
      <c r="C11" s="343"/>
      <c r="D11" s="343"/>
      <c r="F11" s="334" t="str">
        <f>"4."&amp;mergeValue(A11) &amp;"."&amp;mergeValue(B11)</f>
        <v>4.1.1</v>
      </c>
      <c r="G11" s="324" t="s">
        <v>590</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8"/>
      <c r="B12" s="1208"/>
      <c r="C12" s="1208">
        <v>1</v>
      </c>
      <c r="D12" s="343"/>
      <c r="F12" s="334" t="str">
        <f>"4."&amp;mergeValue(A12) &amp;"."&amp;mergeValue(B12)&amp;"."&amp;mergeValue(C12)</f>
        <v>4.1.1.1</v>
      </c>
      <c r="G12" s="340" t="s">
        <v>496</v>
      </c>
      <c r="H12" s="317" t="str">
        <f>IF(Территории!H13="","","" &amp; Территории!H13 &amp; "")</f>
        <v>Гатчинский муниципальный район</v>
      </c>
      <c r="I12" s="196" t="s">
        <v>499</v>
      </c>
      <c r="J12" s="333"/>
      <c r="K12" s="214"/>
      <c r="L12" s="214"/>
      <c r="M12" s="214"/>
      <c r="N12" s="214"/>
      <c r="O12" s="214"/>
      <c r="P12" s="214"/>
      <c r="Q12" s="214"/>
      <c r="R12" s="214"/>
      <c r="S12" s="214"/>
      <c r="T12" s="214"/>
    </row>
    <row r="13" spans="1:20" s="190" customFormat="1" ht="18.75">
      <c r="A13" s="1208"/>
      <c r="B13" s="1208"/>
      <c r="C13" s="1208"/>
      <c r="D13" s="343">
        <v>1</v>
      </c>
      <c r="F13" s="334" t="str">
        <f>"4."&amp;mergeValue(A13) &amp;"."&amp;mergeValue(B13)&amp;"."&amp;mergeValue(C13)&amp;"."&amp;mergeValue(D13)</f>
        <v>4.1.1.1.1</v>
      </c>
      <c r="G13" s="419" t="s">
        <v>497</v>
      </c>
      <c r="H13" s="317" t="str">
        <f>IF(Территории!R14="","","" &amp; Территории!R14 &amp; "")</f>
        <v>Вырицкое (41618154)</v>
      </c>
      <c r="I13" s="1209" t="s">
        <v>589</v>
      </c>
      <c r="J13" s="333"/>
      <c r="K13" s="214"/>
      <c r="L13" s="214"/>
      <c r="M13" s="214"/>
      <c r="N13" s="214"/>
      <c r="O13" s="214"/>
      <c r="P13" s="214"/>
      <c r="Q13" s="214"/>
      <c r="R13" s="214"/>
      <c r="S13" s="214"/>
      <c r="T13" s="214"/>
    </row>
    <row r="14" spans="1:20" s="1007" customFormat="1" ht="18.75">
      <c r="A14" s="1208"/>
      <c r="B14" s="1208"/>
      <c r="C14" s="1208"/>
      <c r="D14" s="1105">
        <v>2</v>
      </c>
      <c r="F14" s="1029" t="str">
        <f>"4."&amp;mergeValue(A14) &amp;"."&amp;mergeValue(B14)&amp;"."&amp;mergeValue(C14)&amp;"."&amp;mergeValue(D14)</f>
        <v>4.1.1.1.2</v>
      </c>
      <c r="G14" s="818" t="s">
        <v>497</v>
      </c>
      <c r="H14" s="1110" t="str">
        <f>IF(Территории!R15="","","" &amp; Территории!R15 &amp; "")</f>
        <v>Большеколпанское (41618408)</v>
      </c>
      <c r="I14" s="1209"/>
      <c r="J14" s="615"/>
      <c r="K14" s="1013"/>
      <c r="L14" s="1013"/>
      <c r="M14" s="1013"/>
      <c r="N14" s="1013"/>
      <c r="O14" s="1013"/>
      <c r="P14" s="1013"/>
      <c r="Q14" s="1013"/>
      <c r="R14" s="1013"/>
      <c r="S14" s="1013"/>
      <c r="T14" s="1013"/>
    </row>
    <row r="15" spans="1:20" s="1007" customFormat="1" ht="45">
      <c r="A15" s="1208">
        <v>2</v>
      </c>
      <c r="B15" s="1013"/>
      <c r="C15" s="1013"/>
      <c r="D15" s="1013"/>
      <c r="F15" s="1029" t="str">
        <f>"2." &amp;mergeValue(A15)</f>
        <v>2.2</v>
      </c>
      <c r="G15" s="815" t="s">
        <v>493</v>
      </c>
      <c r="H15" s="1110" t="str">
        <f>IF('Перечень тарифов'!R32="","наименование отсутствует","" &amp; 'Перечень тарифов'!R32 &amp; "")</f>
        <v>наименование отсутствует</v>
      </c>
      <c r="I15" s="816" t="s">
        <v>588</v>
      </c>
      <c r="J15" s="615"/>
      <c r="K15" s="1013"/>
      <c r="L15" s="1013"/>
      <c r="M15" s="1013"/>
      <c r="N15" s="1013"/>
      <c r="O15" s="1013"/>
      <c r="P15" s="1013"/>
      <c r="Q15" s="1013"/>
      <c r="R15" s="1013"/>
      <c r="S15" s="1013"/>
      <c r="T15" s="1013"/>
    </row>
    <row r="16" spans="1:20" s="1007" customFormat="1" ht="56.25">
      <c r="A16" s="1208"/>
      <c r="B16" s="1013"/>
      <c r="C16" s="1013"/>
      <c r="D16" s="1013"/>
      <c r="F16" s="1029" t="str">
        <f>"3." &amp;mergeValue(A16)</f>
        <v>3.2</v>
      </c>
      <c r="G16" s="815" t="s">
        <v>494</v>
      </c>
      <c r="H16" s="1110" t="str">
        <f>IF('Перечень тарифов'!F29="","наименование отсутствует","" &amp; 'Перечень тарифов'!F29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6" s="816" t="s">
        <v>586</v>
      </c>
      <c r="J16" s="615"/>
      <c r="K16" s="1013"/>
      <c r="L16" s="1013"/>
      <c r="M16" s="1013"/>
      <c r="N16" s="1013"/>
      <c r="O16" s="1013"/>
      <c r="P16" s="1013"/>
      <c r="Q16" s="1013"/>
      <c r="R16" s="1013"/>
      <c r="S16" s="1013"/>
      <c r="T16" s="1013"/>
    </row>
    <row r="17" spans="1:20" s="1007" customFormat="1" ht="22.5">
      <c r="A17" s="1208"/>
      <c r="B17" s="1013"/>
      <c r="C17" s="1013"/>
      <c r="D17" s="1013"/>
      <c r="F17" s="1029" t="str">
        <f>"4."&amp;mergeValue(A17)</f>
        <v>4.2</v>
      </c>
      <c r="G17" s="815" t="s">
        <v>495</v>
      </c>
      <c r="H17" s="1121" t="s">
        <v>457</v>
      </c>
      <c r="I17" s="816"/>
      <c r="J17" s="615"/>
      <c r="K17" s="1013"/>
      <c r="L17" s="1013"/>
      <c r="M17" s="1013"/>
      <c r="N17" s="1013"/>
      <c r="O17" s="1013"/>
      <c r="P17" s="1013"/>
      <c r="Q17" s="1013"/>
      <c r="R17" s="1013"/>
      <c r="S17" s="1013"/>
      <c r="T17" s="1013"/>
    </row>
    <row r="18" spans="1:20" s="1007" customFormat="1" ht="18.75">
      <c r="A18" s="1208"/>
      <c r="B18" s="1208">
        <v>1</v>
      </c>
      <c r="C18" s="1105"/>
      <c r="D18" s="1105"/>
      <c r="F18" s="1029" t="str">
        <f>"4."&amp;mergeValue(A18) &amp;"."&amp;mergeValue(B18)</f>
        <v>4.2.1</v>
      </c>
      <c r="G18" s="830" t="s">
        <v>590</v>
      </c>
      <c r="H18" s="1110" t="str">
        <f>IF(region_name="","",region_name)</f>
        <v>Ленинградская область</v>
      </c>
      <c r="I18" s="816" t="s">
        <v>498</v>
      </c>
      <c r="J18" s="615"/>
      <c r="K18" s="1013"/>
      <c r="L18" s="1013"/>
      <c r="M18" s="1013"/>
      <c r="N18" s="1013"/>
      <c r="O18" s="1013"/>
      <c r="P18" s="1013"/>
      <c r="Q18" s="1013"/>
      <c r="R18" s="1013"/>
      <c r="S18" s="1013"/>
      <c r="T18" s="1013"/>
    </row>
    <row r="19" spans="1:20" s="1007" customFormat="1" ht="22.5">
      <c r="A19" s="1208"/>
      <c r="B19" s="1208"/>
      <c r="C19" s="1208">
        <v>1</v>
      </c>
      <c r="D19" s="1105"/>
      <c r="F19" s="1029" t="str">
        <f>"4."&amp;mergeValue(A19) &amp;"."&amp;mergeValue(B19)&amp;"."&amp;mergeValue(C19)</f>
        <v>4.2.1.1</v>
      </c>
      <c r="G19" s="817" t="s">
        <v>496</v>
      </c>
      <c r="H19" s="1110" t="str">
        <f>IF(Территории!H17="","","" &amp; Территории!H17 &amp; "")</f>
        <v>Гатчинский муниципальный район</v>
      </c>
      <c r="I19" s="816" t="s">
        <v>499</v>
      </c>
      <c r="J19" s="615"/>
      <c r="K19" s="1013"/>
      <c r="L19" s="1013"/>
      <c r="M19" s="1013"/>
      <c r="N19" s="1013"/>
      <c r="O19" s="1013"/>
      <c r="P19" s="1013"/>
      <c r="Q19" s="1013"/>
      <c r="R19" s="1013"/>
      <c r="S19" s="1013"/>
      <c r="T19" s="1013"/>
    </row>
    <row r="20" spans="1:20" s="1007" customFormat="1" ht="56.25">
      <c r="A20" s="1208"/>
      <c r="B20" s="1208"/>
      <c r="C20" s="1208"/>
      <c r="D20" s="1105">
        <v>1</v>
      </c>
      <c r="F20" s="1029" t="str">
        <f>"4."&amp;mergeValue(A20) &amp;"."&amp;mergeValue(B20)&amp;"."&amp;mergeValue(C20)&amp;"."&amp;mergeValue(D20)</f>
        <v>4.2.1.1.1</v>
      </c>
      <c r="G20" s="818" t="s">
        <v>497</v>
      </c>
      <c r="H20" s="1110" t="str">
        <f>IF(Территории!R18="","","" &amp; Территории!R18 &amp; "")</f>
        <v>Пудомягское (41618404)</v>
      </c>
      <c r="I20" s="1106" t="s">
        <v>589</v>
      </c>
      <c r="J20" s="615"/>
      <c r="K20" s="1013"/>
      <c r="L20" s="1013"/>
      <c r="M20" s="1013"/>
      <c r="N20" s="1013"/>
      <c r="O20" s="1013"/>
      <c r="P20" s="1013"/>
      <c r="Q20" s="1013"/>
      <c r="R20" s="1013"/>
      <c r="S20" s="1013"/>
      <c r="T20" s="1013"/>
    </row>
    <row r="21" spans="1:20" s="326" customFormat="1" ht="3" customHeight="1">
      <c r="A21" s="327"/>
      <c r="B21" s="327"/>
      <c r="C21" s="327"/>
      <c r="D21" s="327"/>
      <c r="F21" s="344"/>
      <c r="G21" s="345"/>
      <c r="H21" s="346"/>
      <c r="I21" s="347"/>
      <c r="J21" s="327"/>
      <c r="K21" s="327"/>
      <c r="L21" s="327"/>
      <c r="M21" s="327"/>
      <c r="N21" s="327"/>
      <c r="O21" s="327"/>
      <c r="P21" s="327"/>
      <c r="Q21" s="327"/>
      <c r="R21" s="327"/>
      <c r="S21" s="327"/>
      <c r="T21" s="327"/>
    </row>
    <row r="22" spans="1:20" s="326" customFormat="1" ht="15" customHeight="1">
      <c r="A22" s="327"/>
      <c r="B22" s="327"/>
      <c r="C22" s="327"/>
      <c r="D22" s="327"/>
      <c r="F22" s="325"/>
      <c r="G22" s="1203" t="s">
        <v>591</v>
      </c>
      <c r="H22" s="1203"/>
      <c r="I22" s="226"/>
      <c r="J22" s="327"/>
      <c r="K22" s="327"/>
      <c r="L22" s="327"/>
      <c r="M22" s="327"/>
      <c r="N22" s="327"/>
      <c r="O22" s="327"/>
      <c r="P22" s="327"/>
      <c r="Q22" s="327"/>
      <c r="R22" s="327"/>
      <c r="S22" s="327"/>
      <c r="T22" s="327"/>
    </row>
  </sheetData>
  <sheetProtection algorithmName="SHA-512" hashValue="VO5TCYWAgGY+9+uZdzBTCKHC4gpXrZLNGpJl/6e5nc8tHFh0hG6oqpuWj/skabwMjJXUdKPzyfOIFqVDSSdhtw==" saltValue="lXb2/tf2yMJtv8TxhYnwWg==" spinCount="100000" sheet="1" objects="1" scenarios="1" formatColumns="0" formatRows="0"/>
  <mergeCells count="11">
    <mergeCell ref="G22:H22"/>
    <mergeCell ref="F2:H2"/>
    <mergeCell ref="F4:H4"/>
    <mergeCell ref="I4:I5"/>
    <mergeCell ref="A8:A14"/>
    <mergeCell ref="C12:C14"/>
    <mergeCell ref="I13:I14"/>
    <mergeCell ref="B11:B14"/>
    <mergeCell ref="A15:A20"/>
    <mergeCell ref="B18:B20"/>
    <mergeCell ref="C19:C20"/>
  </mergeCells>
  <dataValidations count="1">
    <dataValidation type="textLength" operator="lessThanOrEqual" allowBlank="1" showInputMessage="1" showErrorMessage="1" errorTitle="Ошибка" error="Допускается ввод не более 900 символов!" sqref="I21:I22">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DT42"/>
  <sheetViews>
    <sheetView showGridLines="0" topLeftCell="BU19" zoomScaleNormal="100" workbookViewId="0">
      <selection activeCell="CU35" activeCellId="1" sqref="CU24:CV24 CU35:CV35"/>
    </sheetView>
  </sheetViews>
  <sheetFormatPr defaultColWidth="10.5703125" defaultRowHeight="14.25"/>
  <cols>
    <col min="1" max="6" width="10.5703125" style="500" hidden="1" customWidth="1"/>
    <col min="7" max="8" width="11.140625" style="506"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6" width="23.7109375" style="477" customWidth="1"/>
    <col min="17"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customWidth="1"/>
    <col min="27" max="28" width="23.7109375" style="1057" customWidth="1"/>
    <col min="29" max="33" width="23.7109375" style="1057" hidden="1" customWidth="1"/>
    <col min="34" max="34" width="1.7109375" style="1057" hidden="1" customWidth="1"/>
    <col min="35" max="35" width="11.7109375" style="1057" customWidth="1"/>
    <col min="36" max="36" width="3.7109375" style="1057" customWidth="1"/>
    <col min="37" max="37" width="11.7109375" style="1057" customWidth="1"/>
    <col min="38" max="38" width="8.5703125" style="1057" customWidth="1"/>
    <col min="39" max="40" width="23.7109375" style="1057" customWidth="1"/>
    <col min="41" max="45" width="23.7109375" style="1057" hidden="1" customWidth="1"/>
    <col min="46" max="46" width="1.7109375" style="1057" hidden="1" customWidth="1"/>
    <col min="47" max="47" width="11.7109375" style="1057" customWidth="1"/>
    <col min="48" max="48" width="3.7109375" style="1057" customWidth="1"/>
    <col min="49" max="49" width="11.7109375" style="1057" customWidth="1"/>
    <col min="50" max="50" width="8.5703125" style="1057" customWidth="1"/>
    <col min="51" max="52" width="23.7109375" style="1057" customWidth="1"/>
    <col min="53" max="57" width="23.7109375" style="1057" hidden="1" customWidth="1"/>
    <col min="58" max="58" width="1.7109375" style="1057" hidden="1" customWidth="1"/>
    <col min="59" max="59" width="11.7109375" style="1057" customWidth="1"/>
    <col min="60" max="60" width="3.7109375" style="1057" customWidth="1"/>
    <col min="61" max="61" width="11.7109375" style="1057" customWidth="1"/>
    <col min="62" max="62" width="8.5703125" style="1057" customWidth="1"/>
    <col min="63" max="64" width="23.7109375" style="1057" customWidth="1"/>
    <col min="65" max="69" width="23.7109375" style="1057" hidden="1" customWidth="1"/>
    <col min="70" max="70" width="1.7109375" style="1057" hidden="1" customWidth="1"/>
    <col min="71" max="71" width="11.7109375" style="1057" customWidth="1"/>
    <col min="72" max="72" width="3.7109375" style="1057" customWidth="1"/>
    <col min="73" max="73" width="11.7109375" style="1057" customWidth="1"/>
    <col min="74" max="74" width="8.5703125" style="1057" customWidth="1"/>
    <col min="75" max="76" width="23.7109375" style="1057" customWidth="1"/>
    <col min="77" max="81" width="23.7109375" style="1057" hidden="1" customWidth="1"/>
    <col min="82" max="82" width="1.7109375" style="1057" hidden="1" customWidth="1"/>
    <col min="83" max="83" width="11.7109375" style="1057" customWidth="1"/>
    <col min="84" max="84" width="3.7109375" style="1057" customWidth="1"/>
    <col min="85" max="85" width="11.7109375" style="1057" customWidth="1"/>
    <col min="86" max="86" width="8.5703125" style="1057" customWidth="1"/>
    <col min="87" max="88" width="23.7109375" style="1057" customWidth="1"/>
    <col min="89" max="93" width="23.7109375" style="1057" hidden="1" customWidth="1"/>
    <col min="94" max="94" width="1.7109375" style="1057" hidden="1" customWidth="1"/>
    <col min="95" max="95" width="11.7109375" style="1057" customWidth="1"/>
    <col min="96" max="96" width="3.7109375" style="1057" customWidth="1"/>
    <col min="97" max="97" width="11.7109375" style="1057" customWidth="1"/>
    <col min="98" max="98" width="8.5703125" style="1057" customWidth="1"/>
    <col min="99" max="100" width="23.7109375" style="1057" customWidth="1"/>
    <col min="101" max="105" width="23.7109375" style="1057" hidden="1" customWidth="1"/>
    <col min="106" max="106" width="1.7109375" style="1057" hidden="1" customWidth="1"/>
    <col min="107" max="107" width="11.7109375" style="1057" customWidth="1"/>
    <col min="108" max="108" width="3.7109375" style="1057" customWidth="1"/>
    <col min="109" max="109" width="11.7109375" style="1057" customWidth="1"/>
    <col min="110" max="110" width="8.5703125" style="1057" hidden="1" customWidth="1"/>
    <col min="111" max="111" width="4.7109375" style="477" customWidth="1"/>
    <col min="112" max="112" width="115.7109375" style="477" customWidth="1"/>
    <col min="113" max="117" width="10.5703125" style="500"/>
    <col min="118" max="333" width="10.5703125" style="477"/>
    <col min="334" max="341" width="0" style="477" hidden="1" customWidth="1"/>
    <col min="342" max="344" width="3.7109375" style="477" customWidth="1"/>
    <col min="345" max="345" width="12.7109375" style="477" customWidth="1"/>
    <col min="346" max="346" width="47.42578125" style="477" customWidth="1"/>
    <col min="347" max="355" width="0" style="477" hidden="1" customWidth="1"/>
    <col min="356" max="356" width="11.7109375" style="477" customWidth="1"/>
    <col min="357" max="357" width="6.42578125" style="477" bestFit="1" customWidth="1"/>
    <col min="358" max="358" width="11.7109375" style="477" customWidth="1"/>
    <col min="359" max="359" width="0" style="477" hidden="1" customWidth="1"/>
    <col min="360" max="360" width="3.7109375" style="477" customWidth="1"/>
    <col min="361" max="361" width="11.140625" style="477" bestFit="1" customWidth="1"/>
    <col min="362" max="589" width="10.5703125" style="477"/>
    <col min="590" max="597" width="0" style="477" hidden="1" customWidth="1"/>
    <col min="598" max="600" width="3.7109375" style="477" customWidth="1"/>
    <col min="601" max="601" width="12.7109375" style="477" customWidth="1"/>
    <col min="602" max="602" width="47.42578125" style="477" customWidth="1"/>
    <col min="603" max="611" width="0" style="477" hidden="1" customWidth="1"/>
    <col min="612" max="612" width="11.7109375" style="477" customWidth="1"/>
    <col min="613" max="613" width="6.42578125" style="477" bestFit="1" customWidth="1"/>
    <col min="614" max="614" width="11.7109375" style="477" customWidth="1"/>
    <col min="615" max="615" width="0" style="477" hidden="1" customWidth="1"/>
    <col min="616" max="616" width="3.7109375" style="477" customWidth="1"/>
    <col min="617" max="617" width="11.140625" style="477" bestFit="1" customWidth="1"/>
    <col min="618" max="845" width="10.5703125" style="477"/>
    <col min="846" max="853" width="0" style="477" hidden="1" customWidth="1"/>
    <col min="854" max="856" width="3.7109375" style="477" customWidth="1"/>
    <col min="857" max="857" width="12.7109375" style="477" customWidth="1"/>
    <col min="858" max="858" width="47.42578125" style="477" customWidth="1"/>
    <col min="859" max="867" width="0" style="477" hidden="1" customWidth="1"/>
    <col min="868" max="868" width="11.7109375" style="477" customWidth="1"/>
    <col min="869" max="869" width="6.42578125" style="477" bestFit="1" customWidth="1"/>
    <col min="870" max="870" width="11.7109375" style="477" customWidth="1"/>
    <col min="871" max="871" width="0" style="477" hidden="1" customWidth="1"/>
    <col min="872" max="872" width="3.7109375" style="477" customWidth="1"/>
    <col min="873" max="873" width="11.140625" style="477" bestFit="1" customWidth="1"/>
    <col min="874" max="1101" width="10.5703125" style="477"/>
    <col min="1102" max="1109" width="0" style="477" hidden="1" customWidth="1"/>
    <col min="1110" max="1112" width="3.7109375" style="477" customWidth="1"/>
    <col min="1113" max="1113" width="12.7109375" style="477" customWidth="1"/>
    <col min="1114" max="1114" width="47.42578125" style="477" customWidth="1"/>
    <col min="1115" max="1123" width="0" style="477" hidden="1" customWidth="1"/>
    <col min="1124" max="1124" width="11.7109375" style="477" customWidth="1"/>
    <col min="1125" max="1125" width="6.42578125" style="477" bestFit="1" customWidth="1"/>
    <col min="1126" max="1126" width="11.7109375" style="477" customWidth="1"/>
    <col min="1127" max="1127" width="0" style="477" hidden="1" customWidth="1"/>
    <col min="1128" max="1128" width="3.7109375" style="477" customWidth="1"/>
    <col min="1129" max="1129" width="11.140625" style="477" bestFit="1" customWidth="1"/>
    <col min="1130" max="1357" width="10.5703125" style="477"/>
    <col min="1358" max="1365" width="0" style="477" hidden="1" customWidth="1"/>
    <col min="1366" max="1368" width="3.7109375" style="477" customWidth="1"/>
    <col min="1369" max="1369" width="12.7109375" style="477" customWidth="1"/>
    <col min="1370" max="1370" width="47.42578125" style="477" customWidth="1"/>
    <col min="1371" max="1379" width="0" style="477" hidden="1" customWidth="1"/>
    <col min="1380" max="1380" width="11.7109375" style="477" customWidth="1"/>
    <col min="1381" max="1381" width="6.42578125" style="477" bestFit="1" customWidth="1"/>
    <col min="1382" max="1382" width="11.7109375" style="477" customWidth="1"/>
    <col min="1383" max="1383" width="0" style="477" hidden="1" customWidth="1"/>
    <col min="1384" max="1384" width="3.7109375" style="477" customWidth="1"/>
    <col min="1385" max="1385" width="11.140625" style="477" bestFit="1" customWidth="1"/>
    <col min="1386" max="1613" width="10.5703125" style="477"/>
    <col min="1614" max="1621" width="0" style="477" hidden="1" customWidth="1"/>
    <col min="1622" max="1624" width="3.7109375" style="477" customWidth="1"/>
    <col min="1625" max="1625" width="12.7109375" style="477" customWidth="1"/>
    <col min="1626" max="1626" width="47.42578125" style="477" customWidth="1"/>
    <col min="1627" max="1635" width="0" style="477" hidden="1" customWidth="1"/>
    <col min="1636" max="1636" width="11.7109375" style="477" customWidth="1"/>
    <col min="1637" max="1637" width="6.42578125" style="477" bestFit="1" customWidth="1"/>
    <col min="1638" max="1638" width="11.7109375" style="477" customWidth="1"/>
    <col min="1639" max="1639" width="0" style="477" hidden="1" customWidth="1"/>
    <col min="1640" max="1640" width="3.7109375" style="477" customWidth="1"/>
    <col min="1641" max="1641" width="11.140625" style="477" bestFit="1" customWidth="1"/>
    <col min="1642" max="1869" width="10.5703125" style="477"/>
    <col min="1870" max="1877" width="0" style="477" hidden="1" customWidth="1"/>
    <col min="1878" max="1880" width="3.7109375" style="477" customWidth="1"/>
    <col min="1881" max="1881" width="12.7109375" style="477" customWidth="1"/>
    <col min="1882" max="1882" width="47.42578125" style="477" customWidth="1"/>
    <col min="1883" max="1891" width="0" style="477" hidden="1" customWidth="1"/>
    <col min="1892" max="1892" width="11.7109375" style="477" customWidth="1"/>
    <col min="1893" max="1893" width="6.42578125" style="477" bestFit="1" customWidth="1"/>
    <col min="1894" max="1894" width="11.7109375" style="477" customWidth="1"/>
    <col min="1895" max="1895" width="0" style="477" hidden="1" customWidth="1"/>
    <col min="1896" max="1896" width="3.7109375" style="477" customWidth="1"/>
    <col min="1897" max="1897" width="11.140625" style="477" bestFit="1" customWidth="1"/>
    <col min="1898" max="2125" width="10.5703125" style="477"/>
    <col min="2126" max="2133" width="0" style="477" hidden="1" customWidth="1"/>
    <col min="2134" max="2136" width="3.7109375" style="477" customWidth="1"/>
    <col min="2137" max="2137" width="12.7109375" style="477" customWidth="1"/>
    <col min="2138" max="2138" width="47.42578125" style="477" customWidth="1"/>
    <col min="2139" max="2147" width="0" style="477" hidden="1" customWidth="1"/>
    <col min="2148" max="2148" width="11.7109375" style="477" customWidth="1"/>
    <col min="2149" max="2149" width="6.42578125" style="477" bestFit="1" customWidth="1"/>
    <col min="2150" max="2150" width="11.7109375" style="477" customWidth="1"/>
    <col min="2151" max="2151" width="0" style="477" hidden="1" customWidth="1"/>
    <col min="2152" max="2152" width="3.7109375" style="477" customWidth="1"/>
    <col min="2153" max="2153" width="11.140625" style="477" bestFit="1" customWidth="1"/>
    <col min="2154" max="2381" width="10.5703125" style="477"/>
    <col min="2382" max="2389" width="0" style="477" hidden="1" customWidth="1"/>
    <col min="2390" max="2392" width="3.7109375" style="477" customWidth="1"/>
    <col min="2393" max="2393" width="12.7109375" style="477" customWidth="1"/>
    <col min="2394" max="2394" width="47.42578125" style="477" customWidth="1"/>
    <col min="2395" max="2403" width="0" style="477" hidden="1" customWidth="1"/>
    <col min="2404" max="2404" width="11.7109375" style="477" customWidth="1"/>
    <col min="2405" max="2405" width="6.42578125" style="477" bestFit="1" customWidth="1"/>
    <col min="2406" max="2406" width="11.7109375" style="477" customWidth="1"/>
    <col min="2407" max="2407" width="0" style="477" hidden="1" customWidth="1"/>
    <col min="2408" max="2408" width="3.7109375" style="477" customWidth="1"/>
    <col min="2409" max="2409" width="11.140625" style="477" bestFit="1" customWidth="1"/>
    <col min="2410" max="2637" width="10.5703125" style="477"/>
    <col min="2638" max="2645" width="0" style="477" hidden="1" customWidth="1"/>
    <col min="2646" max="2648" width="3.7109375" style="477" customWidth="1"/>
    <col min="2649" max="2649" width="12.7109375" style="477" customWidth="1"/>
    <col min="2650" max="2650" width="47.42578125" style="477" customWidth="1"/>
    <col min="2651" max="2659" width="0" style="477" hidden="1" customWidth="1"/>
    <col min="2660" max="2660" width="11.7109375" style="477" customWidth="1"/>
    <col min="2661" max="2661" width="6.42578125" style="477" bestFit="1" customWidth="1"/>
    <col min="2662" max="2662" width="11.7109375" style="477" customWidth="1"/>
    <col min="2663" max="2663" width="0" style="477" hidden="1" customWidth="1"/>
    <col min="2664" max="2664" width="3.7109375" style="477" customWidth="1"/>
    <col min="2665" max="2665" width="11.140625" style="477" bestFit="1" customWidth="1"/>
    <col min="2666" max="2893" width="10.5703125" style="477"/>
    <col min="2894" max="2901" width="0" style="477" hidden="1" customWidth="1"/>
    <col min="2902" max="2904" width="3.7109375" style="477" customWidth="1"/>
    <col min="2905" max="2905" width="12.7109375" style="477" customWidth="1"/>
    <col min="2906" max="2906" width="47.42578125" style="477" customWidth="1"/>
    <col min="2907" max="2915" width="0" style="477" hidden="1" customWidth="1"/>
    <col min="2916" max="2916" width="11.7109375" style="477" customWidth="1"/>
    <col min="2917" max="2917" width="6.42578125" style="477" bestFit="1" customWidth="1"/>
    <col min="2918" max="2918" width="11.7109375" style="477" customWidth="1"/>
    <col min="2919" max="2919" width="0" style="477" hidden="1" customWidth="1"/>
    <col min="2920" max="2920" width="3.7109375" style="477" customWidth="1"/>
    <col min="2921" max="2921" width="11.140625" style="477" bestFit="1" customWidth="1"/>
    <col min="2922" max="3149" width="10.5703125" style="477"/>
    <col min="3150" max="3157" width="0" style="477" hidden="1" customWidth="1"/>
    <col min="3158" max="3160" width="3.7109375" style="477" customWidth="1"/>
    <col min="3161" max="3161" width="12.7109375" style="477" customWidth="1"/>
    <col min="3162" max="3162" width="47.42578125" style="477" customWidth="1"/>
    <col min="3163" max="3171" width="0" style="477" hidden="1" customWidth="1"/>
    <col min="3172" max="3172" width="11.7109375" style="477" customWidth="1"/>
    <col min="3173" max="3173" width="6.42578125" style="477" bestFit="1" customWidth="1"/>
    <col min="3174" max="3174" width="11.7109375" style="477" customWidth="1"/>
    <col min="3175" max="3175" width="0" style="477" hidden="1" customWidth="1"/>
    <col min="3176" max="3176" width="3.7109375" style="477" customWidth="1"/>
    <col min="3177" max="3177" width="11.140625" style="477" bestFit="1" customWidth="1"/>
    <col min="3178" max="3405" width="10.5703125" style="477"/>
    <col min="3406" max="3413" width="0" style="477" hidden="1" customWidth="1"/>
    <col min="3414" max="3416" width="3.7109375" style="477" customWidth="1"/>
    <col min="3417" max="3417" width="12.7109375" style="477" customWidth="1"/>
    <col min="3418" max="3418" width="47.42578125" style="477" customWidth="1"/>
    <col min="3419" max="3427" width="0" style="477" hidden="1" customWidth="1"/>
    <col min="3428" max="3428" width="11.7109375" style="477" customWidth="1"/>
    <col min="3429" max="3429" width="6.42578125" style="477" bestFit="1" customWidth="1"/>
    <col min="3430" max="3430" width="11.7109375" style="477" customWidth="1"/>
    <col min="3431" max="3431" width="0" style="477" hidden="1" customWidth="1"/>
    <col min="3432" max="3432" width="3.7109375" style="477" customWidth="1"/>
    <col min="3433" max="3433" width="11.140625" style="477" bestFit="1" customWidth="1"/>
    <col min="3434" max="3661" width="10.5703125" style="477"/>
    <col min="3662" max="3669" width="0" style="477" hidden="1" customWidth="1"/>
    <col min="3670" max="3672" width="3.7109375" style="477" customWidth="1"/>
    <col min="3673" max="3673" width="12.7109375" style="477" customWidth="1"/>
    <col min="3674" max="3674" width="47.42578125" style="477" customWidth="1"/>
    <col min="3675" max="3683" width="0" style="477" hidden="1" customWidth="1"/>
    <col min="3684" max="3684" width="11.7109375" style="477" customWidth="1"/>
    <col min="3685" max="3685" width="6.42578125" style="477" bestFit="1" customWidth="1"/>
    <col min="3686" max="3686" width="11.7109375" style="477" customWidth="1"/>
    <col min="3687" max="3687" width="0" style="477" hidden="1" customWidth="1"/>
    <col min="3688" max="3688" width="3.7109375" style="477" customWidth="1"/>
    <col min="3689" max="3689" width="11.140625" style="477" bestFit="1" customWidth="1"/>
    <col min="3690" max="3917" width="10.5703125" style="477"/>
    <col min="3918" max="3925" width="0" style="477" hidden="1" customWidth="1"/>
    <col min="3926" max="3928" width="3.7109375" style="477" customWidth="1"/>
    <col min="3929" max="3929" width="12.7109375" style="477" customWidth="1"/>
    <col min="3930" max="3930" width="47.42578125" style="477" customWidth="1"/>
    <col min="3931" max="3939" width="0" style="477" hidden="1" customWidth="1"/>
    <col min="3940" max="3940" width="11.7109375" style="477" customWidth="1"/>
    <col min="3941" max="3941" width="6.42578125" style="477" bestFit="1" customWidth="1"/>
    <col min="3942" max="3942" width="11.7109375" style="477" customWidth="1"/>
    <col min="3943" max="3943" width="0" style="477" hidden="1" customWidth="1"/>
    <col min="3944" max="3944" width="3.7109375" style="477" customWidth="1"/>
    <col min="3945" max="3945" width="11.140625" style="477" bestFit="1" customWidth="1"/>
    <col min="3946" max="4173" width="10.5703125" style="477"/>
    <col min="4174" max="4181" width="0" style="477" hidden="1" customWidth="1"/>
    <col min="4182" max="4184" width="3.7109375" style="477" customWidth="1"/>
    <col min="4185" max="4185" width="12.7109375" style="477" customWidth="1"/>
    <col min="4186" max="4186" width="47.42578125" style="477" customWidth="1"/>
    <col min="4187" max="4195" width="0" style="477" hidden="1" customWidth="1"/>
    <col min="4196" max="4196" width="11.7109375" style="477" customWidth="1"/>
    <col min="4197" max="4197" width="6.42578125" style="477" bestFit="1" customWidth="1"/>
    <col min="4198" max="4198" width="11.7109375" style="477" customWidth="1"/>
    <col min="4199" max="4199" width="0" style="477" hidden="1" customWidth="1"/>
    <col min="4200" max="4200" width="3.7109375" style="477" customWidth="1"/>
    <col min="4201" max="4201" width="11.140625" style="477" bestFit="1" customWidth="1"/>
    <col min="4202" max="4429" width="10.5703125" style="477"/>
    <col min="4430" max="4437" width="0" style="477" hidden="1" customWidth="1"/>
    <col min="4438" max="4440" width="3.7109375" style="477" customWidth="1"/>
    <col min="4441" max="4441" width="12.7109375" style="477" customWidth="1"/>
    <col min="4442" max="4442" width="47.42578125" style="477" customWidth="1"/>
    <col min="4443" max="4451" width="0" style="477" hidden="1" customWidth="1"/>
    <col min="4452" max="4452" width="11.7109375" style="477" customWidth="1"/>
    <col min="4453" max="4453" width="6.42578125" style="477" bestFit="1" customWidth="1"/>
    <col min="4454" max="4454" width="11.7109375" style="477" customWidth="1"/>
    <col min="4455" max="4455" width="0" style="477" hidden="1" customWidth="1"/>
    <col min="4456" max="4456" width="3.7109375" style="477" customWidth="1"/>
    <col min="4457" max="4457" width="11.140625" style="477" bestFit="1" customWidth="1"/>
    <col min="4458" max="4685" width="10.5703125" style="477"/>
    <col min="4686" max="4693" width="0" style="477" hidden="1" customWidth="1"/>
    <col min="4694" max="4696" width="3.7109375" style="477" customWidth="1"/>
    <col min="4697" max="4697" width="12.7109375" style="477" customWidth="1"/>
    <col min="4698" max="4698" width="47.42578125" style="477" customWidth="1"/>
    <col min="4699" max="4707" width="0" style="477" hidden="1" customWidth="1"/>
    <col min="4708" max="4708" width="11.7109375" style="477" customWidth="1"/>
    <col min="4709" max="4709" width="6.42578125" style="477" bestFit="1" customWidth="1"/>
    <col min="4710" max="4710" width="11.7109375" style="477" customWidth="1"/>
    <col min="4711" max="4711" width="0" style="477" hidden="1" customWidth="1"/>
    <col min="4712" max="4712" width="3.7109375" style="477" customWidth="1"/>
    <col min="4713" max="4713" width="11.140625" style="477" bestFit="1" customWidth="1"/>
    <col min="4714" max="4941" width="10.5703125" style="477"/>
    <col min="4942" max="4949" width="0" style="477" hidden="1" customWidth="1"/>
    <col min="4950" max="4952" width="3.7109375" style="477" customWidth="1"/>
    <col min="4953" max="4953" width="12.7109375" style="477" customWidth="1"/>
    <col min="4954" max="4954" width="47.42578125" style="477" customWidth="1"/>
    <col min="4955" max="4963" width="0" style="477" hidden="1" customWidth="1"/>
    <col min="4964" max="4964" width="11.7109375" style="477" customWidth="1"/>
    <col min="4965" max="4965" width="6.42578125" style="477" bestFit="1" customWidth="1"/>
    <col min="4966" max="4966" width="11.7109375" style="477" customWidth="1"/>
    <col min="4967" max="4967" width="0" style="477" hidden="1" customWidth="1"/>
    <col min="4968" max="4968" width="3.7109375" style="477" customWidth="1"/>
    <col min="4969" max="4969" width="11.140625" style="477" bestFit="1" customWidth="1"/>
    <col min="4970" max="5197" width="10.5703125" style="477"/>
    <col min="5198" max="5205" width="0" style="477" hidden="1" customWidth="1"/>
    <col min="5206" max="5208" width="3.7109375" style="477" customWidth="1"/>
    <col min="5209" max="5209" width="12.7109375" style="477" customWidth="1"/>
    <col min="5210" max="5210" width="47.42578125" style="477" customWidth="1"/>
    <col min="5211" max="5219" width="0" style="477" hidden="1" customWidth="1"/>
    <col min="5220" max="5220" width="11.7109375" style="477" customWidth="1"/>
    <col min="5221" max="5221" width="6.42578125" style="477" bestFit="1" customWidth="1"/>
    <col min="5222" max="5222" width="11.7109375" style="477" customWidth="1"/>
    <col min="5223" max="5223" width="0" style="477" hidden="1" customWidth="1"/>
    <col min="5224" max="5224" width="3.7109375" style="477" customWidth="1"/>
    <col min="5225" max="5225" width="11.140625" style="477" bestFit="1" customWidth="1"/>
    <col min="5226" max="5453" width="10.5703125" style="477"/>
    <col min="5454" max="5461" width="0" style="477" hidden="1" customWidth="1"/>
    <col min="5462" max="5464" width="3.7109375" style="477" customWidth="1"/>
    <col min="5465" max="5465" width="12.7109375" style="477" customWidth="1"/>
    <col min="5466" max="5466" width="47.42578125" style="477" customWidth="1"/>
    <col min="5467" max="5475" width="0" style="477" hidden="1" customWidth="1"/>
    <col min="5476" max="5476" width="11.7109375" style="477" customWidth="1"/>
    <col min="5477" max="5477" width="6.42578125" style="477" bestFit="1" customWidth="1"/>
    <col min="5478" max="5478" width="11.7109375" style="477" customWidth="1"/>
    <col min="5479" max="5479" width="0" style="477" hidden="1" customWidth="1"/>
    <col min="5480" max="5480" width="3.7109375" style="477" customWidth="1"/>
    <col min="5481" max="5481" width="11.140625" style="477" bestFit="1" customWidth="1"/>
    <col min="5482" max="5709" width="10.5703125" style="477"/>
    <col min="5710" max="5717" width="0" style="477" hidden="1" customWidth="1"/>
    <col min="5718" max="5720" width="3.7109375" style="477" customWidth="1"/>
    <col min="5721" max="5721" width="12.7109375" style="477" customWidth="1"/>
    <col min="5722" max="5722" width="47.42578125" style="477" customWidth="1"/>
    <col min="5723" max="5731" width="0" style="477" hidden="1" customWidth="1"/>
    <col min="5732" max="5732" width="11.7109375" style="477" customWidth="1"/>
    <col min="5733" max="5733" width="6.42578125" style="477" bestFit="1" customWidth="1"/>
    <col min="5734" max="5734" width="11.7109375" style="477" customWidth="1"/>
    <col min="5735" max="5735" width="0" style="477" hidden="1" customWidth="1"/>
    <col min="5736" max="5736" width="3.7109375" style="477" customWidth="1"/>
    <col min="5737" max="5737" width="11.140625" style="477" bestFit="1" customWidth="1"/>
    <col min="5738" max="5965" width="10.5703125" style="477"/>
    <col min="5966" max="5973" width="0" style="477" hidden="1" customWidth="1"/>
    <col min="5974" max="5976" width="3.7109375" style="477" customWidth="1"/>
    <col min="5977" max="5977" width="12.7109375" style="477" customWidth="1"/>
    <col min="5978" max="5978" width="47.42578125" style="477" customWidth="1"/>
    <col min="5979" max="5987" width="0" style="477" hidden="1" customWidth="1"/>
    <col min="5988" max="5988" width="11.7109375" style="477" customWidth="1"/>
    <col min="5989" max="5989" width="6.42578125" style="477" bestFit="1" customWidth="1"/>
    <col min="5990" max="5990" width="11.7109375" style="477" customWidth="1"/>
    <col min="5991" max="5991" width="0" style="477" hidden="1" customWidth="1"/>
    <col min="5992" max="5992" width="3.7109375" style="477" customWidth="1"/>
    <col min="5993" max="5993" width="11.140625" style="477" bestFit="1" customWidth="1"/>
    <col min="5994" max="6221" width="10.5703125" style="477"/>
    <col min="6222" max="6229" width="0" style="477" hidden="1" customWidth="1"/>
    <col min="6230" max="6232" width="3.7109375" style="477" customWidth="1"/>
    <col min="6233" max="6233" width="12.7109375" style="477" customWidth="1"/>
    <col min="6234" max="6234" width="47.42578125" style="477" customWidth="1"/>
    <col min="6235" max="6243" width="0" style="477" hidden="1" customWidth="1"/>
    <col min="6244" max="6244" width="11.7109375" style="477" customWidth="1"/>
    <col min="6245" max="6245" width="6.42578125" style="477" bestFit="1" customWidth="1"/>
    <col min="6246" max="6246" width="11.7109375" style="477" customWidth="1"/>
    <col min="6247" max="6247" width="0" style="477" hidden="1" customWidth="1"/>
    <col min="6248" max="6248" width="3.7109375" style="477" customWidth="1"/>
    <col min="6249" max="6249" width="11.140625" style="477" bestFit="1" customWidth="1"/>
    <col min="6250" max="6477" width="10.5703125" style="477"/>
    <col min="6478" max="6485" width="0" style="477" hidden="1" customWidth="1"/>
    <col min="6486" max="6488" width="3.7109375" style="477" customWidth="1"/>
    <col min="6489" max="6489" width="12.7109375" style="477" customWidth="1"/>
    <col min="6490" max="6490" width="47.42578125" style="477" customWidth="1"/>
    <col min="6491" max="6499" width="0" style="477" hidden="1" customWidth="1"/>
    <col min="6500" max="6500" width="11.7109375" style="477" customWidth="1"/>
    <col min="6501" max="6501" width="6.42578125" style="477" bestFit="1" customWidth="1"/>
    <col min="6502" max="6502" width="11.7109375" style="477" customWidth="1"/>
    <col min="6503" max="6503" width="0" style="477" hidden="1" customWidth="1"/>
    <col min="6504" max="6504" width="3.7109375" style="477" customWidth="1"/>
    <col min="6505" max="6505" width="11.140625" style="477" bestFit="1" customWidth="1"/>
    <col min="6506" max="6733" width="10.5703125" style="477"/>
    <col min="6734" max="6741" width="0" style="477" hidden="1" customWidth="1"/>
    <col min="6742" max="6744" width="3.7109375" style="477" customWidth="1"/>
    <col min="6745" max="6745" width="12.7109375" style="477" customWidth="1"/>
    <col min="6746" max="6746" width="47.42578125" style="477" customWidth="1"/>
    <col min="6747" max="6755" width="0" style="477" hidden="1" customWidth="1"/>
    <col min="6756" max="6756" width="11.7109375" style="477" customWidth="1"/>
    <col min="6757" max="6757" width="6.42578125" style="477" bestFit="1" customWidth="1"/>
    <col min="6758" max="6758" width="11.7109375" style="477" customWidth="1"/>
    <col min="6759" max="6759" width="0" style="477" hidden="1" customWidth="1"/>
    <col min="6760" max="6760" width="3.7109375" style="477" customWidth="1"/>
    <col min="6761" max="6761" width="11.140625" style="477" bestFit="1" customWidth="1"/>
    <col min="6762" max="6989" width="10.5703125" style="477"/>
    <col min="6990" max="6997" width="0" style="477" hidden="1" customWidth="1"/>
    <col min="6998" max="7000" width="3.7109375" style="477" customWidth="1"/>
    <col min="7001" max="7001" width="12.7109375" style="477" customWidth="1"/>
    <col min="7002" max="7002" width="47.42578125" style="477" customWidth="1"/>
    <col min="7003" max="7011" width="0" style="477" hidden="1" customWidth="1"/>
    <col min="7012" max="7012" width="11.7109375" style="477" customWidth="1"/>
    <col min="7013" max="7013" width="6.42578125" style="477" bestFit="1" customWidth="1"/>
    <col min="7014" max="7014" width="11.7109375" style="477" customWidth="1"/>
    <col min="7015" max="7015" width="0" style="477" hidden="1" customWidth="1"/>
    <col min="7016" max="7016" width="3.7109375" style="477" customWidth="1"/>
    <col min="7017" max="7017" width="11.140625" style="477" bestFit="1" customWidth="1"/>
    <col min="7018" max="7245" width="10.5703125" style="477"/>
    <col min="7246" max="7253" width="0" style="477" hidden="1" customWidth="1"/>
    <col min="7254" max="7256" width="3.7109375" style="477" customWidth="1"/>
    <col min="7257" max="7257" width="12.7109375" style="477" customWidth="1"/>
    <col min="7258" max="7258" width="47.42578125" style="477" customWidth="1"/>
    <col min="7259" max="7267" width="0" style="477" hidden="1" customWidth="1"/>
    <col min="7268" max="7268" width="11.7109375" style="477" customWidth="1"/>
    <col min="7269" max="7269" width="6.42578125" style="477" bestFit="1" customWidth="1"/>
    <col min="7270" max="7270" width="11.7109375" style="477" customWidth="1"/>
    <col min="7271" max="7271" width="0" style="477" hidden="1" customWidth="1"/>
    <col min="7272" max="7272" width="3.7109375" style="477" customWidth="1"/>
    <col min="7273" max="7273" width="11.140625" style="477" bestFit="1" customWidth="1"/>
    <col min="7274" max="7501" width="10.5703125" style="477"/>
    <col min="7502" max="7509" width="0" style="477" hidden="1" customWidth="1"/>
    <col min="7510" max="7512" width="3.7109375" style="477" customWidth="1"/>
    <col min="7513" max="7513" width="12.7109375" style="477" customWidth="1"/>
    <col min="7514" max="7514" width="47.42578125" style="477" customWidth="1"/>
    <col min="7515" max="7523" width="0" style="477" hidden="1" customWidth="1"/>
    <col min="7524" max="7524" width="11.7109375" style="477" customWidth="1"/>
    <col min="7525" max="7525" width="6.42578125" style="477" bestFit="1" customWidth="1"/>
    <col min="7526" max="7526" width="11.7109375" style="477" customWidth="1"/>
    <col min="7527" max="7527" width="0" style="477" hidden="1" customWidth="1"/>
    <col min="7528" max="7528" width="3.7109375" style="477" customWidth="1"/>
    <col min="7529" max="7529" width="11.140625" style="477" bestFit="1" customWidth="1"/>
    <col min="7530" max="7757" width="10.5703125" style="477"/>
    <col min="7758" max="7765" width="0" style="477" hidden="1" customWidth="1"/>
    <col min="7766" max="7768" width="3.7109375" style="477" customWidth="1"/>
    <col min="7769" max="7769" width="12.7109375" style="477" customWidth="1"/>
    <col min="7770" max="7770" width="47.42578125" style="477" customWidth="1"/>
    <col min="7771" max="7779" width="0" style="477" hidden="1" customWidth="1"/>
    <col min="7780" max="7780" width="11.7109375" style="477" customWidth="1"/>
    <col min="7781" max="7781" width="6.42578125" style="477" bestFit="1" customWidth="1"/>
    <col min="7782" max="7782" width="11.7109375" style="477" customWidth="1"/>
    <col min="7783" max="7783" width="0" style="477" hidden="1" customWidth="1"/>
    <col min="7784" max="7784" width="3.7109375" style="477" customWidth="1"/>
    <col min="7785" max="7785" width="11.140625" style="477" bestFit="1" customWidth="1"/>
    <col min="7786" max="8013" width="10.5703125" style="477"/>
    <col min="8014" max="8021" width="0" style="477" hidden="1" customWidth="1"/>
    <col min="8022" max="8024" width="3.7109375" style="477" customWidth="1"/>
    <col min="8025" max="8025" width="12.7109375" style="477" customWidth="1"/>
    <col min="8026" max="8026" width="47.42578125" style="477" customWidth="1"/>
    <col min="8027" max="8035" width="0" style="477" hidden="1" customWidth="1"/>
    <col min="8036" max="8036" width="11.7109375" style="477" customWidth="1"/>
    <col min="8037" max="8037" width="6.42578125" style="477" bestFit="1" customWidth="1"/>
    <col min="8038" max="8038" width="11.7109375" style="477" customWidth="1"/>
    <col min="8039" max="8039" width="0" style="477" hidden="1" customWidth="1"/>
    <col min="8040" max="8040" width="3.7109375" style="477" customWidth="1"/>
    <col min="8041" max="8041" width="11.140625" style="477" bestFit="1" customWidth="1"/>
    <col min="8042" max="8269" width="10.5703125" style="477"/>
    <col min="8270" max="8277" width="0" style="477" hidden="1" customWidth="1"/>
    <col min="8278" max="8280" width="3.7109375" style="477" customWidth="1"/>
    <col min="8281" max="8281" width="12.7109375" style="477" customWidth="1"/>
    <col min="8282" max="8282" width="47.42578125" style="477" customWidth="1"/>
    <col min="8283" max="8291" width="0" style="477" hidden="1" customWidth="1"/>
    <col min="8292" max="8292" width="11.7109375" style="477" customWidth="1"/>
    <col min="8293" max="8293" width="6.42578125" style="477" bestFit="1" customWidth="1"/>
    <col min="8294" max="8294" width="11.7109375" style="477" customWidth="1"/>
    <col min="8295" max="8295" width="0" style="477" hidden="1" customWidth="1"/>
    <col min="8296" max="8296" width="3.7109375" style="477" customWidth="1"/>
    <col min="8297" max="8297" width="11.140625" style="477" bestFit="1" customWidth="1"/>
    <col min="8298" max="8525" width="10.5703125" style="477"/>
    <col min="8526" max="8533" width="0" style="477" hidden="1" customWidth="1"/>
    <col min="8534" max="8536" width="3.7109375" style="477" customWidth="1"/>
    <col min="8537" max="8537" width="12.7109375" style="477" customWidth="1"/>
    <col min="8538" max="8538" width="47.42578125" style="477" customWidth="1"/>
    <col min="8539" max="8547" width="0" style="477" hidden="1" customWidth="1"/>
    <col min="8548" max="8548" width="11.7109375" style="477" customWidth="1"/>
    <col min="8549" max="8549" width="6.42578125" style="477" bestFit="1" customWidth="1"/>
    <col min="8550" max="8550" width="11.7109375" style="477" customWidth="1"/>
    <col min="8551" max="8551" width="0" style="477" hidden="1" customWidth="1"/>
    <col min="8552" max="8552" width="3.7109375" style="477" customWidth="1"/>
    <col min="8553" max="8553" width="11.140625" style="477" bestFit="1" customWidth="1"/>
    <col min="8554" max="8781" width="10.5703125" style="477"/>
    <col min="8782" max="8789" width="0" style="477" hidden="1" customWidth="1"/>
    <col min="8790" max="8792" width="3.7109375" style="477" customWidth="1"/>
    <col min="8793" max="8793" width="12.7109375" style="477" customWidth="1"/>
    <col min="8794" max="8794" width="47.42578125" style="477" customWidth="1"/>
    <col min="8795" max="8803" width="0" style="477" hidden="1" customWidth="1"/>
    <col min="8804" max="8804" width="11.7109375" style="477" customWidth="1"/>
    <col min="8805" max="8805" width="6.42578125" style="477" bestFit="1" customWidth="1"/>
    <col min="8806" max="8806" width="11.7109375" style="477" customWidth="1"/>
    <col min="8807" max="8807" width="0" style="477" hidden="1" customWidth="1"/>
    <col min="8808" max="8808" width="3.7109375" style="477" customWidth="1"/>
    <col min="8809" max="8809" width="11.140625" style="477" bestFit="1" customWidth="1"/>
    <col min="8810" max="9037" width="10.5703125" style="477"/>
    <col min="9038" max="9045" width="0" style="477" hidden="1" customWidth="1"/>
    <col min="9046" max="9048" width="3.7109375" style="477" customWidth="1"/>
    <col min="9049" max="9049" width="12.7109375" style="477" customWidth="1"/>
    <col min="9050" max="9050" width="47.42578125" style="477" customWidth="1"/>
    <col min="9051" max="9059" width="0" style="477" hidden="1" customWidth="1"/>
    <col min="9060" max="9060" width="11.7109375" style="477" customWidth="1"/>
    <col min="9061" max="9061" width="6.42578125" style="477" bestFit="1" customWidth="1"/>
    <col min="9062" max="9062" width="11.7109375" style="477" customWidth="1"/>
    <col min="9063" max="9063" width="0" style="477" hidden="1" customWidth="1"/>
    <col min="9064" max="9064" width="3.7109375" style="477" customWidth="1"/>
    <col min="9065" max="9065" width="11.140625" style="477" bestFit="1" customWidth="1"/>
    <col min="9066" max="9293" width="10.5703125" style="477"/>
    <col min="9294" max="9301" width="0" style="477" hidden="1" customWidth="1"/>
    <col min="9302" max="9304" width="3.7109375" style="477" customWidth="1"/>
    <col min="9305" max="9305" width="12.7109375" style="477" customWidth="1"/>
    <col min="9306" max="9306" width="47.42578125" style="477" customWidth="1"/>
    <col min="9307" max="9315" width="0" style="477" hidden="1" customWidth="1"/>
    <col min="9316" max="9316" width="11.7109375" style="477" customWidth="1"/>
    <col min="9317" max="9317" width="6.42578125" style="477" bestFit="1" customWidth="1"/>
    <col min="9318" max="9318" width="11.7109375" style="477" customWidth="1"/>
    <col min="9319" max="9319" width="0" style="477" hidden="1" customWidth="1"/>
    <col min="9320" max="9320" width="3.7109375" style="477" customWidth="1"/>
    <col min="9321" max="9321" width="11.140625" style="477" bestFit="1" customWidth="1"/>
    <col min="9322" max="9549" width="10.5703125" style="477"/>
    <col min="9550" max="9557" width="0" style="477" hidden="1" customWidth="1"/>
    <col min="9558" max="9560" width="3.7109375" style="477" customWidth="1"/>
    <col min="9561" max="9561" width="12.7109375" style="477" customWidth="1"/>
    <col min="9562" max="9562" width="47.42578125" style="477" customWidth="1"/>
    <col min="9563" max="9571" width="0" style="477" hidden="1" customWidth="1"/>
    <col min="9572" max="9572" width="11.7109375" style="477" customWidth="1"/>
    <col min="9573" max="9573" width="6.42578125" style="477" bestFit="1" customWidth="1"/>
    <col min="9574" max="9574" width="11.7109375" style="477" customWidth="1"/>
    <col min="9575" max="9575" width="0" style="477" hidden="1" customWidth="1"/>
    <col min="9576" max="9576" width="3.7109375" style="477" customWidth="1"/>
    <col min="9577" max="9577" width="11.140625" style="477" bestFit="1" customWidth="1"/>
    <col min="9578" max="9805" width="10.5703125" style="477"/>
    <col min="9806" max="9813" width="0" style="477" hidden="1" customWidth="1"/>
    <col min="9814" max="9816" width="3.7109375" style="477" customWidth="1"/>
    <col min="9817" max="9817" width="12.7109375" style="477" customWidth="1"/>
    <col min="9818" max="9818" width="47.42578125" style="477" customWidth="1"/>
    <col min="9819" max="9827" width="0" style="477" hidden="1" customWidth="1"/>
    <col min="9828" max="9828" width="11.7109375" style="477" customWidth="1"/>
    <col min="9829" max="9829" width="6.42578125" style="477" bestFit="1" customWidth="1"/>
    <col min="9830" max="9830" width="11.7109375" style="477" customWidth="1"/>
    <col min="9831" max="9831" width="0" style="477" hidden="1" customWidth="1"/>
    <col min="9832" max="9832" width="3.7109375" style="477" customWidth="1"/>
    <col min="9833" max="9833" width="11.140625" style="477" bestFit="1" customWidth="1"/>
    <col min="9834" max="10061" width="10.5703125" style="477"/>
    <col min="10062" max="10069" width="0" style="477" hidden="1" customWidth="1"/>
    <col min="10070" max="10072" width="3.7109375" style="477" customWidth="1"/>
    <col min="10073" max="10073" width="12.7109375" style="477" customWidth="1"/>
    <col min="10074" max="10074" width="47.42578125" style="477" customWidth="1"/>
    <col min="10075" max="10083" width="0" style="477" hidden="1" customWidth="1"/>
    <col min="10084" max="10084" width="11.7109375" style="477" customWidth="1"/>
    <col min="10085" max="10085" width="6.42578125" style="477" bestFit="1" customWidth="1"/>
    <col min="10086" max="10086" width="11.7109375" style="477" customWidth="1"/>
    <col min="10087" max="10087" width="0" style="477" hidden="1" customWidth="1"/>
    <col min="10088" max="10088" width="3.7109375" style="477" customWidth="1"/>
    <col min="10089" max="10089" width="11.140625" style="477" bestFit="1" customWidth="1"/>
    <col min="10090" max="10317" width="10.5703125" style="477"/>
    <col min="10318" max="10325" width="0" style="477" hidden="1" customWidth="1"/>
    <col min="10326" max="10328" width="3.7109375" style="477" customWidth="1"/>
    <col min="10329" max="10329" width="12.7109375" style="477" customWidth="1"/>
    <col min="10330" max="10330" width="47.42578125" style="477" customWidth="1"/>
    <col min="10331" max="10339" width="0" style="477" hidden="1" customWidth="1"/>
    <col min="10340" max="10340" width="11.7109375" style="477" customWidth="1"/>
    <col min="10341" max="10341" width="6.42578125" style="477" bestFit="1" customWidth="1"/>
    <col min="10342" max="10342" width="11.7109375" style="477" customWidth="1"/>
    <col min="10343" max="10343" width="0" style="477" hidden="1" customWidth="1"/>
    <col min="10344" max="10344" width="3.7109375" style="477" customWidth="1"/>
    <col min="10345" max="10345" width="11.140625" style="477" bestFit="1" customWidth="1"/>
    <col min="10346" max="10573" width="10.5703125" style="477"/>
    <col min="10574" max="10581" width="0" style="477" hidden="1" customWidth="1"/>
    <col min="10582" max="10584" width="3.7109375" style="477" customWidth="1"/>
    <col min="10585" max="10585" width="12.7109375" style="477" customWidth="1"/>
    <col min="10586" max="10586" width="47.42578125" style="477" customWidth="1"/>
    <col min="10587" max="10595" width="0" style="477" hidden="1" customWidth="1"/>
    <col min="10596" max="10596" width="11.7109375" style="477" customWidth="1"/>
    <col min="10597" max="10597" width="6.42578125" style="477" bestFit="1" customWidth="1"/>
    <col min="10598" max="10598" width="11.7109375" style="477" customWidth="1"/>
    <col min="10599" max="10599" width="0" style="477" hidden="1" customWidth="1"/>
    <col min="10600" max="10600" width="3.7109375" style="477" customWidth="1"/>
    <col min="10601" max="10601" width="11.140625" style="477" bestFit="1" customWidth="1"/>
    <col min="10602" max="10829" width="10.5703125" style="477"/>
    <col min="10830" max="10837" width="0" style="477" hidden="1" customWidth="1"/>
    <col min="10838" max="10840" width="3.7109375" style="477" customWidth="1"/>
    <col min="10841" max="10841" width="12.7109375" style="477" customWidth="1"/>
    <col min="10842" max="10842" width="47.42578125" style="477" customWidth="1"/>
    <col min="10843" max="10851" width="0" style="477" hidden="1" customWidth="1"/>
    <col min="10852" max="10852" width="11.7109375" style="477" customWidth="1"/>
    <col min="10853" max="10853" width="6.42578125" style="477" bestFit="1" customWidth="1"/>
    <col min="10854" max="10854" width="11.7109375" style="477" customWidth="1"/>
    <col min="10855" max="10855" width="0" style="477" hidden="1" customWidth="1"/>
    <col min="10856" max="10856" width="3.7109375" style="477" customWidth="1"/>
    <col min="10857" max="10857" width="11.140625" style="477" bestFit="1" customWidth="1"/>
    <col min="10858" max="11085" width="10.5703125" style="477"/>
    <col min="11086" max="11093" width="0" style="477" hidden="1" customWidth="1"/>
    <col min="11094" max="11096" width="3.7109375" style="477" customWidth="1"/>
    <col min="11097" max="11097" width="12.7109375" style="477" customWidth="1"/>
    <col min="11098" max="11098" width="47.42578125" style="477" customWidth="1"/>
    <col min="11099" max="11107" width="0" style="477" hidden="1" customWidth="1"/>
    <col min="11108" max="11108" width="11.7109375" style="477" customWidth="1"/>
    <col min="11109" max="11109" width="6.42578125" style="477" bestFit="1" customWidth="1"/>
    <col min="11110" max="11110" width="11.7109375" style="477" customWidth="1"/>
    <col min="11111" max="11111" width="0" style="477" hidden="1" customWidth="1"/>
    <col min="11112" max="11112" width="3.7109375" style="477" customWidth="1"/>
    <col min="11113" max="11113" width="11.140625" style="477" bestFit="1" customWidth="1"/>
    <col min="11114" max="11341" width="10.5703125" style="477"/>
    <col min="11342" max="11349" width="0" style="477" hidden="1" customWidth="1"/>
    <col min="11350" max="11352" width="3.7109375" style="477" customWidth="1"/>
    <col min="11353" max="11353" width="12.7109375" style="477" customWidth="1"/>
    <col min="11354" max="11354" width="47.42578125" style="477" customWidth="1"/>
    <col min="11355" max="11363" width="0" style="477" hidden="1" customWidth="1"/>
    <col min="11364" max="11364" width="11.7109375" style="477" customWidth="1"/>
    <col min="11365" max="11365" width="6.42578125" style="477" bestFit="1" customWidth="1"/>
    <col min="11366" max="11366" width="11.7109375" style="477" customWidth="1"/>
    <col min="11367" max="11367" width="0" style="477" hidden="1" customWidth="1"/>
    <col min="11368" max="11368" width="3.7109375" style="477" customWidth="1"/>
    <col min="11369" max="11369" width="11.140625" style="477" bestFit="1" customWidth="1"/>
    <col min="11370" max="11597" width="10.5703125" style="477"/>
    <col min="11598" max="11605" width="0" style="477" hidden="1" customWidth="1"/>
    <col min="11606" max="11608" width="3.7109375" style="477" customWidth="1"/>
    <col min="11609" max="11609" width="12.7109375" style="477" customWidth="1"/>
    <col min="11610" max="11610" width="47.42578125" style="477" customWidth="1"/>
    <col min="11611" max="11619" width="0" style="477" hidden="1" customWidth="1"/>
    <col min="11620" max="11620" width="11.7109375" style="477" customWidth="1"/>
    <col min="11621" max="11621" width="6.42578125" style="477" bestFit="1" customWidth="1"/>
    <col min="11622" max="11622" width="11.7109375" style="477" customWidth="1"/>
    <col min="11623" max="11623" width="0" style="477" hidden="1" customWidth="1"/>
    <col min="11624" max="11624" width="3.7109375" style="477" customWidth="1"/>
    <col min="11625" max="11625" width="11.140625" style="477" bestFit="1" customWidth="1"/>
    <col min="11626" max="11853" width="10.5703125" style="477"/>
    <col min="11854" max="11861" width="0" style="477" hidden="1" customWidth="1"/>
    <col min="11862" max="11864" width="3.7109375" style="477" customWidth="1"/>
    <col min="11865" max="11865" width="12.7109375" style="477" customWidth="1"/>
    <col min="11866" max="11866" width="47.42578125" style="477" customWidth="1"/>
    <col min="11867" max="11875" width="0" style="477" hidden="1" customWidth="1"/>
    <col min="11876" max="11876" width="11.7109375" style="477" customWidth="1"/>
    <col min="11877" max="11877" width="6.42578125" style="477" bestFit="1" customWidth="1"/>
    <col min="11878" max="11878" width="11.7109375" style="477" customWidth="1"/>
    <col min="11879" max="11879" width="0" style="477" hidden="1" customWidth="1"/>
    <col min="11880" max="11880" width="3.7109375" style="477" customWidth="1"/>
    <col min="11881" max="11881" width="11.140625" style="477" bestFit="1" customWidth="1"/>
    <col min="11882" max="12109" width="10.5703125" style="477"/>
    <col min="12110" max="12117" width="0" style="477" hidden="1" customWidth="1"/>
    <col min="12118" max="12120" width="3.7109375" style="477" customWidth="1"/>
    <col min="12121" max="12121" width="12.7109375" style="477" customWidth="1"/>
    <col min="12122" max="12122" width="47.42578125" style="477" customWidth="1"/>
    <col min="12123" max="12131" width="0" style="477" hidden="1" customWidth="1"/>
    <col min="12132" max="12132" width="11.7109375" style="477" customWidth="1"/>
    <col min="12133" max="12133" width="6.42578125" style="477" bestFit="1" customWidth="1"/>
    <col min="12134" max="12134" width="11.7109375" style="477" customWidth="1"/>
    <col min="12135" max="12135" width="0" style="477" hidden="1" customWidth="1"/>
    <col min="12136" max="12136" width="3.7109375" style="477" customWidth="1"/>
    <col min="12137" max="12137" width="11.140625" style="477" bestFit="1" customWidth="1"/>
    <col min="12138" max="12365" width="10.5703125" style="477"/>
    <col min="12366" max="12373" width="0" style="477" hidden="1" customWidth="1"/>
    <col min="12374" max="12376" width="3.7109375" style="477" customWidth="1"/>
    <col min="12377" max="12377" width="12.7109375" style="477" customWidth="1"/>
    <col min="12378" max="12378" width="47.42578125" style="477" customWidth="1"/>
    <col min="12379" max="12387" width="0" style="477" hidden="1" customWidth="1"/>
    <col min="12388" max="12388" width="11.7109375" style="477" customWidth="1"/>
    <col min="12389" max="12389" width="6.42578125" style="477" bestFit="1" customWidth="1"/>
    <col min="12390" max="12390" width="11.7109375" style="477" customWidth="1"/>
    <col min="12391" max="12391" width="0" style="477" hidden="1" customWidth="1"/>
    <col min="12392" max="12392" width="3.7109375" style="477" customWidth="1"/>
    <col min="12393" max="12393" width="11.140625" style="477" bestFit="1" customWidth="1"/>
    <col min="12394" max="12621" width="10.5703125" style="477"/>
    <col min="12622" max="12629" width="0" style="477" hidden="1" customWidth="1"/>
    <col min="12630" max="12632" width="3.7109375" style="477" customWidth="1"/>
    <col min="12633" max="12633" width="12.7109375" style="477" customWidth="1"/>
    <col min="12634" max="12634" width="47.42578125" style="477" customWidth="1"/>
    <col min="12635" max="12643" width="0" style="477" hidden="1" customWidth="1"/>
    <col min="12644" max="12644" width="11.7109375" style="477" customWidth="1"/>
    <col min="12645" max="12645" width="6.42578125" style="477" bestFit="1" customWidth="1"/>
    <col min="12646" max="12646" width="11.7109375" style="477" customWidth="1"/>
    <col min="12647" max="12647" width="0" style="477" hidden="1" customWidth="1"/>
    <col min="12648" max="12648" width="3.7109375" style="477" customWidth="1"/>
    <col min="12649" max="12649" width="11.140625" style="477" bestFit="1" customWidth="1"/>
    <col min="12650" max="12877" width="10.5703125" style="477"/>
    <col min="12878" max="12885" width="0" style="477" hidden="1" customWidth="1"/>
    <col min="12886" max="12888" width="3.7109375" style="477" customWidth="1"/>
    <col min="12889" max="12889" width="12.7109375" style="477" customWidth="1"/>
    <col min="12890" max="12890" width="47.42578125" style="477" customWidth="1"/>
    <col min="12891" max="12899" width="0" style="477" hidden="1" customWidth="1"/>
    <col min="12900" max="12900" width="11.7109375" style="477" customWidth="1"/>
    <col min="12901" max="12901" width="6.42578125" style="477" bestFit="1" customWidth="1"/>
    <col min="12902" max="12902" width="11.7109375" style="477" customWidth="1"/>
    <col min="12903" max="12903" width="0" style="477" hidden="1" customWidth="1"/>
    <col min="12904" max="12904" width="3.7109375" style="477" customWidth="1"/>
    <col min="12905" max="12905" width="11.140625" style="477" bestFit="1" customWidth="1"/>
    <col min="12906" max="13133" width="10.5703125" style="477"/>
    <col min="13134" max="13141" width="0" style="477" hidden="1" customWidth="1"/>
    <col min="13142" max="13144" width="3.7109375" style="477" customWidth="1"/>
    <col min="13145" max="13145" width="12.7109375" style="477" customWidth="1"/>
    <col min="13146" max="13146" width="47.42578125" style="477" customWidth="1"/>
    <col min="13147" max="13155" width="0" style="477" hidden="1" customWidth="1"/>
    <col min="13156" max="13156" width="11.7109375" style="477" customWidth="1"/>
    <col min="13157" max="13157" width="6.42578125" style="477" bestFit="1" customWidth="1"/>
    <col min="13158" max="13158" width="11.7109375" style="477" customWidth="1"/>
    <col min="13159" max="13159" width="0" style="477" hidden="1" customWidth="1"/>
    <col min="13160" max="13160" width="3.7109375" style="477" customWidth="1"/>
    <col min="13161" max="13161" width="11.140625" style="477" bestFit="1" customWidth="1"/>
    <col min="13162" max="13389" width="10.5703125" style="477"/>
    <col min="13390" max="13397" width="0" style="477" hidden="1" customWidth="1"/>
    <col min="13398" max="13400" width="3.7109375" style="477" customWidth="1"/>
    <col min="13401" max="13401" width="12.7109375" style="477" customWidth="1"/>
    <col min="13402" max="13402" width="47.42578125" style="477" customWidth="1"/>
    <col min="13403" max="13411" width="0" style="477" hidden="1" customWidth="1"/>
    <col min="13412" max="13412" width="11.7109375" style="477" customWidth="1"/>
    <col min="13413" max="13413" width="6.42578125" style="477" bestFit="1" customWidth="1"/>
    <col min="13414" max="13414" width="11.7109375" style="477" customWidth="1"/>
    <col min="13415" max="13415" width="0" style="477" hidden="1" customWidth="1"/>
    <col min="13416" max="13416" width="3.7109375" style="477" customWidth="1"/>
    <col min="13417" max="13417" width="11.140625" style="477" bestFit="1" customWidth="1"/>
    <col min="13418" max="13645" width="10.5703125" style="477"/>
    <col min="13646" max="13653" width="0" style="477" hidden="1" customWidth="1"/>
    <col min="13654" max="13656" width="3.7109375" style="477" customWidth="1"/>
    <col min="13657" max="13657" width="12.7109375" style="477" customWidth="1"/>
    <col min="13658" max="13658" width="47.42578125" style="477" customWidth="1"/>
    <col min="13659" max="13667" width="0" style="477" hidden="1" customWidth="1"/>
    <col min="13668" max="13668" width="11.7109375" style="477" customWidth="1"/>
    <col min="13669" max="13669" width="6.42578125" style="477" bestFit="1" customWidth="1"/>
    <col min="13670" max="13670" width="11.7109375" style="477" customWidth="1"/>
    <col min="13671" max="13671" width="0" style="477" hidden="1" customWidth="1"/>
    <col min="13672" max="13672" width="3.7109375" style="477" customWidth="1"/>
    <col min="13673" max="13673" width="11.140625" style="477" bestFit="1" customWidth="1"/>
    <col min="13674" max="13901" width="10.5703125" style="477"/>
    <col min="13902" max="13909" width="0" style="477" hidden="1" customWidth="1"/>
    <col min="13910" max="13912" width="3.7109375" style="477" customWidth="1"/>
    <col min="13913" max="13913" width="12.7109375" style="477" customWidth="1"/>
    <col min="13914" max="13914" width="47.42578125" style="477" customWidth="1"/>
    <col min="13915" max="13923" width="0" style="477" hidden="1" customWidth="1"/>
    <col min="13924" max="13924" width="11.7109375" style="477" customWidth="1"/>
    <col min="13925" max="13925" width="6.42578125" style="477" bestFit="1" customWidth="1"/>
    <col min="13926" max="13926" width="11.7109375" style="477" customWidth="1"/>
    <col min="13927" max="13927" width="0" style="477" hidden="1" customWidth="1"/>
    <col min="13928" max="13928" width="3.7109375" style="477" customWidth="1"/>
    <col min="13929" max="13929" width="11.140625" style="477" bestFit="1" customWidth="1"/>
    <col min="13930" max="14157" width="10.5703125" style="477"/>
    <col min="14158" max="14165" width="0" style="477" hidden="1" customWidth="1"/>
    <col min="14166" max="14168" width="3.7109375" style="477" customWidth="1"/>
    <col min="14169" max="14169" width="12.7109375" style="477" customWidth="1"/>
    <col min="14170" max="14170" width="47.42578125" style="477" customWidth="1"/>
    <col min="14171" max="14179" width="0" style="477" hidden="1" customWidth="1"/>
    <col min="14180" max="14180" width="11.7109375" style="477" customWidth="1"/>
    <col min="14181" max="14181" width="6.42578125" style="477" bestFit="1" customWidth="1"/>
    <col min="14182" max="14182" width="11.7109375" style="477" customWidth="1"/>
    <col min="14183" max="14183" width="0" style="477" hidden="1" customWidth="1"/>
    <col min="14184" max="14184" width="3.7109375" style="477" customWidth="1"/>
    <col min="14185" max="14185" width="11.140625" style="477" bestFit="1" customWidth="1"/>
    <col min="14186" max="14413" width="10.5703125" style="477"/>
    <col min="14414" max="14421" width="0" style="477" hidden="1" customWidth="1"/>
    <col min="14422" max="14424" width="3.7109375" style="477" customWidth="1"/>
    <col min="14425" max="14425" width="12.7109375" style="477" customWidth="1"/>
    <col min="14426" max="14426" width="47.42578125" style="477" customWidth="1"/>
    <col min="14427" max="14435" width="0" style="477" hidden="1" customWidth="1"/>
    <col min="14436" max="14436" width="11.7109375" style="477" customWidth="1"/>
    <col min="14437" max="14437" width="6.42578125" style="477" bestFit="1" customWidth="1"/>
    <col min="14438" max="14438" width="11.7109375" style="477" customWidth="1"/>
    <col min="14439" max="14439" width="0" style="477" hidden="1" customWidth="1"/>
    <col min="14440" max="14440" width="3.7109375" style="477" customWidth="1"/>
    <col min="14441" max="14441" width="11.140625" style="477" bestFit="1" customWidth="1"/>
    <col min="14442" max="14669" width="10.5703125" style="477"/>
    <col min="14670" max="14677" width="0" style="477" hidden="1" customWidth="1"/>
    <col min="14678" max="14680" width="3.7109375" style="477" customWidth="1"/>
    <col min="14681" max="14681" width="12.7109375" style="477" customWidth="1"/>
    <col min="14682" max="14682" width="47.42578125" style="477" customWidth="1"/>
    <col min="14683" max="14691" width="0" style="477" hidden="1" customWidth="1"/>
    <col min="14692" max="14692" width="11.7109375" style="477" customWidth="1"/>
    <col min="14693" max="14693" width="6.42578125" style="477" bestFit="1" customWidth="1"/>
    <col min="14694" max="14694" width="11.7109375" style="477" customWidth="1"/>
    <col min="14695" max="14695" width="0" style="477" hidden="1" customWidth="1"/>
    <col min="14696" max="14696" width="3.7109375" style="477" customWidth="1"/>
    <col min="14697" max="14697" width="11.140625" style="477" bestFit="1" customWidth="1"/>
    <col min="14698" max="14925" width="10.5703125" style="477"/>
    <col min="14926" max="14933" width="0" style="477" hidden="1" customWidth="1"/>
    <col min="14934" max="14936" width="3.7109375" style="477" customWidth="1"/>
    <col min="14937" max="14937" width="12.7109375" style="477" customWidth="1"/>
    <col min="14938" max="14938" width="47.42578125" style="477" customWidth="1"/>
    <col min="14939" max="14947" width="0" style="477" hidden="1" customWidth="1"/>
    <col min="14948" max="14948" width="11.7109375" style="477" customWidth="1"/>
    <col min="14949" max="14949" width="6.42578125" style="477" bestFit="1" customWidth="1"/>
    <col min="14950" max="14950" width="11.7109375" style="477" customWidth="1"/>
    <col min="14951" max="14951" width="0" style="477" hidden="1" customWidth="1"/>
    <col min="14952" max="14952" width="3.7109375" style="477" customWidth="1"/>
    <col min="14953" max="14953" width="11.140625" style="477" bestFit="1" customWidth="1"/>
    <col min="14954" max="15181" width="10.5703125" style="477"/>
    <col min="15182" max="15189" width="0" style="477" hidden="1" customWidth="1"/>
    <col min="15190" max="15192" width="3.7109375" style="477" customWidth="1"/>
    <col min="15193" max="15193" width="12.7109375" style="477" customWidth="1"/>
    <col min="15194" max="15194" width="47.42578125" style="477" customWidth="1"/>
    <col min="15195" max="15203" width="0" style="477" hidden="1" customWidth="1"/>
    <col min="15204" max="15204" width="11.7109375" style="477" customWidth="1"/>
    <col min="15205" max="15205" width="6.42578125" style="477" bestFit="1" customWidth="1"/>
    <col min="15206" max="15206" width="11.7109375" style="477" customWidth="1"/>
    <col min="15207" max="15207" width="0" style="477" hidden="1" customWidth="1"/>
    <col min="15208" max="15208" width="3.7109375" style="477" customWidth="1"/>
    <col min="15209" max="15209" width="11.140625" style="477" bestFit="1" customWidth="1"/>
    <col min="15210" max="15437" width="10.5703125" style="477"/>
    <col min="15438" max="15445" width="0" style="477" hidden="1" customWidth="1"/>
    <col min="15446" max="15448" width="3.7109375" style="477" customWidth="1"/>
    <col min="15449" max="15449" width="12.7109375" style="477" customWidth="1"/>
    <col min="15450" max="15450" width="47.42578125" style="477" customWidth="1"/>
    <col min="15451" max="15459" width="0" style="477" hidden="1" customWidth="1"/>
    <col min="15460" max="15460" width="11.7109375" style="477" customWidth="1"/>
    <col min="15461" max="15461" width="6.42578125" style="477" bestFit="1" customWidth="1"/>
    <col min="15462" max="15462" width="11.7109375" style="477" customWidth="1"/>
    <col min="15463" max="15463" width="0" style="477" hidden="1" customWidth="1"/>
    <col min="15464" max="15464" width="3.7109375" style="477" customWidth="1"/>
    <col min="15465" max="15465" width="11.140625" style="477" bestFit="1" customWidth="1"/>
    <col min="15466" max="15693" width="10.5703125" style="477"/>
    <col min="15694" max="15701" width="0" style="477" hidden="1" customWidth="1"/>
    <col min="15702" max="15704" width="3.7109375" style="477" customWidth="1"/>
    <col min="15705" max="15705" width="12.7109375" style="477" customWidth="1"/>
    <col min="15706" max="15706" width="47.42578125" style="477" customWidth="1"/>
    <col min="15707" max="15715" width="0" style="477" hidden="1" customWidth="1"/>
    <col min="15716" max="15716" width="11.7109375" style="477" customWidth="1"/>
    <col min="15717" max="15717" width="6.42578125" style="477" bestFit="1" customWidth="1"/>
    <col min="15718" max="15718" width="11.7109375" style="477" customWidth="1"/>
    <col min="15719" max="15719" width="0" style="477" hidden="1" customWidth="1"/>
    <col min="15720" max="15720" width="3.7109375" style="477" customWidth="1"/>
    <col min="15721" max="15721" width="11.140625" style="477" bestFit="1" customWidth="1"/>
    <col min="15722" max="15949" width="10.5703125" style="477"/>
    <col min="15950" max="15957" width="0" style="477" hidden="1" customWidth="1"/>
    <col min="15958" max="15960" width="3.7109375" style="477" customWidth="1"/>
    <col min="15961" max="15961" width="12.7109375" style="477" customWidth="1"/>
    <col min="15962" max="15962" width="47.42578125" style="477" customWidth="1"/>
    <col min="15963" max="15971" width="0" style="477" hidden="1" customWidth="1"/>
    <col min="15972" max="15972" width="11.7109375" style="477" customWidth="1"/>
    <col min="15973" max="15973" width="6.42578125" style="477" bestFit="1" customWidth="1"/>
    <col min="15974" max="15974" width="11.7109375" style="477" customWidth="1"/>
    <col min="15975" max="15975" width="0" style="477" hidden="1" customWidth="1"/>
    <col min="15976" max="15976" width="3.7109375" style="477" customWidth="1"/>
    <col min="15977" max="15977" width="11.140625" style="477" bestFit="1" customWidth="1"/>
    <col min="15978" max="16205" width="10.5703125" style="477"/>
    <col min="16206" max="16213" width="0" style="477" hidden="1" customWidth="1"/>
    <col min="16214" max="16216" width="3.7109375" style="477" customWidth="1"/>
    <col min="16217" max="16217" width="12.7109375" style="477" customWidth="1"/>
    <col min="16218" max="16218" width="47.42578125" style="477" customWidth="1"/>
    <col min="16219" max="16227" width="0" style="477" hidden="1" customWidth="1"/>
    <col min="16228" max="16228" width="11.7109375" style="477" customWidth="1"/>
    <col min="16229" max="16229" width="6.42578125" style="477" bestFit="1" customWidth="1"/>
    <col min="16230" max="16230" width="11.7109375" style="477" customWidth="1"/>
    <col min="16231" max="16231" width="0" style="477" hidden="1" customWidth="1"/>
    <col min="16232" max="16232" width="3.7109375" style="477" customWidth="1"/>
    <col min="16233" max="16233" width="11.140625" style="477" bestFit="1" customWidth="1"/>
    <col min="16234" max="16384" width="10.5703125" style="477"/>
  </cols>
  <sheetData>
    <row r="1" spans="1:117" hidden="1"/>
    <row r="2" spans="1:117" hidden="1"/>
    <row r="3" spans="1:117" hidden="1"/>
    <row r="4" spans="1:117" ht="3" customHeight="1">
      <c r="J4" s="482"/>
      <c r="K4" s="482"/>
      <c r="L4" s="478"/>
      <c r="M4" s="478"/>
      <c r="N4" s="478"/>
      <c r="O4" s="485"/>
      <c r="P4" s="485"/>
      <c r="Q4" s="485"/>
      <c r="R4" s="485"/>
      <c r="S4" s="485"/>
      <c r="T4" s="485"/>
      <c r="U4" s="485"/>
      <c r="V4" s="485"/>
      <c r="W4" s="485"/>
      <c r="X4" s="485"/>
      <c r="Y4" s="485"/>
      <c r="Z4" s="478"/>
      <c r="AA4" s="998"/>
      <c r="AB4" s="998"/>
      <c r="AC4" s="998"/>
      <c r="AD4" s="998"/>
      <c r="AE4" s="998"/>
      <c r="AF4" s="998"/>
      <c r="AG4" s="998"/>
      <c r="AH4" s="998"/>
      <c r="AI4" s="998"/>
      <c r="AJ4" s="998"/>
      <c r="AK4" s="998"/>
      <c r="AL4" s="991"/>
      <c r="AM4" s="998"/>
      <c r="AN4" s="998"/>
      <c r="AO4" s="998"/>
      <c r="AP4" s="998"/>
      <c r="AQ4" s="998"/>
      <c r="AR4" s="998"/>
      <c r="AS4" s="998"/>
      <c r="AT4" s="998"/>
      <c r="AU4" s="998"/>
      <c r="AV4" s="998"/>
      <c r="AW4" s="998"/>
      <c r="AX4" s="991"/>
      <c r="AY4" s="998"/>
      <c r="AZ4" s="998"/>
      <c r="BA4" s="998"/>
      <c r="BB4" s="998"/>
      <c r="BC4" s="998"/>
      <c r="BD4" s="998"/>
      <c r="BE4" s="998"/>
      <c r="BF4" s="998"/>
      <c r="BG4" s="998"/>
      <c r="BH4" s="998"/>
      <c r="BI4" s="998"/>
      <c r="BJ4" s="991"/>
      <c r="BK4" s="998"/>
      <c r="BL4" s="998"/>
      <c r="BM4" s="998"/>
      <c r="BN4" s="998"/>
      <c r="BO4" s="998"/>
      <c r="BP4" s="998"/>
      <c r="BQ4" s="998"/>
      <c r="BR4" s="998"/>
      <c r="BS4" s="998"/>
      <c r="BT4" s="998"/>
      <c r="BU4" s="998"/>
      <c r="BV4" s="991"/>
      <c r="BW4" s="998"/>
      <c r="BX4" s="998"/>
      <c r="BY4" s="998"/>
      <c r="BZ4" s="998"/>
      <c r="CA4" s="998"/>
      <c r="CB4" s="998"/>
      <c r="CC4" s="998"/>
      <c r="CD4" s="998"/>
      <c r="CE4" s="998"/>
      <c r="CF4" s="998"/>
      <c r="CG4" s="998"/>
      <c r="CH4" s="991"/>
      <c r="CI4" s="998"/>
      <c r="CJ4" s="998"/>
      <c r="CK4" s="998"/>
      <c r="CL4" s="998"/>
      <c r="CM4" s="998"/>
      <c r="CN4" s="998"/>
      <c r="CO4" s="998"/>
      <c r="CP4" s="998"/>
      <c r="CQ4" s="998"/>
      <c r="CR4" s="998"/>
      <c r="CS4" s="998"/>
      <c r="CT4" s="991"/>
      <c r="CU4" s="998"/>
      <c r="CV4" s="998"/>
      <c r="CW4" s="998"/>
      <c r="CX4" s="998"/>
      <c r="CY4" s="998"/>
      <c r="CZ4" s="998"/>
      <c r="DA4" s="998"/>
      <c r="DB4" s="998"/>
      <c r="DC4" s="998"/>
      <c r="DD4" s="998"/>
      <c r="DE4" s="998"/>
      <c r="DF4" s="991"/>
    </row>
    <row r="5" spans="1:117" ht="22.5" customHeight="1">
      <c r="J5" s="482"/>
      <c r="K5" s="482"/>
      <c r="L5" s="1224" t="s">
        <v>664</v>
      </c>
      <c r="M5" s="1224"/>
      <c r="N5" s="1224"/>
      <c r="O5" s="1224"/>
      <c r="P5" s="1224"/>
      <c r="Q5" s="1224"/>
      <c r="R5" s="1224"/>
      <c r="S5" s="1224"/>
      <c r="T5" s="1224"/>
      <c r="U5" s="579"/>
      <c r="V5" s="523"/>
      <c r="W5" s="523"/>
      <c r="X5" s="585"/>
      <c r="Y5" s="585"/>
      <c r="Z5" s="497"/>
      <c r="AA5" s="579"/>
      <c r="AB5" s="579"/>
      <c r="AC5" s="579"/>
      <c r="AD5" s="579"/>
      <c r="AE5" s="579"/>
      <c r="AF5" s="579"/>
      <c r="AG5" s="579"/>
      <c r="AJ5" s="1008"/>
      <c r="AK5" s="1008"/>
      <c r="AL5" s="579"/>
      <c r="AM5" s="579"/>
      <c r="AN5" s="579"/>
      <c r="AO5" s="579"/>
      <c r="AP5" s="579"/>
      <c r="AQ5" s="579"/>
      <c r="AR5" s="579"/>
      <c r="AS5" s="579"/>
      <c r="AV5" s="1008"/>
      <c r="AW5" s="1008"/>
      <c r="AX5" s="579"/>
      <c r="AY5" s="579"/>
      <c r="AZ5" s="579"/>
      <c r="BA5" s="579"/>
      <c r="BB5" s="579"/>
      <c r="BC5" s="579"/>
      <c r="BD5" s="579"/>
      <c r="BE5" s="579"/>
      <c r="BH5" s="1008"/>
      <c r="BI5" s="1008"/>
      <c r="BJ5" s="579"/>
      <c r="BK5" s="579"/>
      <c r="BL5" s="579"/>
      <c r="BM5" s="579"/>
      <c r="BN5" s="579"/>
      <c r="BO5" s="579"/>
      <c r="BP5" s="579"/>
      <c r="BQ5" s="579"/>
      <c r="BT5" s="1008"/>
      <c r="BU5" s="1008"/>
      <c r="BV5" s="579"/>
      <c r="BW5" s="579"/>
      <c r="BX5" s="579"/>
      <c r="BY5" s="579"/>
      <c r="BZ5" s="579"/>
      <c r="CA5" s="579"/>
      <c r="CB5" s="579"/>
      <c r="CC5" s="579"/>
      <c r="CF5" s="1008"/>
      <c r="CG5" s="1008"/>
      <c r="CH5" s="579"/>
      <c r="CI5" s="579"/>
      <c r="CJ5" s="579"/>
      <c r="CK5" s="579"/>
      <c r="CL5" s="579"/>
      <c r="CM5" s="579"/>
      <c r="CN5" s="579"/>
      <c r="CO5" s="579"/>
      <c r="CR5" s="1008"/>
      <c r="CS5" s="1008"/>
      <c r="CT5" s="579"/>
      <c r="CU5" s="579"/>
      <c r="CV5" s="579"/>
      <c r="CW5" s="579"/>
      <c r="CX5" s="579"/>
      <c r="CY5" s="579"/>
      <c r="CZ5" s="579"/>
      <c r="DA5" s="579"/>
      <c r="DD5" s="1008"/>
      <c r="DE5" s="1008"/>
      <c r="DF5" s="579"/>
    </row>
    <row r="6" spans="1:117" ht="3" customHeight="1">
      <c r="J6" s="482"/>
      <c r="K6" s="482"/>
      <c r="L6" s="478"/>
      <c r="M6" s="478"/>
      <c r="N6" s="478"/>
      <c r="O6" s="481"/>
      <c r="P6" s="481"/>
      <c r="Q6" s="481"/>
      <c r="R6" s="481"/>
      <c r="S6" s="481"/>
      <c r="T6" s="481"/>
      <c r="U6" s="478"/>
      <c r="V6" s="478"/>
      <c r="AA6" s="755"/>
      <c r="AB6" s="755"/>
      <c r="AC6" s="755"/>
      <c r="AD6" s="755"/>
      <c r="AE6" s="755"/>
      <c r="AF6" s="755"/>
      <c r="AG6" s="991"/>
      <c r="AH6" s="991"/>
      <c r="AM6" s="755"/>
      <c r="AN6" s="755"/>
      <c r="AO6" s="755"/>
      <c r="AP6" s="755"/>
      <c r="AQ6" s="755"/>
      <c r="AR6" s="755"/>
      <c r="AS6" s="991"/>
      <c r="AT6" s="991"/>
      <c r="AY6" s="755"/>
      <c r="AZ6" s="755"/>
      <c r="BA6" s="755"/>
      <c r="BB6" s="755"/>
      <c r="BC6" s="755"/>
      <c r="BD6" s="755"/>
      <c r="BE6" s="991"/>
      <c r="BF6" s="991"/>
      <c r="BK6" s="755"/>
      <c r="BL6" s="755"/>
      <c r="BM6" s="755"/>
      <c r="BN6" s="755"/>
      <c r="BO6" s="755"/>
      <c r="BP6" s="755"/>
      <c r="BQ6" s="991"/>
      <c r="BR6" s="991"/>
      <c r="BW6" s="755"/>
      <c r="BX6" s="755"/>
      <c r="BY6" s="755"/>
      <c r="BZ6" s="755"/>
      <c r="CA6" s="755"/>
      <c r="CB6" s="755"/>
      <c r="CC6" s="991"/>
      <c r="CD6" s="991"/>
      <c r="CI6" s="755"/>
      <c r="CJ6" s="755"/>
      <c r="CK6" s="755"/>
      <c r="CL6" s="755"/>
      <c r="CM6" s="755"/>
      <c r="CN6" s="755"/>
      <c r="CO6" s="991"/>
      <c r="CP6" s="991"/>
      <c r="CU6" s="755"/>
      <c r="CV6" s="755"/>
      <c r="CW6" s="755"/>
      <c r="CX6" s="755"/>
      <c r="CY6" s="755"/>
      <c r="CZ6" s="755"/>
      <c r="DA6" s="991"/>
      <c r="DB6" s="991"/>
    </row>
    <row r="7" spans="1:117" s="523" customFormat="1" ht="22.5">
      <c r="A7" s="585"/>
      <c r="B7" s="585"/>
      <c r="C7" s="585"/>
      <c r="D7" s="585"/>
      <c r="E7" s="585"/>
      <c r="F7" s="585"/>
      <c r="G7" s="591"/>
      <c r="H7" s="591"/>
      <c r="I7" s="531"/>
      <c r="J7" s="529"/>
      <c r="K7" s="529"/>
      <c r="L7" s="524"/>
      <c r="M7" s="617" t="s">
        <v>501</v>
      </c>
      <c r="N7" s="666"/>
      <c r="O7" s="1260" t="str">
        <f>IF(NameOrPr_ch="",IF(NameOrPr="","",NameOrPr),NameOrPr_ch)</f>
        <v>Комитет по тарифам и ценовой политике Лен.области (ЛенРТК)</v>
      </c>
      <c r="P7" s="1261"/>
      <c r="Q7" s="1261"/>
      <c r="R7" s="1261"/>
      <c r="S7" s="1261"/>
      <c r="T7" s="1262"/>
      <c r="U7" s="669"/>
      <c r="V7" s="524"/>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I7" s="585"/>
      <c r="DJ7" s="585"/>
      <c r="DK7" s="585"/>
      <c r="DL7" s="585"/>
      <c r="DM7" s="585"/>
    </row>
    <row r="8" spans="1:117" s="492" customFormat="1" ht="18.75">
      <c r="A8" s="505"/>
      <c r="B8" s="505"/>
      <c r="C8" s="505"/>
      <c r="D8" s="505"/>
      <c r="E8" s="505"/>
      <c r="F8" s="505"/>
      <c r="G8" s="505"/>
      <c r="H8" s="505"/>
      <c r="L8" s="499"/>
      <c r="M8" s="617" t="s">
        <v>594</v>
      </c>
      <c r="N8" s="666"/>
      <c r="O8" s="1260" t="str">
        <f>IF(datePr_ch="",IF(datePr="","",datePr),datePr_ch)</f>
        <v>19.12.2019</v>
      </c>
      <c r="P8" s="1261"/>
      <c r="Q8" s="1261"/>
      <c r="R8" s="1261"/>
      <c r="S8" s="1261"/>
      <c r="T8" s="1262"/>
      <c r="U8" s="667"/>
      <c r="V8" s="487"/>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I8" s="505"/>
      <c r="DJ8" s="505"/>
      <c r="DK8" s="505"/>
      <c r="DL8" s="505"/>
      <c r="DM8" s="505"/>
    </row>
    <row r="9" spans="1:117" s="492" customFormat="1" ht="18.75">
      <c r="A9" s="505"/>
      <c r="B9" s="505"/>
      <c r="C9" s="505"/>
      <c r="D9" s="505"/>
      <c r="E9" s="505"/>
      <c r="F9" s="505"/>
      <c r="G9" s="505"/>
      <c r="H9" s="505"/>
      <c r="L9" s="552"/>
      <c r="M9" s="617" t="s">
        <v>593</v>
      </c>
      <c r="N9" s="666"/>
      <c r="O9" s="1260" t="str">
        <f>IF(numberPr_ch="",IF(numberPr="","",numberPr),numberPr_ch)</f>
        <v>511-п</v>
      </c>
      <c r="P9" s="1261"/>
      <c r="Q9" s="1261"/>
      <c r="R9" s="1261"/>
      <c r="S9" s="1261"/>
      <c r="T9" s="1262"/>
      <c r="U9" s="667"/>
      <c r="V9" s="487"/>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I9" s="505"/>
      <c r="DJ9" s="505"/>
      <c r="DK9" s="505"/>
      <c r="DL9" s="505"/>
      <c r="DM9" s="505"/>
    </row>
    <row r="10" spans="1:117" s="492" customFormat="1" ht="18.75">
      <c r="A10" s="505"/>
      <c r="B10" s="505"/>
      <c r="C10" s="505"/>
      <c r="D10" s="505"/>
      <c r="E10" s="505"/>
      <c r="F10" s="505"/>
      <c r="G10" s="505"/>
      <c r="H10" s="505"/>
      <c r="L10" s="552"/>
      <c r="M10" s="617" t="s">
        <v>500</v>
      </c>
      <c r="N10" s="666"/>
      <c r="O10" s="1260" t="str">
        <f>IF(IstPub_ch="",IF(IstPub="","",IstPub),IstPub_ch)</f>
        <v>http://tarif.lenobl.ru/dokumenty/docs_category_3/</v>
      </c>
      <c r="P10" s="1261"/>
      <c r="Q10" s="1261"/>
      <c r="R10" s="1261"/>
      <c r="S10" s="1261"/>
      <c r="T10" s="1262"/>
      <c r="U10" s="667"/>
      <c r="V10" s="487"/>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I10" s="505"/>
      <c r="DJ10" s="505"/>
      <c r="DK10" s="505"/>
      <c r="DL10" s="505"/>
      <c r="DM10" s="505"/>
    </row>
    <row r="11" spans="1:117" s="492" customFormat="1" ht="11.25" hidden="1">
      <c r="A11" s="505"/>
      <c r="B11" s="505"/>
      <c r="C11" s="505"/>
      <c r="D11" s="505"/>
      <c r="E11" s="505"/>
      <c r="F11" s="505"/>
      <c r="G11" s="505"/>
      <c r="H11" s="505"/>
      <c r="L11" s="552"/>
      <c r="M11" s="552"/>
      <c r="N11" s="566"/>
      <c r="O11" s="582"/>
      <c r="P11" s="582"/>
      <c r="Q11" s="582"/>
      <c r="R11" s="582"/>
      <c r="S11" s="582"/>
      <c r="T11" s="582"/>
      <c r="U11" s="487"/>
      <c r="V11" s="487"/>
      <c r="Z11" s="503" t="s">
        <v>372</v>
      </c>
      <c r="AA11" s="767"/>
      <c r="AB11" s="767"/>
      <c r="AC11" s="767"/>
      <c r="AD11" s="767"/>
      <c r="AE11" s="767"/>
      <c r="AF11" s="767"/>
      <c r="AG11" s="487"/>
      <c r="AH11" s="487"/>
      <c r="AI11" s="1007"/>
      <c r="AJ11" s="1007"/>
      <c r="AK11" s="1007"/>
      <c r="AL11" s="1011" t="s">
        <v>372</v>
      </c>
      <c r="AM11" s="767"/>
      <c r="AN11" s="767"/>
      <c r="AO11" s="767"/>
      <c r="AP11" s="767"/>
      <c r="AQ11" s="767"/>
      <c r="AR11" s="767"/>
      <c r="AS11" s="487"/>
      <c r="AT11" s="487"/>
      <c r="AU11" s="1007"/>
      <c r="AV11" s="1007"/>
      <c r="AW11" s="1007"/>
      <c r="AX11" s="1011" t="s">
        <v>372</v>
      </c>
      <c r="AY11" s="767"/>
      <c r="AZ11" s="767"/>
      <c r="BA11" s="767"/>
      <c r="BB11" s="767"/>
      <c r="BC11" s="767"/>
      <c r="BD11" s="767"/>
      <c r="BE11" s="487"/>
      <c r="BF11" s="487"/>
      <c r="BG11" s="1007"/>
      <c r="BH11" s="1007"/>
      <c r="BI11" s="1007"/>
      <c r="BJ11" s="1011" t="s">
        <v>372</v>
      </c>
      <c r="BK11" s="767"/>
      <c r="BL11" s="767"/>
      <c r="BM11" s="767"/>
      <c r="BN11" s="767"/>
      <c r="BO11" s="767"/>
      <c r="BP11" s="767"/>
      <c r="BQ11" s="487"/>
      <c r="BR11" s="487"/>
      <c r="BS11" s="1007"/>
      <c r="BT11" s="1007"/>
      <c r="BU11" s="1007"/>
      <c r="BV11" s="1011" t="s">
        <v>372</v>
      </c>
      <c r="BW11" s="767"/>
      <c r="BX11" s="767"/>
      <c r="BY11" s="767"/>
      <c r="BZ11" s="767"/>
      <c r="CA11" s="767"/>
      <c r="CB11" s="767"/>
      <c r="CC11" s="487"/>
      <c r="CD11" s="487"/>
      <c r="CE11" s="1007"/>
      <c r="CF11" s="1007"/>
      <c r="CG11" s="1007"/>
      <c r="CH11" s="1011" t="s">
        <v>372</v>
      </c>
      <c r="CI11" s="767"/>
      <c r="CJ11" s="767"/>
      <c r="CK11" s="767"/>
      <c r="CL11" s="767"/>
      <c r="CM11" s="767"/>
      <c r="CN11" s="767"/>
      <c r="CO11" s="487"/>
      <c r="CP11" s="487"/>
      <c r="CQ11" s="1007"/>
      <c r="CR11" s="1007"/>
      <c r="CS11" s="1007"/>
      <c r="CT11" s="1011" t="s">
        <v>372</v>
      </c>
      <c r="CU11" s="767"/>
      <c r="CV11" s="767"/>
      <c r="CW11" s="767"/>
      <c r="CX11" s="767"/>
      <c r="CY11" s="767"/>
      <c r="CZ11" s="767"/>
      <c r="DA11" s="487"/>
      <c r="DB11" s="487"/>
      <c r="DC11" s="1007"/>
      <c r="DD11" s="1007"/>
      <c r="DE11" s="1007"/>
      <c r="DF11" s="1011" t="s">
        <v>372</v>
      </c>
      <c r="DI11" s="505"/>
      <c r="DJ11" s="505"/>
      <c r="DK11" s="505"/>
      <c r="DL11" s="505"/>
      <c r="DM11" s="505"/>
    </row>
    <row r="12" spans="1:117">
      <c r="J12" s="482"/>
      <c r="K12" s="482"/>
      <c r="L12" s="478"/>
      <c r="M12" s="478"/>
      <c r="N12" s="478"/>
      <c r="O12" s="1254"/>
      <c r="P12" s="1254"/>
      <c r="Q12" s="1254"/>
      <c r="R12" s="1254"/>
      <c r="S12" s="1254"/>
      <c r="T12" s="1254"/>
      <c r="U12" s="1254"/>
      <c r="V12" s="1254"/>
      <c r="W12" s="1254"/>
      <c r="X12" s="1254"/>
      <c r="Y12" s="1254"/>
      <c r="Z12" s="1254"/>
      <c r="AA12" s="1254" t="s">
        <v>1897</v>
      </c>
      <c r="AB12" s="1254"/>
      <c r="AC12" s="1254"/>
      <c r="AD12" s="1254"/>
      <c r="AE12" s="1254"/>
      <c r="AF12" s="1254"/>
      <c r="AG12" s="1254"/>
      <c r="AH12" s="1254"/>
      <c r="AI12" s="1254"/>
      <c r="AJ12" s="1254"/>
      <c r="AK12" s="1254"/>
      <c r="AL12" s="1254"/>
      <c r="AM12" s="1254" t="s">
        <v>1897</v>
      </c>
      <c r="AN12" s="1254"/>
      <c r="AO12" s="1254"/>
      <c r="AP12" s="1254"/>
      <c r="AQ12" s="1254"/>
      <c r="AR12" s="1254"/>
      <c r="AS12" s="1254"/>
      <c r="AT12" s="1254"/>
      <c r="AU12" s="1254"/>
      <c r="AV12" s="1254"/>
      <c r="AW12" s="1254"/>
      <c r="AX12" s="1254"/>
      <c r="AY12" s="1254" t="s">
        <v>1897</v>
      </c>
      <c r="AZ12" s="1254"/>
      <c r="BA12" s="1254"/>
      <c r="BB12" s="1254"/>
      <c r="BC12" s="1254"/>
      <c r="BD12" s="1254"/>
      <c r="BE12" s="1254"/>
      <c r="BF12" s="1254"/>
      <c r="BG12" s="1254"/>
      <c r="BH12" s="1254"/>
      <c r="BI12" s="1254"/>
      <c r="BJ12" s="1254"/>
      <c r="BK12" s="1254" t="s">
        <v>1897</v>
      </c>
      <c r="BL12" s="1254"/>
      <c r="BM12" s="1254"/>
      <c r="BN12" s="1254"/>
      <c r="BO12" s="1254"/>
      <c r="BP12" s="1254"/>
      <c r="BQ12" s="1254"/>
      <c r="BR12" s="1254"/>
      <c r="BS12" s="1254"/>
      <c r="BT12" s="1254"/>
      <c r="BU12" s="1254"/>
      <c r="BV12" s="1254"/>
      <c r="BW12" s="1254" t="s">
        <v>1897</v>
      </c>
      <c r="BX12" s="1254"/>
      <c r="BY12" s="1254"/>
      <c r="BZ12" s="1254"/>
      <c r="CA12" s="1254"/>
      <c r="CB12" s="1254"/>
      <c r="CC12" s="1254"/>
      <c r="CD12" s="1254"/>
      <c r="CE12" s="1254"/>
      <c r="CF12" s="1254"/>
      <c r="CG12" s="1254"/>
      <c r="CH12" s="1254"/>
      <c r="CI12" s="1254" t="s">
        <v>1897</v>
      </c>
      <c r="CJ12" s="1254"/>
      <c r="CK12" s="1254"/>
      <c r="CL12" s="1254"/>
      <c r="CM12" s="1254"/>
      <c r="CN12" s="1254"/>
      <c r="CO12" s="1254"/>
      <c r="CP12" s="1254"/>
      <c r="CQ12" s="1254"/>
      <c r="CR12" s="1254"/>
      <c r="CS12" s="1254"/>
      <c r="CT12" s="1254"/>
      <c r="CU12" s="1254" t="s">
        <v>1897</v>
      </c>
      <c r="CV12" s="1254"/>
      <c r="CW12" s="1254"/>
      <c r="CX12" s="1254"/>
      <c r="CY12" s="1254"/>
      <c r="CZ12" s="1254"/>
      <c r="DA12" s="1254"/>
      <c r="DB12" s="1254"/>
      <c r="DC12" s="1254"/>
      <c r="DD12" s="1254"/>
      <c r="DE12" s="1254"/>
      <c r="DF12" s="1254"/>
    </row>
    <row r="13" spans="1:117" ht="14.25" customHeight="1">
      <c r="J13" s="482"/>
      <c r="K13" s="482"/>
      <c r="L13" s="1237" t="s">
        <v>453</v>
      </c>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c r="CB13" s="1237"/>
      <c r="CC13" s="1237"/>
      <c r="CD13" s="1237"/>
      <c r="CE13" s="1237"/>
      <c r="CF13" s="1237"/>
      <c r="CG13" s="1237"/>
      <c r="CH13" s="1237"/>
      <c r="CI13" s="1237"/>
      <c r="CJ13" s="1237"/>
      <c r="CK13" s="1237"/>
      <c r="CL13" s="1237"/>
      <c r="CM13" s="1237"/>
      <c r="CN13" s="1237"/>
      <c r="CO13" s="1237"/>
      <c r="CP13" s="1237"/>
      <c r="CQ13" s="1237"/>
      <c r="CR13" s="1237"/>
      <c r="CS13" s="1237"/>
      <c r="CT13" s="1237"/>
      <c r="CU13" s="1237"/>
      <c r="CV13" s="1237"/>
      <c r="CW13" s="1237"/>
      <c r="CX13" s="1237"/>
      <c r="CY13" s="1237"/>
      <c r="CZ13" s="1237"/>
      <c r="DA13" s="1237"/>
      <c r="DB13" s="1237"/>
      <c r="DC13" s="1237"/>
      <c r="DD13" s="1237"/>
      <c r="DE13" s="1237"/>
      <c r="DF13" s="1237"/>
      <c r="DG13" s="1237"/>
      <c r="DH13" s="1155" t="s">
        <v>454</v>
      </c>
    </row>
    <row r="14" spans="1:117" ht="14.25" customHeight="1">
      <c r="J14" s="482"/>
      <c r="K14" s="482"/>
      <c r="L14" s="1237" t="s">
        <v>91</v>
      </c>
      <c r="M14" s="1237" t="s">
        <v>637</v>
      </c>
      <c r="N14" s="578"/>
      <c r="O14" s="1155" t="s">
        <v>639</v>
      </c>
      <c r="P14" s="1155"/>
      <c r="Q14" s="1155"/>
      <c r="R14" s="1155"/>
      <c r="S14" s="1155"/>
      <c r="T14" s="1155"/>
      <c r="U14" s="1155"/>
      <c r="V14" s="1155"/>
      <c r="W14" s="1155"/>
      <c r="X14" s="1155"/>
      <c r="Y14" s="1155"/>
      <c r="Z14" s="1237" t="s">
        <v>340</v>
      </c>
      <c r="AA14" s="1155" t="s">
        <v>639</v>
      </c>
      <c r="AB14" s="1155"/>
      <c r="AC14" s="1155"/>
      <c r="AD14" s="1155"/>
      <c r="AE14" s="1155"/>
      <c r="AF14" s="1155"/>
      <c r="AG14" s="1155"/>
      <c r="AH14" s="1155"/>
      <c r="AI14" s="1155"/>
      <c r="AJ14" s="1155"/>
      <c r="AK14" s="1155"/>
      <c r="AL14" s="1237" t="s">
        <v>340</v>
      </c>
      <c r="AM14" s="1155" t="s">
        <v>639</v>
      </c>
      <c r="AN14" s="1155"/>
      <c r="AO14" s="1155"/>
      <c r="AP14" s="1155"/>
      <c r="AQ14" s="1155"/>
      <c r="AR14" s="1155"/>
      <c r="AS14" s="1155"/>
      <c r="AT14" s="1155"/>
      <c r="AU14" s="1155"/>
      <c r="AV14" s="1155"/>
      <c r="AW14" s="1155"/>
      <c r="AX14" s="1237" t="s">
        <v>340</v>
      </c>
      <c r="AY14" s="1155" t="s">
        <v>639</v>
      </c>
      <c r="AZ14" s="1155"/>
      <c r="BA14" s="1155"/>
      <c r="BB14" s="1155"/>
      <c r="BC14" s="1155"/>
      <c r="BD14" s="1155"/>
      <c r="BE14" s="1155"/>
      <c r="BF14" s="1155"/>
      <c r="BG14" s="1155"/>
      <c r="BH14" s="1155"/>
      <c r="BI14" s="1155"/>
      <c r="BJ14" s="1237" t="s">
        <v>340</v>
      </c>
      <c r="BK14" s="1155" t="s">
        <v>639</v>
      </c>
      <c r="BL14" s="1155"/>
      <c r="BM14" s="1155"/>
      <c r="BN14" s="1155"/>
      <c r="BO14" s="1155"/>
      <c r="BP14" s="1155"/>
      <c r="BQ14" s="1155"/>
      <c r="BR14" s="1155"/>
      <c r="BS14" s="1155"/>
      <c r="BT14" s="1155"/>
      <c r="BU14" s="1155"/>
      <c r="BV14" s="1237" t="s">
        <v>340</v>
      </c>
      <c r="BW14" s="1155" t="s">
        <v>639</v>
      </c>
      <c r="BX14" s="1155"/>
      <c r="BY14" s="1155"/>
      <c r="BZ14" s="1155"/>
      <c r="CA14" s="1155"/>
      <c r="CB14" s="1155"/>
      <c r="CC14" s="1155"/>
      <c r="CD14" s="1155"/>
      <c r="CE14" s="1155"/>
      <c r="CF14" s="1155"/>
      <c r="CG14" s="1155"/>
      <c r="CH14" s="1237" t="s">
        <v>340</v>
      </c>
      <c r="CI14" s="1155" t="s">
        <v>639</v>
      </c>
      <c r="CJ14" s="1155"/>
      <c r="CK14" s="1155"/>
      <c r="CL14" s="1155"/>
      <c r="CM14" s="1155"/>
      <c r="CN14" s="1155"/>
      <c r="CO14" s="1155"/>
      <c r="CP14" s="1155"/>
      <c r="CQ14" s="1155"/>
      <c r="CR14" s="1155"/>
      <c r="CS14" s="1155"/>
      <c r="CT14" s="1237" t="s">
        <v>340</v>
      </c>
      <c r="CU14" s="1155" t="s">
        <v>639</v>
      </c>
      <c r="CV14" s="1155"/>
      <c r="CW14" s="1155"/>
      <c r="CX14" s="1155"/>
      <c r="CY14" s="1155"/>
      <c r="CZ14" s="1155"/>
      <c r="DA14" s="1155"/>
      <c r="DB14" s="1155"/>
      <c r="DC14" s="1155"/>
      <c r="DD14" s="1155"/>
      <c r="DE14" s="1155"/>
      <c r="DF14" s="1237" t="s">
        <v>340</v>
      </c>
      <c r="DG14" s="1253" t="s">
        <v>274</v>
      </c>
      <c r="DH14" s="1155"/>
    </row>
    <row r="15" spans="1:117" s="523" customFormat="1" ht="14.25" customHeight="1">
      <c r="A15" s="585"/>
      <c r="B15" s="585"/>
      <c r="C15" s="585"/>
      <c r="D15" s="585"/>
      <c r="E15" s="585"/>
      <c r="F15" s="585"/>
      <c r="G15" s="591"/>
      <c r="H15" s="591"/>
      <c r="I15" s="531"/>
      <c r="J15" s="529"/>
      <c r="K15" s="529"/>
      <c r="L15" s="1237"/>
      <c r="M15" s="1237"/>
      <c r="N15" s="578"/>
      <c r="O15" s="1264" t="s">
        <v>665</v>
      </c>
      <c r="P15" s="1264" t="s">
        <v>618</v>
      </c>
      <c r="Q15" s="1264" t="s">
        <v>619</v>
      </c>
      <c r="R15" s="1264" t="s">
        <v>270</v>
      </c>
      <c r="S15" s="1264"/>
      <c r="T15" s="1264" t="s">
        <v>270</v>
      </c>
      <c r="U15" s="1264"/>
      <c r="V15" s="652"/>
      <c r="W15" s="1265" t="s">
        <v>652</v>
      </c>
      <c r="X15" s="1265"/>
      <c r="Y15" s="1265"/>
      <c r="Z15" s="1237"/>
      <c r="AA15" s="1264" t="s">
        <v>665</v>
      </c>
      <c r="AB15" s="1264" t="s">
        <v>618</v>
      </c>
      <c r="AC15" s="1264" t="s">
        <v>619</v>
      </c>
      <c r="AD15" s="1264" t="s">
        <v>270</v>
      </c>
      <c r="AE15" s="1264"/>
      <c r="AF15" s="1264" t="s">
        <v>270</v>
      </c>
      <c r="AG15" s="1264"/>
      <c r="AH15" s="1115"/>
      <c r="AI15" s="1265" t="s">
        <v>652</v>
      </c>
      <c r="AJ15" s="1265"/>
      <c r="AK15" s="1265"/>
      <c r="AL15" s="1237"/>
      <c r="AM15" s="1264" t="s">
        <v>665</v>
      </c>
      <c r="AN15" s="1264" t="s">
        <v>618</v>
      </c>
      <c r="AO15" s="1264" t="s">
        <v>619</v>
      </c>
      <c r="AP15" s="1264" t="s">
        <v>270</v>
      </c>
      <c r="AQ15" s="1264"/>
      <c r="AR15" s="1264" t="s">
        <v>270</v>
      </c>
      <c r="AS15" s="1264"/>
      <c r="AT15" s="1115"/>
      <c r="AU15" s="1265" t="s">
        <v>652</v>
      </c>
      <c r="AV15" s="1265"/>
      <c r="AW15" s="1265"/>
      <c r="AX15" s="1237"/>
      <c r="AY15" s="1264" t="s">
        <v>665</v>
      </c>
      <c r="AZ15" s="1264" t="s">
        <v>618</v>
      </c>
      <c r="BA15" s="1264" t="s">
        <v>619</v>
      </c>
      <c r="BB15" s="1264" t="s">
        <v>270</v>
      </c>
      <c r="BC15" s="1264"/>
      <c r="BD15" s="1264" t="s">
        <v>270</v>
      </c>
      <c r="BE15" s="1264"/>
      <c r="BF15" s="1115"/>
      <c r="BG15" s="1265" t="s">
        <v>652</v>
      </c>
      <c r="BH15" s="1265"/>
      <c r="BI15" s="1265"/>
      <c r="BJ15" s="1237"/>
      <c r="BK15" s="1264" t="s">
        <v>665</v>
      </c>
      <c r="BL15" s="1264" t="s">
        <v>618</v>
      </c>
      <c r="BM15" s="1264" t="s">
        <v>619</v>
      </c>
      <c r="BN15" s="1264" t="s">
        <v>270</v>
      </c>
      <c r="BO15" s="1264"/>
      <c r="BP15" s="1264" t="s">
        <v>270</v>
      </c>
      <c r="BQ15" s="1264"/>
      <c r="BR15" s="1115"/>
      <c r="BS15" s="1265" t="s">
        <v>652</v>
      </c>
      <c r="BT15" s="1265"/>
      <c r="BU15" s="1265"/>
      <c r="BV15" s="1237"/>
      <c r="BW15" s="1264" t="s">
        <v>665</v>
      </c>
      <c r="BX15" s="1264" t="s">
        <v>618</v>
      </c>
      <c r="BY15" s="1264" t="s">
        <v>619</v>
      </c>
      <c r="BZ15" s="1264" t="s">
        <v>270</v>
      </c>
      <c r="CA15" s="1264"/>
      <c r="CB15" s="1264" t="s">
        <v>270</v>
      </c>
      <c r="CC15" s="1264"/>
      <c r="CD15" s="1115"/>
      <c r="CE15" s="1265" t="s">
        <v>652</v>
      </c>
      <c r="CF15" s="1265"/>
      <c r="CG15" s="1265"/>
      <c r="CH15" s="1237"/>
      <c r="CI15" s="1264" t="s">
        <v>665</v>
      </c>
      <c r="CJ15" s="1264" t="s">
        <v>618</v>
      </c>
      <c r="CK15" s="1264" t="s">
        <v>619</v>
      </c>
      <c r="CL15" s="1264" t="s">
        <v>270</v>
      </c>
      <c r="CM15" s="1264"/>
      <c r="CN15" s="1264" t="s">
        <v>270</v>
      </c>
      <c r="CO15" s="1264"/>
      <c r="CP15" s="1115"/>
      <c r="CQ15" s="1265" t="s">
        <v>652</v>
      </c>
      <c r="CR15" s="1265"/>
      <c r="CS15" s="1265"/>
      <c r="CT15" s="1237"/>
      <c r="CU15" s="1264" t="s">
        <v>665</v>
      </c>
      <c r="CV15" s="1264" t="s">
        <v>618</v>
      </c>
      <c r="CW15" s="1264" t="s">
        <v>619</v>
      </c>
      <c r="CX15" s="1264" t="s">
        <v>270</v>
      </c>
      <c r="CY15" s="1264"/>
      <c r="CZ15" s="1264" t="s">
        <v>270</v>
      </c>
      <c r="DA15" s="1264"/>
      <c r="DB15" s="1115"/>
      <c r="DC15" s="1265" t="s">
        <v>652</v>
      </c>
      <c r="DD15" s="1265"/>
      <c r="DE15" s="1265"/>
      <c r="DF15" s="1237"/>
      <c r="DG15" s="1253"/>
      <c r="DH15" s="1155"/>
      <c r="DI15" s="585"/>
      <c r="DJ15" s="585"/>
      <c r="DK15" s="585"/>
      <c r="DL15" s="585"/>
      <c r="DM15" s="585"/>
    </row>
    <row r="16" spans="1:117" ht="56.25" customHeight="1">
      <c r="J16" s="482"/>
      <c r="K16" s="482"/>
      <c r="L16" s="1237"/>
      <c r="M16" s="1237"/>
      <c r="N16" s="578"/>
      <c r="O16" s="1264"/>
      <c r="P16" s="1264"/>
      <c r="Q16" s="1264"/>
      <c r="R16" s="535" t="s">
        <v>620</v>
      </c>
      <c r="S16" s="535" t="s">
        <v>621</v>
      </c>
      <c r="T16" s="535" t="s">
        <v>622</v>
      </c>
      <c r="U16" s="535" t="s">
        <v>623</v>
      </c>
      <c r="V16" s="535"/>
      <c r="W16" s="536" t="s">
        <v>273</v>
      </c>
      <c r="X16" s="1266" t="s">
        <v>272</v>
      </c>
      <c r="Y16" s="1266"/>
      <c r="Z16" s="1237"/>
      <c r="AA16" s="1264"/>
      <c r="AB16" s="1264"/>
      <c r="AC16" s="1264"/>
      <c r="AD16" s="756" t="s">
        <v>620</v>
      </c>
      <c r="AE16" s="756" t="s">
        <v>621</v>
      </c>
      <c r="AF16" s="756" t="s">
        <v>622</v>
      </c>
      <c r="AG16" s="756" t="s">
        <v>623</v>
      </c>
      <c r="AH16" s="756"/>
      <c r="AI16" s="1112" t="s">
        <v>273</v>
      </c>
      <c r="AJ16" s="1266" t="s">
        <v>272</v>
      </c>
      <c r="AK16" s="1266"/>
      <c r="AL16" s="1237"/>
      <c r="AM16" s="1264"/>
      <c r="AN16" s="1264"/>
      <c r="AO16" s="1264"/>
      <c r="AP16" s="756" t="s">
        <v>620</v>
      </c>
      <c r="AQ16" s="756" t="s">
        <v>621</v>
      </c>
      <c r="AR16" s="756" t="s">
        <v>622</v>
      </c>
      <c r="AS16" s="756" t="s">
        <v>623</v>
      </c>
      <c r="AT16" s="756"/>
      <c r="AU16" s="1112" t="s">
        <v>273</v>
      </c>
      <c r="AV16" s="1266" t="s">
        <v>272</v>
      </c>
      <c r="AW16" s="1266"/>
      <c r="AX16" s="1237"/>
      <c r="AY16" s="1264"/>
      <c r="AZ16" s="1264"/>
      <c r="BA16" s="1264"/>
      <c r="BB16" s="756" t="s">
        <v>620</v>
      </c>
      <c r="BC16" s="756" t="s">
        <v>621</v>
      </c>
      <c r="BD16" s="756" t="s">
        <v>622</v>
      </c>
      <c r="BE16" s="756" t="s">
        <v>623</v>
      </c>
      <c r="BF16" s="756"/>
      <c r="BG16" s="1112" t="s">
        <v>273</v>
      </c>
      <c r="BH16" s="1266" t="s">
        <v>272</v>
      </c>
      <c r="BI16" s="1266"/>
      <c r="BJ16" s="1237"/>
      <c r="BK16" s="1264"/>
      <c r="BL16" s="1264"/>
      <c r="BM16" s="1264"/>
      <c r="BN16" s="756" t="s">
        <v>620</v>
      </c>
      <c r="BO16" s="756" t="s">
        <v>621</v>
      </c>
      <c r="BP16" s="756" t="s">
        <v>622</v>
      </c>
      <c r="BQ16" s="756" t="s">
        <v>623</v>
      </c>
      <c r="BR16" s="756"/>
      <c r="BS16" s="1112" t="s">
        <v>273</v>
      </c>
      <c r="BT16" s="1266" t="s">
        <v>272</v>
      </c>
      <c r="BU16" s="1266"/>
      <c r="BV16" s="1237"/>
      <c r="BW16" s="1264"/>
      <c r="BX16" s="1264"/>
      <c r="BY16" s="1264"/>
      <c r="BZ16" s="756" t="s">
        <v>620</v>
      </c>
      <c r="CA16" s="756" t="s">
        <v>621</v>
      </c>
      <c r="CB16" s="756" t="s">
        <v>622</v>
      </c>
      <c r="CC16" s="756" t="s">
        <v>623</v>
      </c>
      <c r="CD16" s="756"/>
      <c r="CE16" s="1112" t="s">
        <v>273</v>
      </c>
      <c r="CF16" s="1266" t="s">
        <v>272</v>
      </c>
      <c r="CG16" s="1266"/>
      <c r="CH16" s="1237"/>
      <c r="CI16" s="1264"/>
      <c r="CJ16" s="1264"/>
      <c r="CK16" s="1264"/>
      <c r="CL16" s="756" t="s">
        <v>620</v>
      </c>
      <c r="CM16" s="756" t="s">
        <v>621</v>
      </c>
      <c r="CN16" s="756" t="s">
        <v>622</v>
      </c>
      <c r="CO16" s="756" t="s">
        <v>623</v>
      </c>
      <c r="CP16" s="756"/>
      <c r="CQ16" s="1112" t="s">
        <v>273</v>
      </c>
      <c r="CR16" s="1266" t="s">
        <v>272</v>
      </c>
      <c r="CS16" s="1266"/>
      <c r="CT16" s="1237"/>
      <c r="CU16" s="1264"/>
      <c r="CV16" s="1264"/>
      <c r="CW16" s="1264"/>
      <c r="CX16" s="756" t="s">
        <v>620</v>
      </c>
      <c r="CY16" s="756" t="s">
        <v>621</v>
      </c>
      <c r="CZ16" s="756" t="s">
        <v>622</v>
      </c>
      <c r="DA16" s="756" t="s">
        <v>623</v>
      </c>
      <c r="DB16" s="756"/>
      <c r="DC16" s="1112" t="s">
        <v>273</v>
      </c>
      <c r="DD16" s="1266" t="s">
        <v>272</v>
      </c>
      <c r="DE16" s="1266"/>
      <c r="DF16" s="1237"/>
      <c r="DG16" s="1253"/>
      <c r="DH16" s="1155"/>
    </row>
    <row r="17" spans="1:124">
      <c r="J17" s="482"/>
      <c r="K17" s="490">
        <v>1</v>
      </c>
      <c r="L17" s="479" t="s">
        <v>92</v>
      </c>
      <c r="M17" s="479" t="s">
        <v>48</v>
      </c>
      <c r="N17" s="496" t="s">
        <v>48</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5">
        <f ca="1">OFFSET(V17,0,-1)</f>
        <v>9</v>
      </c>
      <c r="W17" s="488">
        <f t="shared" ca="1" si="0"/>
        <v>10</v>
      </c>
      <c r="X17" s="1226">
        <f ca="1">OFFSET(X17,0,-1)+1</f>
        <v>11</v>
      </c>
      <c r="Y17" s="1226"/>
      <c r="Z17" s="488">
        <f ca="1">OFFSET(Z17,0,-2)+1</f>
        <v>12</v>
      </c>
      <c r="AA17" s="1116">
        <f ca="1">OFFSET(AA17,0,-1)+1</f>
        <v>13</v>
      </c>
      <c r="AB17" s="1116">
        <f t="shared" ref="AB17:AI17" ca="1" si="1">OFFSET(AB17,0,-1)+1</f>
        <v>14</v>
      </c>
      <c r="AC17" s="1116">
        <f t="shared" ca="1" si="1"/>
        <v>15</v>
      </c>
      <c r="AD17" s="1116">
        <f t="shared" ca="1" si="1"/>
        <v>16</v>
      </c>
      <c r="AE17" s="1116">
        <f t="shared" ca="1" si="1"/>
        <v>17</v>
      </c>
      <c r="AF17" s="1116">
        <f t="shared" ca="1" si="1"/>
        <v>18</v>
      </c>
      <c r="AG17" s="1116">
        <f t="shared" ca="1" si="1"/>
        <v>19</v>
      </c>
      <c r="AH17" s="651">
        <f ca="1">OFFSET(AH17,0,-1)</f>
        <v>19</v>
      </c>
      <c r="AI17" s="1116">
        <f t="shared" ca="1" si="1"/>
        <v>20</v>
      </c>
      <c r="AJ17" s="1226">
        <f ca="1">OFFSET(AJ17,0,-1)+1</f>
        <v>21</v>
      </c>
      <c r="AK17" s="1226"/>
      <c r="AL17" s="1116">
        <f ca="1">OFFSET(AL17,0,-2)+1</f>
        <v>22</v>
      </c>
      <c r="AM17" s="1116">
        <f ca="1">OFFSET(AM17,0,-1)+1</f>
        <v>23</v>
      </c>
      <c r="AN17" s="1116">
        <f t="shared" ref="AN17:AU17" ca="1" si="2">OFFSET(AN17,0,-1)+1</f>
        <v>24</v>
      </c>
      <c r="AO17" s="1116">
        <f t="shared" ca="1" si="2"/>
        <v>25</v>
      </c>
      <c r="AP17" s="1116">
        <f t="shared" ca="1" si="2"/>
        <v>26</v>
      </c>
      <c r="AQ17" s="1116">
        <f t="shared" ca="1" si="2"/>
        <v>27</v>
      </c>
      <c r="AR17" s="1116">
        <f t="shared" ca="1" si="2"/>
        <v>28</v>
      </c>
      <c r="AS17" s="1116">
        <f t="shared" ca="1" si="2"/>
        <v>29</v>
      </c>
      <c r="AT17" s="651">
        <f ca="1">OFFSET(AT17,0,-1)</f>
        <v>29</v>
      </c>
      <c r="AU17" s="1116">
        <f t="shared" ca="1" si="2"/>
        <v>30</v>
      </c>
      <c r="AV17" s="1226">
        <f ca="1">OFFSET(AV17,0,-1)+1</f>
        <v>31</v>
      </c>
      <c r="AW17" s="1226"/>
      <c r="AX17" s="1116">
        <f ca="1">OFFSET(AX17,0,-2)+1</f>
        <v>32</v>
      </c>
      <c r="AY17" s="1116">
        <f ca="1">OFFSET(AY17,0,-1)+1</f>
        <v>33</v>
      </c>
      <c r="AZ17" s="1116">
        <f t="shared" ref="AZ17:BG17" ca="1" si="3">OFFSET(AZ17,0,-1)+1</f>
        <v>34</v>
      </c>
      <c r="BA17" s="1116">
        <f t="shared" ca="1" si="3"/>
        <v>35</v>
      </c>
      <c r="BB17" s="1116">
        <f t="shared" ca="1" si="3"/>
        <v>36</v>
      </c>
      <c r="BC17" s="1116">
        <f t="shared" ca="1" si="3"/>
        <v>37</v>
      </c>
      <c r="BD17" s="1116">
        <f t="shared" ca="1" si="3"/>
        <v>38</v>
      </c>
      <c r="BE17" s="1116">
        <f t="shared" ca="1" si="3"/>
        <v>39</v>
      </c>
      <c r="BF17" s="651">
        <f ca="1">OFFSET(BF17,0,-1)</f>
        <v>39</v>
      </c>
      <c r="BG17" s="1116">
        <f t="shared" ca="1" si="3"/>
        <v>40</v>
      </c>
      <c r="BH17" s="1226">
        <f ca="1">OFFSET(BH17,0,-1)+1</f>
        <v>41</v>
      </c>
      <c r="BI17" s="1226"/>
      <c r="BJ17" s="1116">
        <f ca="1">OFFSET(BJ17,0,-2)+1</f>
        <v>42</v>
      </c>
      <c r="BK17" s="1116">
        <f ca="1">OFFSET(BK17,0,-1)+1</f>
        <v>43</v>
      </c>
      <c r="BL17" s="1116">
        <f t="shared" ref="BL17:BS17" ca="1" si="4">OFFSET(BL17,0,-1)+1</f>
        <v>44</v>
      </c>
      <c r="BM17" s="1116">
        <f t="shared" ca="1" si="4"/>
        <v>45</v>
      </c>
      <c r="BN17" s="1116">
        <f t="shared" ca="1" si="4"/>
        <v>46</v>
      </c>
      <c r="BO17" s="1116">
        <f t="shared" ca="1" si="4"/>
        <v>47</v>
      </c>
      <c r="BP17" s="1116">
        <f t="shared" ca="1" si="4"/>
        <v>48</v>
      </c>
      <c r="BQ17" s="1116">
        <f t="shared" ca="1" si="4"/>
        <v>49</v>
      </c>
      <c r="BR17" s="651">
        <f ca="1">OFFSET(BR17,0,-1)</f>
        <v>49</v>
      </c>
      <c r="BS17" s="1116">
        <f t="shared" ca="1" si="4"/>
        <v>50</v>
      </c>
      <c r="BT17" s="1226">
        <f ca="1">OFFSET(BT17,0,-1)+1</f>
        <v>51</v>
      </c>
      <c r="BU17" s="1226"/>
      <c r="BV17" s="1116">
        <f ca="1">OFFSET(BV17,0,-2)+1</f>
        <v>52</v>
      </c>
      <c r="BW17" s="1116">
        <f ca="1">OFFSET(BW17,0,-1)+1</f>
        <v>53</v>
      </c>
      <c r="BX17" s="1116">
        <f t="shared" ref="BX17:CE17" ca="1" si="5">OFFSET(BX17,0,-1)+1</f>
        <v>54</v>
      </c>
      <c r="BY17" s="1116">
        <f t="shared" ca="1" si="5"/>
        <v>55</v>
      </c>
      <c r="BZ17" s="1116">
        <f t="shared" ca="1" si="5"/>
        <v>56</v>
      </c>
      <c r="CA17" s="1116">
        <f t="shared" ca="1" si="5"/>
        <v>57</v>
      </c>
      <c r="CB17" s="1116">
        <f t="shared" ca="1" si="5"/>
        <v>58</v>
      </c>
      <c r="CC17" s="1116">
        <f t="shared" ca="1" si="5"/>
        <v>59</v>
      </c>
      <c r="CD17" s="651">
        <f ca="1">OFFSET(CD17,0,-1)</f>
        <v>59</v>
      </c>
      <c r="CE17" s="1116">
        <f t="shared" ca="1" si="5"/>
        <v>60</v>
      </c>
      <c r="CF17" s="1226">
        <f ca="1">OFFSET(CF17,0,-1)+1</f>
        <v>61</v>
      </c>
      <c r="CG17" s="1226"/>
      <c r="CH17" s="1116">
        <f ca="1">OFFSET(CH17,0,-2)+1</f>
        <v>62</v>
      </c>
      <c r="CI17" s="1116">
        <f ca="1">OFFSET(CI17,0,-1)+1</f>
        <v>63</v>
      </c>
      <c r="CJ17" s="1116">
        <f t="shared" ref="CJ17:CQ17" ca="1" si="6">OFFSET(CJ17,0,-1)+1</f>
        <v>64</v>
      </c>
      <c r="CK17" s="1116">
        <f t="shared" ca="1" si="6"/>
        <v>65</v>
      </c>
      <c r="CL17" s="1116">
        <f t="shared" ca="1" si="6"/>
        <v>66</v>
      </c>
      <c r="CM17" s="1116">
        <f t="shared" ca="1" si="6"/>
        <v>67</v>
      </c>
      <c r="CN17" s="1116">
        <f t="shared" ca="1" si="6"/>
        <v>68</v>
      </c>
      <c r="CO17" s="1116">
        <f t="shared" ca="1" si="6"/>
        <v>69</v>
      </c>
      <c r="CP17" s="651">
        <f ca="1">OFFSET(CP17,0,-1)</f>
        <v>69</v>
      </c>
      <c r="CQ17" s="1116">
        <f t="shared" ca="1" si="6"/>
        <v>70</v>
      </c>
      <c r="CR17" s="1226">
        <f ca="1">OFFSET(CR17,0,-1)+1</f>
        <v>71</v>
      </c>
      <c r="CS17" s="1226"/>
      <c r="CT17" s="1116">
        <f ca="1">OFFSET(CT17,0,-2)+1</f>
        <v>72</v>
      </c>
      <c r="CU17" s="1116">
        <f ca="1">OFFSET(CU17,0,-1)+1</f>
        <v>73</v>
      </c>
      <c r="CV17" s="1116">
        <f t="shared" ref="CV17:DC17" ca="1" si="7">OFFSET(CV17,0,-1)+1</f>
        <v>74</v>
      </c>
      <c r="CW17" s="1116">
        <f t="shared" ca="1" si="7"/>
        <v>75</v>
      </c>
      <c r="CX17" s="1116">
        <f t="shared" ca="1" si="7"/>
        <v>76</v>
      </c>
      <c r="CY17" s="1116">
        <f t="shared" ca="1" si="7"/>
        <v>77</v>
      </c>
      <c r="CZ17" s="1116">
        <f t="shared" ca="1" si="7"/>
        <v>78</v>
      </c>
      <c r="DA17" s="1116">
        <f t="shared" ca="1" si="7"/>
        <v>79</v>
      </c>
      <c r="DB17" s="651">
        <f ca="1">OFFSET(DB17,0,-1)</f>
        <v>79</v>
      </c>
      <c r="DC17" s="1116">
        <f t="shared" ca="1" si="7"/>
        <v>80</v>
      </c>
      <c r="DD17" s="1226">
        <f ca="1">OFFSET(DD17,0,-1)+1</f>
        <v>81</v>
      </c>
      <c r="DE17" s="1226"/>
      <c r="DF17" s="1116">
        <f ca="1">OFFSET(DF17,0,-2)+1</f>
        <v>82</v>
      </c>
      <c r="DH17" s="488">
        <f ca="1">OFFSET(DH17,0,-2)+1</f>
        <v>83</v>
      </c>
    </row>
    <row r="18" spans="1:124" ht="22.5">
      <c r="A18" s="1210">
        <v>1</v>
      </c>
      <c r="B18" s="1052"/>
      <c r="C18" s="1052"/>
      <c r="D18" s="1052"/>
      <c r="E18" s="1053"/>
      <c r="F18" s="1054"/>
      <c r="G18" s="1052"/>
      <c r="H18" s="1052"/>
      <c r="I18" s="1041"/>
      <c r="J18" s="1045"/>
      <c r="K18" s="1045"/>
      <c r="L18" s="593">
        <f>mergeValue(A18)</f>
        <v>1</v>
      </c>
      <c r="M18" s="641" t="s">
        <v>20</v>
      </c>
      <c r="N18" s="580"/>
      <c r="O18" s="1255" t="str">
        <f>IF('Перечень тарифов'!J29="","","" &amp; 'Перечень тарифов'!J29 &amp; "")</f>
        <v>Тарифы на горячую воду,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2020-2023 годов</v>
      </c>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55"/>
      <c r="BT18" s="1255"/>
      <c r="BU18" s="1255"/>
      <c r="BV18" s="1255"/>
      <c r="BW18" s="1255"/>
      <c r="BX18" s="1255"/>
      <c r="BY18" s="1255"/>
      <c r="BZ18" s="1255"/>
      <c r="CA18" s="1255"/>
      <c r="CB18" s="1255"/>
      <c r="CC18" s="1255"/>
      <c r="CD18" s="1255"/>
      <c r="CE18" s="1255"/>
      <c r="CF18" s="1255"/>
      <c r="CG18" s="1255"/>
      <c r="CH18" s="1255"/>
      <c r="CI18" s="1255"/>
      <c r="CJ18" s="1255"/>
      <c r="CK18" s="1255"/>
      <c r="CL18" s="1255"/>
      <c r="CM18" s="1255"/>
      <c r="CN18" s="1255"/>
      <c r="CO18" s="1255"/>
      <c r="CP18" s="1255"/>
      <c r="CQ18" s="1255"/>
      <c r="CR18" s="1255"/>
      <c r="CS18" s="1255"/>
      <c r="CT18" s="1255"/>
      <c r="CU18" s="1255"/>
      <c r="CV18" s="1255"/>
      <c r="CW18" s="1255"/>
      <c r="CX18" s="1255"/>
      <c r="CY18" s="1255"/>
      <c r="CZ18" s="1255"/>
      <c r="DA18" s="1255"/>
      <c r="DB18" s="1255"/>
      <c r="DC18" s="1255"/>
      <c r="DD18" s="1255"/>
      <c r="DE18" s="1255"/>
      <c r="DF18" s="1255"/>
      <c r="DG18" s="1255"/>
      <c r="DH18" s="630" t="s">
        <v>475</v>
      </c>
    </row>
    <row r="19" spans="1:124" ht="22.5">
      <c r="A19" s="1210"/>
      <c r="B19" s="1210">
        <v>1</v>
      </c>
      <c r="C19" s="1052"/>
      <c r="D19" s="1052"/>
      <c r="E19" s="1054"/>
      <c r="F19" s="1054"/>
      <c r="G19" s="1052"/>
      <c r="H19" s="1052"/>
      <c r="I19" s="1047"/>
      <c r="J19" s="1043"/>
      <c r="K19" s="1042"/>
      <c r="L19" s="593" t="str">
        <f>mergeValue(A19) &amp;"."&amp; mergeValue(B19)</f>
        <v>1.1</v>
      </c>
      <c r="M19" s="546" t="s">
        <v>16</v>
      </c>
      <c r="N19" s="580"/>
      <c r="O19" s="1255" t="str">
        <f>IF('Перечень тарифов'!N29="","","" &amp; 'Перечень тарифов'!N29 &amp; "")</f>
        <v>Гатчинский муниципальный район, Вырицкое (41618154);
Гатчинский муниципальный район, Большеколпанское (41618408);</v>
      </c>
      <c r="P19" s="1255"/>
      <c r="Q19" s="1255"/>
      <c r="R19" s="1255"/>
      <c r="S19" s="1255"/>
      <c r="T19" s="1255"/>
      <c r="U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55"/>
      <c r="BT19" s="1255"/>
      <c r="BU19" s="1255"/>
      <c r="BV19" s="1255"/>
      <c r="BW19" s="1255"/>
      <c r="BX19" s="1255"/>
      <c r="BY19" s="1255"/>
      <c r="BZ19" s="1255"/>
      <c r="CA19" s="1255"/>
      <c r="CB19" s="1255"/>
      <c r="CC19" s="1255"/>
      <c r="CD19" s="1255"/>
      <c r="CE19" s="1255"/>
      <c r="CF19" s="1255"/>
      <c r="CG19" s="1255"/>
      <c r="CH19" s="1255"/>
      <c r="CI19" s="1255"/>
      <c r="CJ19" s="1255"/>
      <c r="CK19" s="1255"/>
      <c r="CL19" s="1255"/>
      <c r="CM19" s="1255"/>
      <c r="CN19" s="1255"/>
      <c r="CO19" s="1255"/>
      <c r="CP19" s="1255"/>
      <c r="CQ19" s="1255"/>
      <c r="CR19" s="1255"/>
      <c r="CS19" s="1255"/>
      <c r="CT19" s="1255"/>
      <c r="CU19" s="1255"/>
      <c r="CV19" s="1255"/>
      <c r="CW19" s="1255"/>
      <c r="CX19" s="1255"/>
      <c r="CY19" s="1255"/>
      <c r="CZ19" s="1255"/>
      <c r="DA19" s="1255"/>
      <c r="DB19" s="1255"/>
      <c r="DC19" s="1255"/>
      <c r="DD19" s="1255"/>
      <c r="DE19" s="1255"/>
      <c r="DF19" s="1255"/>
      <c r="DG19" s="1255"/>
      <c r="DH19" s="630" t="s">
        <v>476</v>
      </c>
    </row>
    <row r="20" spans="1:124" hidden="1">
      <c r="A20" s="1210"/>
      <c r="B20" s="1210"/>
      <c r="C20" s="1210">
        <v>1</v>
      </c>
      <c r="D20" s="1052"/>
      <c r="E20" s="1054"/>
      <c r="F20" s="1054"/>
      <c r="G20" s="1052"/>
      <c r="H20" s="1052"/>
      <c r="I20" s="1047"/>
      <c r="J20" s="1043"/>
      <c r="K20" s="1042"/>
      <c r="L20" s="593" t="str">
        <f>mergeValue(A20) &amp;"."&amp; mergeValue(B20)&amp;"."&amp; mergeValue(C20)</f>
        <v>1.1.1</v>
      </c>
      <c r="M20" s="547"/>
      <c r="N20" s="580"/>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55"/>
      <c r="BT20" s="1255"/>
      <c r="BU20" s="1255"/>
      <c r="BV20" s="1255"/>
      <c r="BW20" s="1255"/>
      <c r="BX20" s="1255"/>
      <c r="BY20" s="1255"/>
      <c r="BZ20" s="1255"/>
      <c r="CA20" s="1255"/>
      <c r="CB20" s="1255"/>
      <c r="CC20" s="1255"/>
      <c r="CD20" s="1255"/>
      <c r="CE20" s="1255"/>
      <c r="CF20" s="1255"/>
      <c r="CG20" s="1255"/>
      <c r="CH20" s="1255"/>
      <c r="CI20" s="1255"/>
      <c r="CJ20" s="1255"/>
      <c r="CK20" s="1255"/>
      <c r="CL20" s="1255"/>
      <c r="CM20" s="1255"/>
      <c r="CN20" s="1255"/>
      <c r="CO20" s="1255"/>
      <c r="CP20" s="1255"/>
      <c r="CQ20" s="1255"/>
      <c r="CR20" s="1255"/>
      <c r="CS20" s="1255"/>
      <c r="CT20" s="1255"/>
      <c r="CU20" s="1255"/>
      <c r="CV20" s="1255"/>
      <c r="CW20" s="1255"/>
      <c r="CX20" s="1255"/>
      <c r="CY20" s="1255"/>
      <c r="CZ20" s="1255"/>
      <c r="DA20" s="1255"/>
      <c r="DB20" s="1255"/>
      <c r="DC20" s="1255"/>
      <c r="DD20" s="1255"/>
      <c r="DE20" s="1255"/>
      <c r="DF20" s="1255"/>
      <c r="DG20" s="1255"/>
      <c r="DH20" s="630"/>
    </row>
    <row r="21" spans="1:124" hidden="1">
      <c r="A21" s="1210"/>
      <c r="B21" s="1210"/>
      <c r="C21" s="1210"/>
      <c r="D21" s="1210">
        <v>1</v>
      </c>
      <c r="E21" s="1054"/>
      <c r="F21" s="1054"/>
      <c r="G21" s="1052"/>
      <c r="H21" s="1052"/>
      <c r="I21" s="1047"/>
      <c r="J21" s="1043"/>
      <c r="K21" s="1042"/>
      <c r="L21" s="593" t="str">
        <f>mergeValue(A21) &amp;"."&amp; mergeValue(B21)&amp;"."&amp; mergeValue(C21)&amp;"."&amp; mergeValue(D21)</f>
        <v>1.1.1.1</v>
      </c>
      <c r="M21" s="548"/>
      <c r="N21" s="580"/>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c r="CB21" s="1255"/>
      <c r="CC21" s="1255"/>
      <c r="CD21" s="1255"/>
      <c r="CE21" s="1255"/>
      <c r="CF21" s="1255"/>
      <c r="CG21" s="1255"/>
      <c r="CH21" s="1255"/>
      <c r="CI21" s="1255"/>
      <c r="CJ21" s="1255"/>
      <c r="CK21" s="1255"/>
      <c r="CL21" s="1255"/>
      <c r="CM21" s="1255"/>
      <c r="CN21" s="1255"/>
      <c r="CO21" s="1255"/>
      <c r="CP21" s="1255"/>
      <c r="CQ21" s="1255"/>
      <c r="CR21" s="1255"/>
      <c r="CS21" s="1255"/>
      <c r="CT21" s="1255"/>
      <c r="CU21" s="1255"/>
      <c r="CV21" s="1255"/>
      <c r="CW21" s="1255"/>
      <c r="CX21" s="1255"/>
      <c r="CY21" s="1255"/>
      <c r="CZ21" s="1255"/>
      <c r="DA21" s="1255"/>
      <c r="DB21" s="1255"/>
      <c r="DC21" s="1255"/>
      <c r="DD21" s="1255"/>
      <c r="DE21" s="1255"/>
      <c r="DF21" s="1255"/>
      <c r="DG21" s="1255"/>
      <c r="DH21" s="630"/>
    </row>
    <row r="22" spans="1:124" ht="0.2" customHeight="1">
      <c r="A22" s="1210"/>
      <c r="B22" s="1210"/>
      <c r="C22" s="1210"/>
      <c r="D22" s="1210"/>
      <c r="E22" s="1210">
        <v>1</v>
      </c>
      <c r="F22" s="1054"/>
      <c r="G22" s="1052"/>
      <c r="H22" s="1052"/>
      <c r="I22" s="1046"/>
      <c r="J22" s="1043"/>
      <c r="K22" s="1042"/>
      <c r="L22" s="593"/>
      <c r="M22" s="554"/>
      <c r="N22" s="581"/>
      <c r="O22" s="631"/>
      <c r="P22" s="631"/>
      <c r="Q22" s="631"/>
      <c r="R22" s="631"/>
      <c r="S22" s="631"/>
      <c r="T22" s="631"/>
      <c r="U22" s="631"/>
      <c r="V22" s="631"/>
      <c r="W22" s="631"/>
      <c r="X22" s="631"/>
      <c r="Y22" s="631"/>
      <c r="Z22" s="631"/>
      <c r="AA22" s="1123"/>
      <c r="AB22" s="1123"/>
      <c r="AC22" s="1123"/>
      <c r="AD22" s="1123"/>
      <c r="AE22" s="1123"/>
      <c r="AF22" s="1123"/>
      <c r="AG22" s="1123"/>
      <c r="AH22" s="1123"/>
      <c r="AI22" s="1123"/>
      <c r="AJ22" s="1123"/>
      <c r="AK22" s="1123"/>
      <c r="AL22" s="1123"/>
      <c r="AM22" s="1123"/>
      <c r="AN22" s="1123"/>
      <c r="AO22" s="1123"/>
      <c r="AP22" s="1123"/>
      <c r="AQ22" s="1123"/>
      <c r="AR22" s="1123"/>
      <c r="AS22" s="1123"/>
      <c r="AT22" s="1123"/>
      <c r="AU22" s="1123"/>
      <c r="AV22" s="1123"/>
      <c r="AW22" s="1123"/>
      <c r="AX22" s="1123"/>
      <c r="AY22" s="1123"/>
      <c r="AZ22" s="1123"/>
      <c r="BA22" s="1123"/>
      <c r="BB22" s="1123"/>
      <c r="BC22" s="1123"/>
      <c r="BD22" s="1123"/>
      <c r="BE22" s="1123"/>
      <c r="BF22" s="1123"/>
      <c r="BG22" s="1123"/>
      <c r="BH22" s="1123"/>
      <c r="BI22" s="1123"/>
      <c r="BJ22" s="1123"/>
      <c r="BK22" s="1123"/>
      <c r="BL22" s="1123"/>
      <c r="BM22" s="1123"/>
      <c r="BN22" s="1123"/>
      <c r="BO22" s="1123"/>
      <c r="BP22" s="1123"/>
      <c r="BQ22" s="1123"/>
      <c r="BR22" s="1123"/>
      <c r="BS22" s="1123"/>
      <c r="BT22" s="1123"/>
      <c r="BU22" s="1123"/>
      <c r="BV22" s="1123"/>
      <c r="BW22" s="1123"/>
      <c r="BX22" s="1123"/>
      <c r="BY22" s="1123"/>
      <c r="BZ22" s="1123"/>
      <c r="CA22" s="1123"/>
      <c r="CB22" s="1123"/>
      <c r="CC22" s="1123"/>
      <c r="CD22" s="1123"/>
      <c r="CE22" s="1123"/>
      <c r="CF22" s="1123"/>
      <c r="CG22" s="1123"/>
      <c r="CH22" s="1123"/>
      <c r="CI22" s="1123"/>
      <c r="CJ22" s="1123"/>
      <c r="CK22" s="1123"/>
      <c r="CL22" s="1123"/>
      <c r="CM22" s="1123"/>
      <c r="CN22" s="1123"/>
      <c r="CO22" s="1123"/>
      <c r="CP22" s="1123"/>
      <c r="CQ22" s="1123"/>
      <c r="CR22" s="1123"/>
      <c r="CS22" s="1123"/>
      <c r="CT22" s="1123"/>
      <c r="CU22" s="1123"/>
      <c r="CV22" s="1123"/>
      <c r="CW22" s="1123"/>
      <c r="CX22" s="1123"/>
      <c r="CY22" s="1123"/>
      <c r="CZ22" s="1123"/>
      <c r="DA22" s="1123"/>
      <c r="DB22" s="1123"/>
      <c r="DC22" s="1123"/>
      <c r="DD22" s="1123"/>
      <c r="DE22" s="1123"/>
      <c r="DF22" s="1123"/>
      <c r="DG22" s="508"/>
      <c r="DH22" s="630"/>
    </row>
    <row r="23" spans="1:124" ht="90">
      <c r="A23" s="1210"/>
      <c r="B23" s="1210"/>
      <c r="C23" s="1210"/>
      <c r="D23" s="1210"/>
      <c r="E23" s="1210"/>
      <c r="F23" s="1210">
        <v>1</v>
      </c>
      <c r="G23" s="1052"/>
      <c r="H23" s="1052"/>
      <c r="I23" s="1273"/>
      <c r="J23" s="1043"/>
      <c r="K23" s="1042"/>
      <c r="L23" s="593" t="str">
        <f>mergeValue(A23) &amp;"."&amp; mergeValue(B23)&amp;"."&amp; mergeValue(C23)&amp;"."&amp; mergeValue(D23)&amp;"."&amp; mergeValue(F23)</f>
        <v>1.1.1.1.1</v>
      </c>
      <c r="M23" s="555" t="s">
        <v>10</v>
      </c>
      <c r="N23" s="581"/>
      <c r="O23" s="1213" t="s">
        <v>303</v>
      </c>
      <c r="P23" s="1214"/>
      <c r="Q23" s="1214"/>
      <c r="R23" s="1214"/>
      <c r="S23" s="1214"/>
      <c r="T23" s="1214"/>
      <c r="U23" s="1214"/>
      <c r="V23" s="1214"/>
      <c r="W23" s="1214"/>
      <c r="X23" s="1214"/>
      <c r="Y23" s="1214"/>
      <c r="Z23" s="1214"/>
      <c r="AA23" s="1214"/>
      <c r="AB23" s="1214"/>
      <c r="AC23" s="1214"/>
      <c r="AD23" s="1214"/>
      <c r="AE23" s="1214"/>
      <c r="AF23" s="1214"/>
      <c r="AG23" s="1214"/>
      <c r="AH23" s="1214"/>
      <c r="AI23" s="1214"/>
      <c r="AJ23" s="1214"/>
      <c r="AK23" s="1214"/>
      <c r="AL23" s="1214"/>
      <c r="AM23" s="1214"/>
      <c r="AN23" s="1214"/>
      <c r="AO23" s="1214"/>
      <c r="AP23" s="1214"/>
      <c r="AQ23" s="1214"/>
      <c r="AR23" s="1214"/>
      <c r="AS23" s="1214"/>
      <c r="AT23" s="1214"/>
      <c r="AU23" s="1214"/>
      <c r="AV23" s="1214"/>
      <c r="AW23" s="1214"/>
      <c r="AX23" s="1214"/>
      <c r="AY23" s="1214"/>
      <c r="AZ23" s="1214"/>
      <c r="BA23" s="1214"/>
      <c r="BB23" s="1214"/>
      <c r="BC23" s="1214"/>
      <c r="BD23" s="1214"/>
      <c r="BE23" s="1214"/>
      <c r="BF23" s="1214"/>
      <c r="BG23" s="1214"/>
      <c r="BH23" s="1214"/>
      <c r="BI23" s="1214"/>
      <c r="BJ23" s="1214"/>
      <c r="BK23" s="1214"/>
      <c r="BL23" s="1214"/>
      <c r="BM23" s="1214"/>
      <c r="BN23" s="1214"/>
      <c r="BO23" s="1214"/>
      <c r="BP23" s="1214"/>
      <c r="BQ23" s="1214"/>
      <c r="BR23" s="1214"/>
      <c r="BS23" s="1214"/>
      <c r="BT23" s="1214"/>
      <c r="BU23" s="1214"/>
      <c r="BV23" s="1214"/>
      <c r="BW23" s="1214"/>
      <c r="BX23" s="1214"/>
      <c r="BY23" s="1214"/>
      <c r="BZ23" s="1214"/>
      <c r="CA23" s="1214"/>
      <c r="CB23" s="1214"/>
      <c r="CC23" s="1214"/>
      <c r="CD23" s="1214"/>
      <c r="CE23" s="1214"/>
      <c r="CF23" s="1214"/>
      <c r="CG23" s="1214"/>
      <c r="CH23" s="1214"/>
      <c r="CI23" s="1214"/>
      <c r="CJ23" s="1214"/>
      <c r="CK23" s="1214"/>
      <c r="CL23" s="1214"/>
      <c r="CM23" s="1214"/>
      <c r="CN23" s="1214"/>
      <c r="CO23" s="1214"/>
      <c r="CP23" s="1214"/>
      <c r="CQ23" s="1214"/>
      <c r="CR23" s="1214"/>
      <c r="CS23" s="1214"/>
      <c r="CT23" s="1214"/>
      <c r="CU23" s="1214"/>
      <c r="CV23" s="1214"/>
      <c r="CW23" s="1214"/>
      <c r="CX23" s="1214"/>
      <c r="CY23" s="1214"/>
      <c r="CZ23" s="1214"/>
      <c r="DA23" s="1214"/>
      <c r="DB23" s="1214"/>
      <c r="DC23" s="1214"/>
      <c r="DD23" s="1214"/>
      <c r="DE23" s="1214"/>
      <c r="DF23" s="1214"/>
      <c r="DG23" s="1215"/>
      <c r="DH23" s="630" t="s">
        <v>633</v>
      </c>
      <c r="DJ23" s="504" t="str">
        <f>strCheckUnique(DK23:DK27)</f>
        <v/>
      </c>
      <c r="DL23" s="504"/>
    </row>
    <row r="24" spans="1:124" ht="135">
      <c r="A24" s="1210"/>
      <c r="B24" s="1210"/>
      <c r="C24" s="1210"/>
      <c r="D24" s="1210"/>
      <c r="E24" s="1210"/>
      <c r="F24" s="1210"/>
      <c r="G24" s="1210">
        <v>1</v>
      </c>
      <c r="H24" s="1052"/>
      <c r="I24" s="1273"/>
      <c r="J24" s="1274"/>
      <c r="K24" s="1048"/>
      <c r="L24" s="593" t="str">
        <f>mergeValue(A24) &amp;"."&amp; mergeValue(B24)&amp;"."&amp; mergeValue(C24)&amp;"."&amp; mergeValue(D24)&amp;"."&amp; mergeValue(F24)&amp;"."&amp; mergeValue(G24)</f>
        <v>1.1.1.1.1.1</v>
      </c>
      <c r="M24" s="1065" t="s">
        <v>648</v>
      </c>
      <c r="N24" s="646"/>
      <c r="O24" s="683">
        <v>24.8</v>
      </c>
      <c r="P24" s="683">
        <v>3349.07</v>
      </c>
      <c r="Q24" s="562"/>
      <c r="R24" s="494"/>
      <c r="S24" s="1091"/>
      <c r="T24" s="494"/>
      <c r="U24" s="1091"/>
      <c r="V24" s="584" t="str">
        <f>W24 &amp; "-" &amp; Y24</f>
        <v>01.01.2020-30.06.2020</v>
      </c>
      <c r="W24" s="1245" t="s">
        <v>1889</v>
      </c>
      <c r="X24" s="1217" t="s">
        <v>83</v>
      </c>
      <c r="Y24" s="1245" t="s">
        <v>1903</v>
      </c>
      <c r="Z24" s="1217" t="s">
        <v>83</v>
      </c>
      <c r="AA24" s="683">
        <v>25.09</v>
      </c>
      <c r="AB24" s="683">
        <v>3422.23</v>
      </c>
      <c r="AC24" s="763"/>
      <c r="AD24" s="712"/>
      <c r="AE24" s="1091"/>
      <c r="AF24" s="712"/>
      <c r="AG24" s="1091"/>
      <c r="AH24" s="769" t="str">
        <f>AI24 &amp; "-" &amp; AK24</f>
        <v>01.07.2020-31.12.2020</v>
      </c>
      <c r="AI24" s="1245" t="s">
        <v>1904</v>
      </c>
      <c r="AJ24" s="1217" t="s">
        <v>83</v>
      </c>
      <c r="AK24" s="1245" t="s">
        <v>1905</v>
      </c>
      <c r="AL24" s="1217" t="s">
        <v>83</v>
      </c>
      <c r="AM24" s="683">
        <v>27.66</v>
      </c>
      <c r="AN24" s="683">
        <v>3510.12</v>
      </c>
      <c r="AO24" s="763"/>
      <c r="AP24" s="712"/>
      <c r="AQ24" s="1091"/>
      <c r="AR24" s="712"/>
      <c r="AS24" s="1091"/>
      <c r="AT24" s="769" t="str">
        <f>AU24 &amp; "-" &amp; AW24</f>
        <v>01.01.2021-30.06.2021</v>
      </c>
      <c r="AU24" s="1245" t="s">
        <v>1906</v>
      </c>
      <c r="AV24" s="1217" t="s">
        <v>83</v>
      </c>
      <c r="AW24" s="1245" t="s">
        <v>1907</v>
      </c>
      <c r="AX24" s="1217" t="s">
        <v>83</v>
      </c>
      <c r="AY24" s="683">
        <v>28.65</v>
      </c>
      <c r="AZ24" s="683">
        <v>3612.72</v>
      </c>
      <c r="BA24" s="763"/>
      <c r="BB24" s="712"/>
      <c r="BC24" s="1091"/>
      <c r="BD24" s="712"/>
      <c r="BE24" s="1091"/>
      <c r="BF24" s="769" t="str">
        <f>BG24 &amp; "-" &amp; BI24</f>
        <v>01.07.2021-31.12.2021</v>
      </c>
      <c r="BG24" s="1245" t="s">
        <v>1908</v>
      </c>
      <c r="BH24" s="1217" t="s">
        <v>83</v>
      </c>
      <c r="BI24" s="1245" t="s">
        <v>1909</v>
      </c>
      <c r="BJ24" s="1217" t="s">
        <v>83</v>
      </c>
      <c r="BK24" s="683">
        <v>28.65</v>
      </c>
      <c r="BL24" s="683">
        <v>3612.72</v>
      </c>
      <c r="BM24" s="763"/>
      <c r="BN24" s="712"/>
      <c r="BO24" s="1091"/>
      <c r="BP24" s="712"/>
      <c r="BQ24" s="1091"/>
      <c r="BR24" s="769" t="str">
        <f>BS24 &amp; "-" &amp; BU24</f>
        <v>01.01.2022-30.06.2022</v>
      </c>
      <c r="BS24" s="1245" t="s">
        <v>1910</v>
      </c>
      <c r="BT24" s="1217" t="s">
        <v>83</v>
      </c>
      <c r="BU24" s="1245" t="s">
        <v>1911</v>
      </c>
      <c r="BV24" s="1217" t="s">
        <v>83</v>
      </c>
      <c r="BW24" s="683">
        <v>29.83</v>
      </c>
      <c r="BX24" s="683">
        <v>3703.4</v>
      </c>
      <c r="BY24" s="763"/>
      <c r="BZ24" s="712"/>
      <c r="CA24" s="1091"/>
      <c r="CB24" s="712"/>
      <c r="CC24" s="1091"/>
      <c r="CD24" s="769" t="str">
        <f>CE24 &amp; "-" &amp; CG24</f>
        <v>01.07.2022-31.12.2022</v>
      </c>
      <c r="CE24" s="1245" t="s">
        <v>1912</v>
      </c>
      <c r="CF24" s="1217" t="s">
        <v>83</v>
      </c>
      <c r="CG24" s="1245" t="s">
        <v>1913</v>
      </c>
      <c r="CH24" s="1217" t="s">
        <v>83</v>
      </c>
      <c r="CI24" s="683">
        <v>29.83</v>
      </c>
      <c r="CJ24" s="683">
        <v>3703.4</v>
      </c>
      <c r="CK24" s="763"/>
      <c r="CL24" s="712"/>
      <c r="CM24" s="1091"/>
      <c r="CN24" s="712"/>
      <c r="CO24" s="1091"/>
      <c r="CP24" s="769" t="str">
        <f>CQ24 &amp; "-" &amp; CS24</f>
        <v>01.01.2023-30.06.2023</v>
      </c>
      <c r="CQ24" s="1245" t="s">
        <v>1914</v>
      </c>
      <c r="CR24" s="1217" t="s">
        <v>83</v>
      </c>
      <c r="CS24" s="1245" t="s">
        <v>1915</v>
      </c>
      <c r="CT24" s="1217" t="s">
        <v>83</v>
      </c>
      <c r="CU24" s="683">
        <v>30.9</v>
      </c>
      <c r="CV24" s="683">
        <v>3821.48</v>
      </c>
      <c r="CW24" s="763"/>
      <c r="CX24" s="712"/>
      <c r="CY24" s="1091"/>
      <c r="CZ24" s="712"/>
      <c r="DA24" s="1091"/>
      <c r="DB24" s="769" t="str">
        <f>DC24 &amp; "-" &amp; DE24</f>
        <v>01.07.2023-31.12.2023</v>
      </c>
      <c r="DC24" s="1245" t="s">
        <v>1916</v>
      </c>
      <c r="DD24" s="1217" t="s">
        <v>83</v>
      </c>
      <c r="DE24" s="1245" t="s">
        <v>1890</v>
      </c>
      <c r="DF24" s="1217" t="s">
        <v>84</v>
      </c>
      <c r="DG24" s="537"/>
      <c r="DH24" s="630" t="s">
        <v>666</v>
      </c>
      <c r="DI24" s="500" t="str">
        <f>strCheckDate(O24:DG24)</f>
        <v/>
      </c>
      <c r="DJ24" s="504"/>
      <c r="DK24" s="504" t="str">
        <f>IF(M24="","",M24 )</f>
        <v>горячая вода в системе централизованного теплоснабжения на горячее водоснабжение</v>
      </c>
      <c r="DL24" s="504"/>
      <c r="DM24" s="504"/>
    </row>
    <row r="25" spans="1:124" ht="14.25" hidden="1" customHeight="1">
      <c r="A25" s="1210"/>
      <c r="B25" s="1210"/>
      <c r="C25" s="1210"/>
      <c r="D25" s="1210"/>
      <c r="E25" s="1210"/>
      <c r="F25" s="1210"/>
      <c r="G25" s="1210"/>
      <c r="H25" s="1052"/>
      <c r="I25" s="1273"/>
      <c r="J25" s="1274"/>
      <c r="K25" s="1048"/>
      <c r="L25" s="600"/>
      <c r="M25" s="646"/>
      <c r="N25" s="646"/>
      <c r="O25" s="562"/>
      <c r="P25" s="494"/>
      <c r="Q25" s="494"/>
      <c r="R25" s="494"/>
      <c r="S25" s="494"/>
      <c r="T25" s="494"/>
      <c r="U25" s="559"/>
      <c r="V25" s="584"/>
      <c r="W25" s="1216"/>
      <c r="X25" s="1217"/>
      <c r="Y25" s="1216"/>
      <c r="Z25" s="1217"/>
      <c r="AA25" s="763"/>
      <c r="AB25" s="712"/>
      <c r="AC25" s="712"/>
      <c r="AD25" s="712"/>
      <c r="AE25" s="712"/>
      <c r="AF25" s="712"/>
      <c r="AG25" s="559"/>
      <c r="AH25" s="769"/>
      <c r="AI25" s="1216"/>
      <c r="AJ25" s="1217"/>
      <c r="AK25" s="1216"/>
      <c r="AL25" s="1217"/>
      <c r="AM25" s="763"/>
      <c r="AN25" s="712"/>
      <c r="AO25" s="712"/>
      <c r="AP25" s="712"/>
      <c r="AQ25" s="712"/>
      <c r="AR25" s="712"/>
      <c r="AS25" s="559"/>
      <c r="AT25" s="769"/>
      <c r="AU25" s="1216"/>
      <c r="AV25" s="1217"/>
      <c r="AW25" s="1216"/>
      <c r="AX25" s="1217"/>
      <c r="AY25" s="763"/>
      <c r="AZ25" s="712"/>
      <c r="BA25" s="712"/>
      <c r="BB25" s="712"/>
      <c r="BC25" s="712"/>
      <c r="BD25" s="712"/>
      <c r="BE25" s="559"/>
      <c r="BF25" s="769"/>
      <c r="BG25" s="1216"/>
      <c r="BH25" s="1217"/>
      <c r="BI25" s="1216"/>
      <c r="BJ25" s="1217"/>
      <c r="BK25" s="763"/>
      <c r="BL25" s="712"/>
      <c r="BM25" s="712"/>
      <c r="BN25" s="712"/>
      <c r="BO25" s="712"/>
      <c r="BP25" s="712"/>
      <c r="BQ25" s="559"/>
      <c r="BR25" s="769"/>
      <c r="BS25" s="1216"/>
      <c r="BT25" s="1217"/>
      <c r="BU25" s="1216"/>
      <c r="BV25" s="1217"/>
      <c r="BW25" s="763"/>
      <c r="BX25" s="712"/>
      <c r="BY25" s="712"/>
      <c r="BZ25" s="712"/>
      <c r="CA25" s="712"/>
      <c r="CB25" s="712"/>
      <c r="CC25" s="559"/>
      <c r="CD25" s="769"/>
      <c r="CE25" s="1216"/>
      <c r="CF25" s="1217"/>
      <c r="CG25" s="1216"/>
      <c r="CH25" s="1217"/>
      <c r="CI25" s="763"/>
      <c r="CJ25" s="712"/>
      <c r="CK25" s="712"/>
      <c r="CL25" s="712"/>
      <c r="CM25" s="712"/>
      <c r="CN25" s="712"/>
      <c r="CO25" s="559"/>
      <c r="CP25" s="769"/>
      <c r="CQ25" s="1216"/>
      <c r="CR25" s="1217"/>
      <c r="CS25" s="1216"/>
      <c r="CT25" s="1217"/>
      <c r="CU25" s="763"/>
      <c r="CV25" s="712"/>
      <c r="CW25" s="712"/>
      <c r="CX25" s="712"/>
      <c r="CY25" s="712"/>
      <c r="CZ25" s="712"/>
      <c r="DA25" s="559"/>
      <c r="DB25" s="769"/>
      <c r="DC25" s="1216"/>
      <c r="DD25" s="1217"/>
      <c r="DE25" s="1216"/>
      <c r="DF25" s="1217"/>
      <c r="DG25" s="537"/>
      <c r="DH25" s="1228"/>
      <c r="DL25" s="504">
        <f ca="1">OFFSET(DL25,-1,0)</f>
        <v>0</v>
      </c>
    </row>
    <row r="26" spans="1:124" s="476" customFormat="1" ht="15" hidden="1" customHeight="1">
      <c r="A26" s="1210"/>
      <c r="B26" s="1210"/>
      <c r="C26" s="1210"/>
      <c r="D26" s="1210"/>
      <c r="E26" s="1210"/>
      <c r="F26" s="1210"/>
      <c r="G26" s="1210"/>
      <c r="H26" s="1052"/>
      <c r="I26" s="1273"/>
      <c r="J26" s="1274"/>
      <c r="K26" s="1049"/>
      <c r="L26" s="538"/>
      <c r="M26" s="557"/>
      <c r="N26" s="551"/>
      <c r="O26" s="545"/>
      <c r="P26" s="545"/>
      <c r="Q26" s="545"/>
      <c r="R26" s="545"/>
      <c r="S26" s="545"/>
      <c r="T26" s="545"/>
      <c r="U26" s="545"/>
      <c r="V26" s="545"/>
      <c r="W26" s="563"/>
      <c r="X26" s="564"/>
      <c r="Y26" s="563"/>
      <c r="Z26" s="551"/>
      <c r="AA26" s="757"/>
      <c r="AB26" s="757"/>
      <c r="AC26" s="757"/>
      <c r="AD26" s="757"/>
      <c r="AE26" s="757"/>
      <c r="AF26" s="757"/>
      <c r="AG26" s="757"/>
      <c r="AH26" s="757"/>
      <c r="AI26" s="1005"/>
      <c r="AJ26" s="1006"/>
      <c r="AK26" s="1005"/>
      <c r="AL26" s="1001"/>
      <c r="AM26" s="757"/>
      <c r="AN26" s="757"/>
      <c r="AO26" s="757"/>
      <c r="AP26" s="757"/>
      <c r="AQ26" s="757"/>
      <c r="AR26" s="757"/>
      <c r="AS26" s="757"/>
      <c r="AT26" s="757"/>
      <c r="AU26" s="1005"/>
      <c r="AV26" s="1006"/>
      <c r="AW26" s="1005"/>
      <c r="AX26" s="1001"/>
      <c r="AY26" s="757"/>
      <c r="AZ26" s="757"/>
      <c r="BA26" s="757"/>
      <c r="BB26" s="757"/>
      <c r="BC26" s="757"/>
      <c r="BD26" s="757"/>
      <c r="BE26" s="757"/>
      <c r="BF26" s="757"/>
      <c r="BG26" s="1005"/>
      <c r="BH26" s="1006"/>
      <c r="BI26" s="1005"/>
      <c r="BJ26" s="1001"/>
      <c r="BK26" s="757"/>
      <c r="BL26" s="757"/>
      <c r="BM26" s="757"/>
      <c r="BN26" s="757"/>
      <c r="BO26" s="757"/>
      <c r="BP26" s="757"/>
      <c r="BQ26" s="757"/>
      <c r="BR26" s="757"/>
      <c r="BS26" s="1005"/>
      <c r="BT26" s="1006"/>
      <c r="BU26" s="1005"/>
      <c r="BV26" s="1001"/>
      <c r="BW26" s="757"/>
      <c r="BX26" s="757"/>
      <c r="BY26" s="757"/>
      <c r="BZ26" s="757"/>
      <c r="CA26" s="757"/>
      <c r="CB26" s="757"/>
      <c r="CC26" s="757"/>
      <c r="CD26" s="757"/>
      <c r="CE26" s="1005"/>
      <c r="CF26" s="1006"/>
      <c r="CG26" s="1005"/>
      <c r="CH26" s="1001"/>
      <c r="CI26" s="757"/>
      <c r="CJ26" s="757"/>
      <c r="CK26" s="757"/>
      <c r="CL26" s="757"/>
      <c r="CM26" s="757"/>
      <c r="CN26" s="757"/>
      <c r="CO26" s="757"/>
      <c r="CP26" s="757"/>
      <c r="CQ26" s="1005"/>
      <c r="CR26" s="1006"/>
      <c r="CS26" s="1005"/>
      <c r="CT26" s="1001"/>
      <c r="CU26" s="757"/>
      <c r="CV26" s="757"/>
      <c r="CW26" s="757"/>
      <c r="CX26" s="757"/>
      <c r="CY26" s="757"/>
      <c r="CZ26" s="757"/>
      <c r="DA26" s="757"/>
      <c r="DB26" s="757"/>
      <c r="DC26" s="1005"/>
      <c r="DD26" s="1006"/>
      <c r="DE26" s="1005"/>
      <c r="DF26" s="1001"/>
      <c r="DG26" s="560"/>
      <c r="DH26" s="1229"/>
      <c r="DI26" s="501"/>
      <c r="DJ26" s="501"/>
      <c r="DK26" s="501"/>
      <c r="DL26" s="501"/>
      <c r="DM26" s="501"/>
    </row>
    <row r="27" spans="1:124" s="476" customFormat="1" ht="15" customHeight="1">
      <c r="A27" s="1210"/>
      <c r="B27" s="1210"/>
      <c r="C27" s="1210"/>
      <c r="D27" s="1210"/>
      <c r="E27" s="1210"/>
      <c r="F27" s="1210"/>
      <c r="G27" s="1052"/>
      <c r="H27" s="1052"/>
      <c r="I27" s="1273"/>
      <c r="J27" s="1050"/>
      <c r="K27" s="1049"/>
      <c r="L27" s="538"/>
      <c r="M27" s="556" t="s">
        <v>25</v>
      </c>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57"/>
      <c r="AS27" s="557"/>
      <c r="AT27" s="557"/>
      <c r="AU27" s="557"/>
      <c r="AV27" s="557"/>
      <c r="AW27" s="557"/>
      <c r="AX27" s="557"/>
      <c r="AY27" s="557"/>
      <c r="AZ27" s="557"/>
      <c r="BA27" s="557"/>
      <c r="BB27" s="557"/>
      <c r="BC27" s="557"/>
      <c r="BD27" s="557"/>
      <c r="BE27" s="557"/>
      <c r="BF27" s="557"/>
      <c r="BG27" s="557"/>
      <c r="BH27" s="557"/>
      <c r="BI27" s="557"/>
      <c r="BJ27" s="557"/>
      <c r="BK27" s="557"/>
      <c r="BL27" s="557"/>
      <c r="BM27" s="557"/>
      <c r="BN27" s="557"/>
      <c r="BO27" s="557"/>
      <c r="BP27" s="557"/>
      <c r="BQ27" s="557"/>
      <c r="BR27" s="557"/>
      <c r="BS27" s="557"/>
      <c r="BT27" s="557"/>
      <c r="BU27" s="557"/>
      <c r="BV27" s="557"/>
      <c r="BW27" s="557"/>
      <c r="BX27" s="557"/>
      <c r="BY27" s="557"/>
      <c r="BZ27" s="557"/>
      <c r="CA27" s="557"/>
      <c r="CB27" s="557"/>
      <c r="CC27" s="557"/>
      <c r="CD27" s="557"/>
      <c r="CE27" s="557"/>
      <c r="CF27" s="557"/>
      <c r="CG27" s="557"/>
      <c r="CH27" s="557"/>
      <c r="CI27" s="557"/>
      <c r="CJ27" s="557"/>
      <c r="CK27" s="557"/>
      <c r="CL27" s="557"/>
      <c r="CM27" s="557"/>
      <c r="CN27" s="557"/>
      <c r="CO27" s="557"/>
      <c r="CP27" s="557"/>
      <c r="CQ27" s="557"/>
      <c r="CR27" s="557"/>
      <c r="CS27" s="557"/>
      <c r="CT27" s="557"/>
      <c r="CU27" s="557"/>
      <c r="CV27" s="557"/>
      <c r="CW27" s="557"/>
      <c r="CX27" s="557"/>
      <c r="CY27" s="557"/>
      <c r="CZ27" s="557"/>
      <c r="DA27" s="557"/>
      <c r="DB27" s="557"/>
      <c r="DC27" s="557"/>
      <c r="DD27" s="557"/>
      <c r="DE27" s="557"/>
      <c r="DF27" s="557"/>
      <c r="DG27" s="557"/>
      <c r="DH27" s="560"/>
      <c r="DI27" s="501"/>
      <c r="DJ27" s="501"/>
      <c r="DK27" s="501"/>
      <c r="DL27" s="501"/>
      <c r="DM27" s="501"/>
    </row>
    <row r="28" spans="1:124" s="476" customFormat="1" ht="15" customHeight="1">
      <c r="A28" s="1210"/>
      <c r="B28" s="1210"/>
      <c r="C28" s="1210"/>
      <c r="D28" s="1210"/>
      <c r="E28" s="1210"/>
      <c r="F28" s="1055"/>
      <c r="G28" s="1052"/>
      <c r="H28" s="1052"/>
      <c r="I28" s="1046"/>
      <c r="J28" s="1044"/>
      <c r="K28" s="1049"/>
      <c r="L28" s="538"/>
      <c r="M28" s="551" t="s">
        <v>11</v>
      </c>
      <c r="N28" s="550"/>
      <c r="O28" s="545"/>
      <c r="P28" s="545"/>
      <c r="Q28" s="545"/>
      <c r="R28" s="545"/>
      <c r="S28" s="545"/>
      <c r="T28" s="545"/>
      <c r="U28" s="545"/>
      <c r="V28" s="545"/>
      <c r="W28" s="573"/>
      <c r="X28" s="564"/>
      <c r="Y28" s="563"/>
      <c r="Z28" s="550"/>
      <c r="AA28" s="757"/>
      <c r="AB28" s="757"/>
      <c r="AC28" s="757"/>
      <c r="AD28" s="757"/>
      <c r="AE28" s="757"/>
      <c r="AF28" s="757"/>
      <c r="AG28" s="757"/>
      <c r="AH28" s="757"/>
      <c r="AI28" s="766"/>
      <c r="AJ28" s="1006"/>
      <c r="AK28" s="1005"/>
      <c r="AL28" s="1040"/>
      <c r="AM28" s="757"/>
      <c r="AN28" s="757"/>
      <c r="AO28" s="757"/>
      <c r="AP28" s="757"/>
      <c r="AQ28" s="757"/>
      <c r="AR28" s="757"/>
      <c r="AS28" s="757"/>
      <c r="AT28" s="757"/>
      <c r="AU28" s="766"/>
      <c r="AV28" s="1006"/>
      <c r="AW28" s="1005"/>
      <c r="AX28" s="1040"/>
      <c r="AY28" s="757"/>
      <c r="AZ28" s="757"/>
      <c r="BA28" s="757"/>
      <c r="BB28" s="757"/>
      <c r="BC28" s="757"/>
      <c r="BD28" s="757"/>
      <c r="BE28" s="757"/>
      <c r="BF28" s="757"/>
      <c r="BG28" s="766"/>
      <c r="BH28" s="1006"/>
      <c r="BI28" s="1005"/>
      <c r="BJ28" s="1040"/>
      <c r="BK28" s="757"/>
      <c r="BL28" s="757"/>
      <c r="BM28" s="757"/>
      <c r="BN28" s="757"/>
      <c r="BO28" s="757"/>
      <c r="BP28" s="757"/>
      <c r="BQ28" s="757"/>
      <c r="BR28" s="757"/>
      <c r="BS28" s="766"/>
      <c r="BT28" s="1006"/>
      <c r="BU28" s="1005"/>
      <c r="BV28" s="1040"/>
      <c r="BW28" s="757"/>
      <c r="BX28" s="757"/>
      <c r="BY28" s="757"/>
      <c r="BZ28" s="757"/>
      <c r="CA28" s="757"/>
      <c r="CB28" s="757"/>
      <c r="CC28" s="757"/>
      <c r="CD28" s="757"/>
      <c r="CE28" s="766"/>
      <c r="CF28" s="1006"/>
      <c r="CG28" s="1005"/>
      <c r="CH28" s="1040"/>
      <c r="CI28" s="757"/>
      <c r="CJ28" s="757"/>
      <c r="CK28" s="757"/>
      <c r="CL28" s="757"/>
      <c r="CM28" s="757"/>
      <c r="CN28" s="757"/>
      <c r="CO28" s="757"/>
      <c r="CP28" s="757"/>
      <c r="CQ28" s="766"/>
      <c r="CR28" s="1006"/>
      <c r="CS28" s="1005"/>
      <c r="CT28" s="1040"/>
      <c r="CU28" s="757"/>
      <c r="CV28" s="757"/>
      <c r="CW28" s="757"/>
      <c r="CX28" s="757"/>
      <c r="CY28" s="757"/>
      <c r="CZ28" s="757"/>
      <c r="DA28" s="757"/>
      <c r="DB28" s="757"/>
      <c r="DC28" s="766"/>
      <c r="DD28" s="1006"/>
      <c r="DE28" s="1005"/>
      <c r="DF28" s="1040"/>
      <c r="DG28" s="564"/>
      <c r="DH28" s="560"/>
      <c r="DI28" s="501"/>
      <c r="DJ28" s="501"/>
      <c r="DK28" s="501"/>
      <c r="DL28" s="501"/>
      <c r="DM28" s="501"/>
    </row>
    <row r="29" spans="1:124" s="476" customFormat="1" ht="14.25" hidden="1" customHeight="1">
      <c r="A29" s="1210"/>
      <c r="B29" s="1210"/>
      <c r="C29" s="1210"/>
      <c r="D29" s="1054"/>
      <c r="E29" s="1055"/>
      <c r="F29" s="1055"/>
      <c r="G29" s="1052"/>
      <c r="H29" s="1052"/>
      <c r="I29" s="1051"/>
      <c r="J29" s="1044"/>
      <c r="K29" s="1041"/>
      <c r="L29" s="538"/>
      <c r="M29" s="551"/>
      <c r="N29" s="551"/>
      <c r="O29" s="551"/>
      <c r="P29" s="551"/>
      <c r="Q29" s="551"/>
      <c r="R29" s="551"/>
      <c r="S29" s="551"/>
      <c r="T29" s="551"/>
      <c r="U29" s="551"/>
      <c r="V29" s="551"/>
      <c r="W29" s="551"/>
      <c r="X29" s="551"/>
      <c r="Y29" s="551"/>
      <c r="Z29" s="551"/>
      <c r="AA29" s="1001"/>
      <c r="AB29" s="1001"/>
      <c r="AC29" s="1001"/>
      <c r="AD29" s="1001"/>
      <c r="AE29" s="1001"/>
      <c r="AF29" s="1001"/>
      <c r="AG29" s="1001"/>
      <c r="AH29" s="1001"/>
      <c r="AI29" s="1001"/>
      <c r="AJ29" s="1001"/>
      <c r="AK29" s="1001"/>
      <c r="AL29" s="1001"/>
      <c r="AM29" s="1001"/>
      <c r="AN29" s="1001"/>
      <c r="AO29" s="1001"/>
      <c r="AP29" s="1001"/>
      <c r="AQ29" s="1001"/>
      <c r="AR29" s="1001"/>
      <c r="AS29" s="1001"/>
      <c r="AT29" s="1001"/>
      <c r="AU29" s="1001"/>
      <c r="AV29" s="1001"/>
      <c r="AW29" s="1001"/>
      <c r="AX29" s="1001"/>
      <c r="AY29" s="1001"/>
      <c r="AZ29" s="1001"/>
      <c r="BA29" s="1001"/>
      <c r="BB29" s="1001"/>
      <c r="BC29" s="1001"/>
      <c r="BD29" s="1001"/>
      <c r="BE29" s="1001"/>
      <c r="BF29" s="1001"/>
      <c r="BG29" s="1001"/>
      <c r="BH29" s="1001"/>
      <c r="BI29" s="1001"/>
      <c r="BJ29" s="1001"/>
      <c r="BK29" s="1001"/>
      <c r="BL29" s="1001"/>
      <c r="BM29" s="1001"/>
      <c r="BN29" s="1001"/>
      <c r="BO29" s="1001"/>
      <c r="BP29" s="1001"/>
      <c r="BQ29" s="1001"/>
      <c r="BR29" s="1001"/>
      <c r="BS29" s="1001"/>
      <c r="BT29" s="1001"/>
      <c r="BU29" s="1001"/>
      <c r="BV29" s="1001"/>
      <c r="BW29" s="1001"/>
      <c r="BX29" s="1001"/>
      <c r="BY29" s="1001"/>
      <c r="BZ29" s="1001"/>
      <c r="CA29" s="1001"/>
      <c r="CB29" s="1001"/>
      <c r="CC29" s="1001"/>
      <c r="CD29" s="1001"/>
      <c r="CE29" s="1001"/>
      <c r="CF29" s="1001"/>
      <c r="CG29" s="1001"/>
      <c r="CH29" s="1001"/>
      <c r="CI29" s="1001"/>
      <c r="CJ29" s="1001"/>
      <c r="CK29" s="1001"/>
      <c r="CL29" s="1001"/>
      <c r="CM29" s="1001"/>
      <c r="CN29" s="1001"/>
      <c r="CO29" s="1001"/>
      <c r="CP29" s="1001"/>
      <c r="CQ29" s="1001"/>
      <c r="CR29" s="1001"/>
      <c r="CS29" s="1001"/>
      <c r="CT29" s="1001"/>
      <c r="CU29" s="1001"/>
      <c r="CV29" s="1001"/>
      <c r="CW29" s="1001"/>
      <c r="CX29" s="1001"/>
      <c r="CY29" s="1001"/>
      <c r="CZ29" s="1001"/>
      <c r="DA29" s="1001"/>
      <c r="DB29" s="1001"/>
      <c r="DC29" s="1001"/>
      <c r="DD29" s="1001"/>
      <c r="DE29" s="1001"/>
      <c r="DF29" s="1001"/>
      <c r="DG29" s="551"/>
      <c r="DH29" s="560"/>
      <c r="DI29" s="501"/>
      <c r="DJ29" s="501"/>
      <c r="DK29" s="501"/>
      <c r="DL29" s="501"/>
      <c r="DM29" s="501"/>
    </row>
    <row r="30" spans="1:124" s="1057" customFormat="1" ht="22.5">
      <c r="A30" s="1210"/>
      <c r="B30" s="1210">
        <v>2</v>
      </c>
      <c r="C30" s="1075"/>
      <c r="D30" s="1075"/>
      <c r="E30" s="1107"/>
      <c r="F30" s="1107"/>
      <c r="G30" s="1075"/>
      <c r="H30" s="1075"/>
      <c r="I30" s="1113"/>
      <c r="J30" s="1114"/>
      <c r="L30" s="1117" t="str">
        <f>mergeValue(A30) &amp;"."&amp; mergeValue(B30)</f>
        <v>1.2</v>
      </c>
      <c r="M30" s="692" t="s">
        <v>16</v>
      </c>
      <c r="N30" s="716"/>
      <c r="O30" s="1267" t="str">
        <f>IF('Перечень тарифов'!N32="","","" &amp; 'Перечень тарифов'!N32 &amp; "")</f>
        <v>Гатчинский муниципальный район, Пудомягское (41618404);</v>
      </c>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c r="CB30" s="1268"/>
      <c r="CC30" s="1268"/>
      <c r="CD30" s="1268"/>
      <c r="CE30" s="1268"/>
      <c r="CF30" s="1268"/>
      <c r="CG30" s="1268"/>
      <c r="CH30" s="1268"/>
      <c r="CI30" s="1268"/>
      <c r="CJ30" s="1268"/>
      <c r="CK30" s="1268"/>
      <c r="CL30" s="1268"/>
      <c r="CM30" s="1268"/>
      <c r="CN30" s="1268"/>
      <c r="CO30" s="1268"/>
      <c r="CP30" s="1268"/>
      <c r="CQ30" s="1268"/>
      <c r="CR30" s="1268"/>
      <c r="CS30" s="1268"/>
      <c r="CT30" s="1268"/>
      <c r="CU30" s="1268"/>
      <c r="CV30" s="1268"/>
      <c r="CW30" s="1268"/>
      <c r="CX30" s="1268"/>
      <c r="CY30" s="1268"/>
      <c r="CZ30" s="1268"/>
      <c r="DA30" s="1268"/>
      <c r="DB30" s="1268"/>
      <c r="DC30" s="1268"/>
      <c r="DD30" s="1268"/>
      <c r="DE30" s="1268"/>
      <c r="DF30" s="1268"/>
      <c r="DG30" s="1269"/>
      <c r="DH30" s="630" t="s">
        <v>476</v>
      </c>
      <c r="DI30" s="1008"/>
      <c r="DJ30" s="1008"/>
      <c r="DK30" s="1008"/>
      <c r="DL30" s="1008"/>
      <c r="DM30" s="1008"/>
      <c r="DN30" s="1008"/>
      <c r="DO30" s="1008"/>
      <c r="DP30" s="1008"/>
      <c r="DQ30" s="1008"/>
      <c r="DR30" s="1008"/>
      <c r="DS30" s="1008"/>
      <c r="DT30" s="1008"/>
    </row>
    <row r="31" spans="1:124" s="1057" customFormat="1" hidden="1">
      <c r="A31" s="1210"/>
      <c r="B31" s="1210"/>
      <c r="C31" s="1210">
        <v>1</v>
      </c>
      <c r="D31" s="1075"/>
      <c r="E31" s="1107"/>
      <c r="F31" s="1107"/>
      <c r="G31" s="1075"/>
      <c r="H31" s="1075"/>
      <c r="I31" s="1113"/>
      <c r="J31" s="1114"/>
      <c r="L31" s="1117" t="str">
        <f>mergeValue(A31) &amp;"."&amp; mergeValue(B31)&amp;"."&amp; mergeValue(C31)</f>
        <v>1.2.1</v>
      </c>
      <c r="M31" s="693"/>
      <c r="N31" s="716"/>
      <c r="O31" s="1267"/>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c r="CB31" s="1268"/>
      <c r="CC31" s="1268"/>
      <c r="CD31" s="1268"/>
      <c r="CE31" s="1268"/>
      <c r="CF31" s="1268"/>
      <c r="CG31" s="1268"/>
      <c r="CH31" s="1268"/>
      <c r="CI31" s="1268"/>
      <c r="CJ31" s="1268"/>
      <c r="CK31" s="1268"/>
      <c r="CL31" s="1268"/>
      <c r="CM31" s="1268"/>
      <c r="CN31" s="1268"/>
      <c r="CO31" s="1268"/>
      <c r="CP31" s="1268"/>
      <c r="CQ31" s="1268"/>
      <c r="CR31" s="1268"/>
      <c r="CS31" s="1268"/>
      <c r="CT31" s="1268"/>
      <c r="CU31" s="1268"/>
      <c r="CV31" s="1268"/>
      <c r="CW31" s="1268"/>
      <c r="CX31" s="1268"/>
      <c r="CY31" s="1268"/>
      <c r="CZ31" s="1268"/>
      <c r="DA31" s="1268"/>
      <c r="DB31" s="1268"/>
      <c r="DC31" s="1268"/>
      <c r="DD31" s="1268"/>
      <c r="DE31" s="1268"/>
      <c r="DF31" s="1268"/>
      <c r="DG31" s="1269"/>
      <c r="DH31" s="630"/>
      <c r="DI31" s="1008"/>
      <c r="DJ31" s="1008"/>
      <c r="DK31" s="1008"/>
      <c r="DL31" s="1008"/>
      <c r="DM31" s="1008"/>
      <c r="DN31" s="1008"/>
      <c r="DO31" s="1008"/>
      <c r="DP31" s="1008"/>
      <c r="DQ31" s="1008"/>
      <c r="DR31" s="1008"/>
      <c r="DS31" s="1008"/>
      <c r="DT31" s="1008"/>
    </row>
    <row r="32" spans="1:124" s="1057" customFormat="1" hidden="1">
      <c r="A32" s="1210"/>
      <c r="B32" s="1210"/>
      <c r="C32" s="1210"/>
      <c r="D32" s="1210">
        <v>1</v>
      </c>
      <c r="E32" s="1107"/>
      <c r="F32" s="1107"/>
      <c r="G32" s="1075"/>
      <c r="H32" s="1075"/>
      <c r="I32" s="1113"/>
      <c r="J32" s="1114"/>
      <c r="L32" s="1117" t="str">
        <f>mergeValue(A32) &amp;"."&amp; mergeValue(B32)&amp;"."&amp; mergeValue(C32)&amp;"."&amp; mergeValue(D32)</f>
        <v>1.2.1.1</v>
      </c>
      <c r="M32" s="694"/>
      <c r="N32" s="716"/>
      <c r="O32" s="1267"/>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c r="CB32" s="1268"/>
      <c r="CC32" s="1268"/>
      <c r="CD32" s="1268"/>
      <c r="CE32" s="1268"/>
      <c r="CF32" s="1268"/>
      <c r="CG32" s="1268"/>
      <c r="CH32" s="1268"/>
      <c r="CI32" s="1268"/>
      <c r="CJ32" s="1268"/>
      <c r="CK32" s="1268"/>
      <c r="CL32" s="1268"/>
      <c r="CM32" s="1268"/>
      <c r="CN32" s="1268"/>
      <c r="CO32" s="1268"/>
      <c r="CP32" s="1268"/>
      <c r="CQ32" s="1268"/>
      <c r="CR32" s="1268"/>
      <c r="CS32" s="1268"/>
      <c r="CT32" s="1268"/>
      <c r="CU32" s="1268"/>
      <c r="CV32" s="1268"/>
      <c r="CW32" s="1268"/>
      <c r="CX32" s="1268"/>
      <c r="CY32" s="1268"/>
      <c r="CZ32" s="1268"/>
      <c r="DA32" s="1268"/>
      <c r="DB32" s="1268"/>
      <c r="DC32" s="1268"/>
      <c r="DD32" s="1268"/>
      <c r="DE32" s="1268"/>
      <c r="DF32" s="1268"/>
      <c r="DG32" s="1269"/>
      <c r="DH32" s="630"/>
      <c r="DI32" s="1008"/>
      <c r="DJ32" s="1008"/>
      <c r="DK32" s="1008"/>
      <c r="DL32" s="1008"/>
      <c r="DM32" s="1008"/>
      <c r="DN32" s="1008"/>
      <c r="DO32" s="1008"/>
      <c r="DP32" s="1008"/>
      <c r="DQ32" s="1008"/>
      <c r="DR32" s="1008"/>
      <c r="DS32" s="1008"/>
      <c r="DT32" s="1008"/>
    </row>
    <row r="33" spans="1:124" s="1057" customFormat="1" ht="0.2" customHeight="1">
      <c r="A33" s="1210"/>
      <c r="B33" s="1210"/>
      <c r="C33" s="1210"/>
      <c r="D33" s="1210"/>
      <c r="E33" s="1210">
        <v>1</v>
      </c>
      <c r="F33" s="1107"/>
      <c r="G33" s="1075"/>
      <c r="H33" s="1075"/>
      <c r="I33" s="1062"/>
      <c r="J33" s="1114"/>
      <c r="L33" s="1117"/>
      <c r="M33" s="554"/>
      <c r="N33" s="816"/>
      <c r="O33" s="1270"/>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1271"/>
      <c r="AM33" s="1271"/>
      <c r="AN33" s="1271"/>
      <c r="AO33" s="1271"/>
      <c r="AP33" s="1271"/>
      <c r="AQ33" s="1271"/>
      <c r="AR33" s="1271"/>
      <c r="AS33" s="1271"/>
      <c r="AT33" s="1271"/>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c r="BY33" s="1271"/>
      <c r="BZ33" s="1271"/>
      <c r="CA33" s="1271"/>
      <c r="CB33" s="1271"/>
      <c r="CC33" s="1271"/>
      <c r="CD33" s="1271"/>
      <c r="CE33" s="1271"/>
      <c r="CF33" s="1271"/>
      <c r="CG33" s="1271"/>
      <c r="CH33" s="1271"/>
      <c r="CI33" s="1271"/>
      <c r="CJ33" s="1271"/>
      <c r="CK33" s="1271"/>
      <c r="CL33" s="1271"/>
      <c r="CM33" s="1271"/>
      <c r="CN33" s="1271"/>
      <c r="CO33" s="1271"/>
      <c r="CP33" s="1271"/>
      <c r="CQ33" s="1271"/>
      <c r="CR33" s="1271"/>
      <c r="CS33" s="1271"/>
      <c r="CT33" s="1271"/>
      <c r="CU33" s="1271"/>
      <c r="CV33" s="1271"/>
      <c r="CW33" s="1271"/>
      <c r="CX33" s="1271"/>
      <c r="CY33" s="1271"/>
      <c r="CZ33" s="1271"/>
      <c r="DA33" s="1271"/>
      <c r="DB33" s="1271"/>
      <c r="DC33" s="1271"/>
      <c r="DD33" s="1271"/>
      <c r="DE33" s="1271"/>
      <c r="DF33" s="1271"/>
      <c r="DG33" s="1272"/>
      <c r="DH33" s="630"/>
      <c r="DI33" s="1008"/>
      <c r="DJ33" s="1008"/>
      <c r="DK33" s="1008"/>
      <c r="DL33" s="1008"/>
      <c r="DM33" s="1008"/>
      <c r="DN33" s="1008"/>
      <c r="DO33" s="1008"/>
      <c r="DP33" s="1008"/>
      <c r="DQ33" s="1008"/>
      <c r="DR33" s="1008"/>
      <c r="DS33" s="1008"/>
      <c r="DT33" s="1008"/>
    </row>
    <row r="34" spans="1:124" s="1057" customFormat="1" ht="90">
      <c r="A34" s="1210"/>
      <c r="B34" s="1210"/>
      <c r="C34" s="1210"/>
      <c r="D34" s="1210"/>
      <c r="E34" s="1210"/>
      <c r="F34" s="1210">
        <v>1</v>
      </c>
      <c r="G34" s="1075"/>
      <c r="H34" s="1075"/>
      <c r="I34" s="1273"/>
      <c r="J34" s="1114"/>
      <c r="L34" s="1117" t="str">
        <f>mergeValue(A34) &amp;"."&amp; mergeValue(B34)&amp;"."&amp; mergeValue(C34)&amp;"."&amp; mergeValue(D34)&amp;"."&amp; mergeValue(F34)</f>
        <v>1.2.1.1.1</v>
      </c>
      <c r="M34" s="555" t="s">
        <v>10</v>
      </c>
      <c r="N34" s="816"/>
      <c r="O34" s="1213" t="s">
        <v>303</v>
      </c>
      <c r="P34" s="1214"/>
      <c r="Q34" s="1214"/>
      <c r="R34" s="1214"/>
      <c r="S34" s="1214"/>
      <c r="T34" s="1214"/>
      <c r="U34" s="1214"/>
      <c r="V34" s="1214"/>
      <c r="W34" s="1214"/>
      <c r="X34" s="1214"/>
      <c r="Y34" s="1214"/>
      <c r="Z34" s="1214"/>
      <c r="AA34" s="1214"/>
      <c r="AB34" s="1214"/>
      <c r="AC34" s="1214"/>
      <c r="AD34" s="1214"/>
      <c r="AE34" s="1214"/>
      <c r="AF34" s="1214"/>
      <c r="AG34" s="1214"/>
      <c r="AH34" s="1214"/>
      <c r="AI34" s="1214"/>
      <c r="AJ34" s="1214"/>
      <c r="AK34" s="1214"/>
      <c r="AL34" s="1214"/>
      <c r="AM34" s="1214"/>
      <c r="AN34" s="1214"/>
      <c r="AO34" s="1214"/>
      <c r="AP34" s="1214"/>
      <c r="AQ34" s="1214"/>
      <c r="AR34" s="1214"/>
      <c r="AS34" s="1214"/>
      <c r="AT34" s="1214"/>
      <c r="AU34" s="1214"/>
      <c r="AV34" s="1214"/>
      <c r="AW34" s="1214"/>
      <c r="AX34" s="1214"/>
      <c r="AY34" s="1214"/>
      <c r="AZ34" s="1214"/>
      <c r="BA34" s="1214"/>
      <c r="BB34" s="1214"/>
      <c r="BC34" s="1214"/>
      <c r="BD34" s="1214"/>
      <c r="BE34" s="1214"/>
      <c r="BF34" s="1214"/>
      <c r="BG34" s="1214"/>
      <c r="BH34" s="1214"/>
      <c r="BI34" s="1214"/>
      <c r="BJ34" s="1214"/>
      <c r="BK34" s="1214"/>
      <c r="BL34" s="1214"/>
      <c r="BM34" s="1214"/>
      <c r="BN34" s="1214"/>
      <c r="BO34" s="1214"/>
      <c r="BP34" s="1214"/>
      <c r="BQ34" s="1214"/>
      <c r="BR34" s="1214"/>
      <c r="BS34" s="1214"/>
      <c r="BT34" s="1214"/>
      <c r="BU34" s="1214"/>
      <c r="BV34" s="1214"/>
      <c r="BW34" s="1214"/>
      <c r="BX34" s="1214"/>
      <c r="BY34" s="1214"/>
      <c r="BZ34" s="1214"/>
      <c r="CA34" s="1214"/>
      <c r="CB34" s="1214"/>
      <c r="CC34" s="1214"/>
      <c r="CD34" s="1214"/>
      <c r="CE34" s="1214"/>
      <c r="CF34" s="1214"/>
      <c r="CG34" s="1214"/>
      <c r="CH34" s="1214"/>
      <c r="CI34" s="1214"/>
      <c r="CJ34" s="1214"/>
      <c r="CK34" s="1214"/>
      <c r="CL34" s="1214"/>
      <c r="CM34" s="1214"/>
      <c r="CN34" s="1214"/>
      <c r="CO34" s="1214"/>
      <c r="CP34" s="1214"/>
      <c r="CQ34" s="1214"/>
      <c r="CR34" s="1214"/>
      <c r="CS34" s="1214"/>
      <c r="CT34" s="1214"/>
      <c r="CU34" s="1214"/>
      <c r="CV34" s="1214"/>
      <c r="CW34" s="1214"/>
      <c r="CX34" s="1214"/>
      <c r="CY34" s="1214"/>
      <c r="CZ34" s="1214"/>
      <c r="DA34" s="1214"/>
      <c r="DB34" s="1214"/>
      <c r="DC34" s="1214"/>
      <c r="DD34" s="1214"/>
      <c r="DE34" s="1214"/>
      <c r="DF34" s="1214"/>
      <c r="DG34" s="1215"/>
      <c r="DH34" s="630" t="s">
        <v>633</v>
      </c>
      <c r="DI34" s="1008"/>
      <c r="DJ34" s="829" t="str">
        <f>strCheckUnique(DK34:DK38)</f>
        <v/>
      </c>
      <c r="DK34" s="1008"/>
      <c r="DL34" s="829"/>
      <c r="DM34" s="1008"/>
      <c r="DN34" s="1008"/>
      <c r="DO34" s="1008"/>
      <c r="DP34" s="1008"/>
      <c r="DQ34" s="1008"/>
      <c r="DR34" s="1008"/>
      <c r="DS34" s="1008"/>
      <c r="DT34" s="1008"/>
    </row>
    <row r="35" spans="1:124" s="1057" customFormat="1" ht="135">
      <c r="A35" s="1210"/>
      <c r="B35" s="1210"/>
      <c r="C35" s="1210"/>
      <c r="D35" s="1210"/>
      <c r="E35" s="1210"/>
      <c r="F35" s="1210"/>
      <c r="G35" s="1210">
        <v>1</v>
      </c>
      <c r="H35" s="1075"/>
      <c r="I35" s="1273"/>
      <c r="J35" s="1274"/>
      <c r="K35" s="1064"/>
      <c r="L35" s="1117" t="str">
        <f>mergeValue(A35) &amp;"."&amp; mergeValue(B35)&amp;"."&amp; mergeValue(C35)&amp;"."&amp; mergeValue(D35)&amp;"."&amp; mergeValue(F35)&amp;"."&amp; mergeValue(G35)</f>
        <v>1.2.1.1.1.1</v>
      </c>
      <c r="M35" s="1065" t="s">
        <v>648</v>
      </c>
      <c r="N35" s="646"/>
      <c r="O35" s="683">
        <v>24.8</v>
      </c>
      <c r="P35" s="683">
        <v>3349.07</v>
      </c>
      <c r="Q35" s="763"/>
      <c r="R35" s="712"/>
      <c r="S35" s="1091"/>
      <c r="T35" s="712"/>
      <c r="U35" s="1091"/>
      <c r="V35" s="769" t="str">
        <f>W35 &amp; "-" &amp; Y35</f>
        <v>01.01.2020-30.06.2020</v>
      </c>
      <c r="W35" s="1245" t="s">
        <v>1889</v>
      </c>
      <c r="X35" s="1217" t="s">
        <v>83</v>
      </c>
      <c r="Y35" s="1245" t="s">
        <v>1903</v>
      </c>
      <c r="Z35" s="1217" t="s">
        <v>83</v>
      </c>
      <c r="AA35" s="683">
        <v>25.09</v>
      </c>
      <c r="AB35" s="683">
        <v>3422.23</v>
      </c>
      <c r="AC35" s="763"/>
      <c r="AD35" s="712"/>
      <c r="AE35" s="1091"/>
      <c r="AF35" s="712"/>
      <c r="AG35" s="1091"/>
      <c r="AH35" s="769" t="str">
        <f>AI35 &amp; "-" &amp; AK35</f>
        <v>01.07.2020-31.12.2020</v>
      </c>
      <c r="AI35" s="1245" t="s">
        <v>1904</v>
      </c>
      <c r="AJ35" s="1217" t="s">
        <v>83</v>
      </c>
      <c r="AK35" s="1245" t="s">
        <v>1905</v>
      </c>
      <c r="AL35" s="1217" t="s">
        <v>83</v>
      </c>
      <c r="AM35" s="683">
        <v>27.66</v>
      </c>
      <c r="AN35" s="683">
        <v>3510.12</v>
      </c>
      <c r="AO35" s="763"/>
      <c r="AP35" s="712"/>
      <c r="AQ35" s="1091"/>
      <c r="AR35" s="712"/>
      <c r="AS35" s="1091"/>
      <c r="AT35" s="769" t="str">
        <f>AU35 &amp; "-" &amp; AW35</f>
        <v>01.01.2021-30.06.2021</v>
      </c>
      <c r="AU35" s="1245" t="s">
        <v>1906</v>
      </c>
      <c r="AV35" s="1217" t="s">
        <v>83</v>
      </c>
      <c r="AW35" s="1245" t="s">
        <v>1907</v>
      </c>
      <c r="AX35" s="1217" t="s">
        <v>83</v>
      </c>
      <c r="AY35" s="683">
        <v>28.65</v>
      </c>
      <c r="AZ35" s="683">
        <v>3612.72</v>
      </c>
      <c r="BA35" s="763"/>
      <c r="BB35" s="712"/>
      <c r="BC35" s="1091"/>
      <c r="BD35" s="712"/>
      <c r="BE35" s="1091"/>
      <c r="BF35" s="769" t="str">
        <f>BG35 &amp; "-" &amp; BI35</f>
        <v>01.07.2021-31.12.2021</v>
      </c>
      <c r="BG35" s="1245" t="s">
        <v>1908</v>
      </c>
      <c r="BH35" s="1217" t="s">
        <v>83</v>
      </c>
      <c r="BI35" s="1245" t="s">
        <v>1909</v>
      </c>
      <c r="BJ35" s="1217" t="s">
        <v>83</v>
      </c>
      <c r="BK35" s="683">
        <v>28.65</v>
      </c>
      <c r="BL35" s="683">
        <v>3612.72</v>
      </c>
      <c r="BM35" s="763"/>
      <c r="BN35" s="712"/>
      <c r="BO35" s="1091"/>
      <c r="BP35" s="712"/>
      <c r="BQ35" s="1091"/>
      <c r="BR35" s="769" t="str">
        <f>BS35 &amp; "-" &amp; BU35</f>
        <v>01.01.2022-30.06.2022</v>
      </c>
      <c r="BS35" s="1245" t="s">
        <v>1910</v>
      </c>
      <c r="BT35" s="1217" t="s">
        <v>83</v>
      </c>
      <c r="BU35" s="1245" t="s">
        <v>1911</v>
      </c>
      <c r="BV35" s="1217" t="s">
        <v>83</v>
      </c>
      <c r="BW35" s="683">
        <v>29.83</v>
      </c>
      <c r="BX35" s="683">
        <v>3703.4</v>
      </c>
      <c r="BY35" s="763"/>
      <c r="BZ35" s="712"/>
      <c r="CA35" s="1091"/>
      <c r="CB35" s="712"/>
      <c r="CC35" s="1091"/>
      <c r="CD35" s="769" t="str">
        <f>CE35 &amp; "-" &amp; CG35</f>
        <v>01.07.2022-31.12.2022</v>
      </c>
      <c r="CE35" s="1245" t="s">
        <v>1912</v>
      </c>
      <c r="CF35" s="1217" t="s">
        <v>83</v>
      </c>
      <c r="CG35" s="1245" t="s">
        <v>1913</v>
      </c>
      <c r="CH35" s="1217" t="s">
        <v>83</v>
      </c>
      <c r="CI35" s="683">
        <v>29.83</v>
      </c>
      <c r="CJ35" s="683">
        <v>3703.4</v>
      </c>
      <c r="CK35" s="763"/>
      <c r="CL35" s="712"/>
      <c r="CM35" s="1091"/>
      <c r="CN35" s="712"/>
      <c r="CO35" s="1091"/>
      <c r="CP35" s="769" t="str">
        <f>CQ35 &amp; "-" &amp; CS35</f>
        <v>01.01.2023-30.06.2023</v>
      </c>
      <c r="CQ35" s="1245" t="s">
        <v>1914</v>
      </c>
      <c r="CR35" s="1217" t="s">
        <v>83</v>
      </c>
      <c r="CS35" s="1245" t="s">
        <v>1915</v>
      </c>
      <c r="CT35" s="1217" t="s">
        <v>83</v>
      </c>
      <c r="CU35" s="683">
        <v>30.9</v>
      </c>
      <c r="CV35" s="683">
        <v>3821.48</v>
      </c>
      <c r="CW35" s="763"/>
      <c r="CX35" s="712"/>
      <c r="CY35" s="1091"/>
      <c r="CZ35" s="712"/>
      <c r="DA35" s="1091"/>
      <c r="DB35" s="769" t="str">
        <f>DC35 &amp; "-" &amp; DE35</f>
        <v>01.07.2023-31.12.2023</v>
      </c>
      <c r="DC35" s="1245" t="s">
        <v>1916</v>
      </c>
      <c r="DD35" s="1217" t="s">
        <v>83</v>
      </c>
      <c r="DE35" s="1245" t="s">
        <v>1890</v>
      </c>
      <c r="DF35" s="1217" t="s">
        <v>84</v>
      </c>
      <c r="DG35" s="537"/>
      <c r="DH35" s="630" t="s">
        <v>666</v>
      </c>
      <c r="DI35" s="1008" t="str">
        <f>strCheckDate(O35:DG35)</f>
        <v/>
      </c>
      <c r="DJ35" s="829"/>
      <c r="DK35" s="829" t="str">
        <f>IF(M35="","",M35 )</f>
        <v>горячая вода в системе централизованного теплоснабжения на горячее водоснабжение</v>
      </c>
      <c r="DL35" s="829"/>
      <c r="DM35" s="829"/>
      <c r="DN35" s="829"/>
      <c r="DO35" s="1008"/>
      <c r="DP35" s="1008"/>
      <c r="DQ35" s="1008"/>
      <c r="DR35" s="1008"/>
      <c r="DS35" s="1008"/>
      <c r="DT35" s="1008"/>
    </row>
    <row r="36" spans="1:124" s="1057" customFormat="1" ht="0.2" customHeight="1">
      <c r="A36" s="1210"/>
      <c r="B36" s="1210"/>
      <c r="C36" s="1210"/>
      <c r="D36" s="1210"/>
      <c r="E36" s="1210"/>
      <c r="F36" s="1210"/>
      <c r="G36" s="1210"/>
      <c r="H36" s="1075"/>
      <c r="I36" s="1273"/>
      <c r="J36" s="1274"/>
      <c r="K36" s="1064"/>
      <c r="L36" s="800"/>
      <c r="M36" s="646"/>
      <c r="N36" s="646"/>
      <c r="O36" s="763"/>
      <c r="P36" s="712"/>
      <c r="Q36" s="712"/>
      <c r="R36" s="712"/>
      <c r="S36" s="712"/>
      <c r="T36" s="712"/>
      <c r="U36" s="559"/>
      <c r="V36" s="769"/>
      <c r="W36" s="1216"/>
      <c r="X36" s="1217"/>
      <c r="Y36" s="1216"/>
      <c r="Z36" s="1217"/>
      <c r="AA36" s="763"/>
      <c r="AB36" s="712"/>
      <c r="AC36" s="712"/>
      <c r="AD36" s="712"/>
      <c r="AE36" s="712"/>
      <c r="AF36" s="712"/>
      <c r="AG36" s="559"/>
      <c r="AH36" s="769"/>
      <c r="AI36" s="1216"/>
      <c r="AJ36" s="1217"/>
      <c r="AK36" s="1216"/>
      <c r="AL36" s="1217"/>
      <c r="AM36" s="763"/>
      <c r="AN36" s="712"/>
      <c r="AO36" s="712"/>
      <c r="AP36" s="712"/>
      <c r="AQ36" s="712"/>
      <c r="AR36" s="712"/>
      <c r="AS36" s="559"/>
      <c r="AT36" s="769"/>
      <c r="AU36" s="1216"/>
      <c r="AV36" s="1217"/>
      <c r="AW36" s="1216"/>
      <c r="AX36" s="1217"/>
      <c r="AY36" s="763"/>
      <c r="AZ36" s="712"/>
      <c r="BA36" s="712"/>
      <c r="BB36" s="712"/>
      <c r="BC36" s="712"/>
      <c r="BD36" s="712"/>
      <c r="BE36" s="559"/>
      <c r="BF36" s="769"/>
      <c r="BG36" s="1216"/>
      <c r="BH36" s="1217"/>
      <c r="BI36" s="1216"/>
      <c r="BJ36" s="1217"/>
      <c r="BK36" s="763"/>
      <c r="BL36" s="712"/>
      <c r="BM36" s="712"/>
      <c r="BN36" s="712"/>
      <c r="BO36" s="712"/>
      <c r="BP36" s="712"/>
      <c r="BQ36" s="559"/>
      <c r="BR36" s="769"/>
      <c r="BS36" s="1216"/>
      <c r="BT36" s="1217"/>
      <c r="BU36" s="1216"/>
      <c r="BV36" s="1217"/>
      <c r="BW36" s="763"/>
      <c r="BX36" s="712"/>
      <c r="BY36" s="712"/>
      <c r="BZ36" s="712"/>
      <c r="CA36" s="712"/>
      <c r="CB36" s="712"/>
      <c r="CC36" s="559"/>
      <c r="CD36" s="769"/>
      <c r="CE36" s="1216"/>
      <c r="CF36" s="1217"/>
      <c r="CG36" s="1216"/>
      <c r="CH36" s="1217"/>
      <c r="CI36" s="763"/>
      <c r="CJ36" s="712"/>
      <c r="CK36" s="712"/>
      <c r="CL36" s="712"/>
      <c r="CM36" s="712"/>
      <c r="CN36" s="712"/>
      <c r="CO36" s="559"/>
      <c r="CP36" s="769"/>
      <c r="CQ36" s="1216"/>
      <c r="CR36" s="1217"/>
      <c r="CS36" s="1216"/>
      <c r="CT36" s="1217"/>
      <c r="CU36" s="763"/>
      <c r="CV36" s="712"/>
      <c r="CW36" s="712"/>
      <c r="CX36" s="712"/>
      <c r="CY36" s="712"/>
      <c r="CZ36" s="712"/>
      <c r="DA36" s="559"/>
      <c r="DB36" s="769"/>
      <c r="DC36" s="1216"/>
      <c r="DD36" s="1217"/>
      <c r="DE36" s="1216"/>
      <c r="DF36" s="1217"/>
      <c r="DG36" s="537"/>
      <c r="DH36" s="1209"/>
      <c r="DI36" s="1008"/>
      <c r="DJ36" s="1008"/>
      <c r="DK36" s="1008"/>
      <c r="DL36" s="829">
        <f ca="1">OFFSET(DL36,-1,0)</f>
        <v>0</v>
      </c>
      <c r="DM36" s="1008"/>
      <c r="DN36" s="1008"/>
      <c r="DO36" s="1008"/>
      <c r="DP36" s="1008"/>
      <c r="DQ36" s="1008"/>
      <c r="DR36" s="1008"/>
      <c r="DS36" s="1008"/>
      <c r="DT36" s="1008"/>
    </row>
    <row r="37" spans="1:124" s="1056" customFormat="1" ht="15" hidden="1" customHeight="1">
      <c r="A37" s="1210"/>
      <c r="B37" s="1210"/>
      <c r="C37" s="1210"/>
      <c r="D37" s="1210"/>
      <c r="E37" s="1210"/>
      <c r="F37" s="1210"/>
      <c r="G37" s="1210"/>
      <c r="H37" s="1075"/>
      <c r="I37" s="1273"/>
      <c r="J37" s="1274"/>
      <c r="K37" s="1066"/>
      <c r="L37" s="688"/>
      <c r="M37" s="557"/>
      <c r="N37" s="1001"/>
      <c r="O37" s="757"/>
      <c r="P37" s="757"/>
      <c r="Q37" s="757"/>
      <c r="R37" s="757"/>
      <c r="S37" s="757"/>
      <c r="T37" s="757"/>
      <c r="U37" s="757"/>
      <c r="V37" s="757"/>
      <c r="W37" s="1005"/>
      <c r="X37" s="1006"/>
      <c r="Y37" s="1005"/>
      <c r="Z37" s="1001"/>
      <c r="AA37" s="757"/>
      <c r="AB37" s="757"/>
      <c r="AC37" s="757"/>
      <c r="AD37" s="757"/>
      <c r="AE37" s="757"/>
      <c r="AF37" s="757"/>
      <c r="AG37" s="757"/>
      <c r="AH37" s="757"/>
      <c r="AI37" s="1005"/>
      <c r="AJ37" s="1006"/>
      <c r="AK37" s="1005"/>
      <c r="AL37" s="1001"/>
      <c r="AM37" s="757"/>
      <c r="AN37" s="757"/>
      <c r="AO37" s="757"/>
      <c r="AP37" s="757"/>
      <c r="AQ37" s="757"/>
      <c r="AR37" s="757"/>
      <c r="AS37" s="757"/>
      <c r="AT37" s="757"/>
      <c r="AU37" s="1005"/>
      <c r="AV37" s="1006"/>
      <c r="AW37" s="1005"/>
      <c r="AX37" s="1001"/>
      <c r="AY37" s="757"/>
      <c r="AZ37" s="757"/>
      <c r="BA37" s="757"/>
      <c r="BB37" s="757"/>
      <c r="BC37" s="757"/>
      <c r="BD37" s="757"/>
      <c r="BE37" s="757"/>
      <c r="BF37" s="757"/>
      <c r="BG37" s="1005"/>
      <c r="BH37" s="1006"/>
      <c r="BI37" s="1005"/>
      <c r="BJ37" s="1001"/>
      <c r="BK37" s="757"/>
      <c r="BL37" s="757"/>
      <c r="BM37" s="757"/>
      <c r="BN37" s="757"/>
      <c r="BO37" s="757"/>
      <c r="BP37" s="757"/>
      <c r="BQ37" s="757"/>
      <c r="BR37" s="757"/>
      <c r="BS37" s="1005"/>
      <c r="BT37" s="1006"/>
      <c r="BU37" s="1005"/>
      <c r="BV37" s="1001"/>
      <c r="BW37" s="757"/>
      <c r="BX37" s="757"/>
      <c r="BY37" s="757"/>
      <c r="BZ37" s="757"/>
      <c r="CA37" s="757"/>
      <c r="CB37" s="757"/>
      <c r="CC37" s="757"/>
      <c r="CD37" s="757"/>
      <c r="CE37" s="1005"/>
      <c r="CF37" s="1006"/>
      <c r="CG37" s="1005"/>
      <c r="CH37" s="1001"/>
      <c r="CI37" s="757"/>
      <c r="CJ37" s="757"/>
      <c r="CK37" s="757"/>
      <c r="CL37" s="757"/>
      <c r="CM37" s="757"/>
      <c r="CN37" s="757"/>
      <c r="CO37" s="757"/>
      <c r="CP37" s="757"/>
      <c r="CQ37" s="1005"/>
      <c r="CR37" s="1006"/>
      <c r="CS37" s="1005"/>
      <c r="CT37" s="1001"/>
      <c r="CU37" s="757"/>
      <c r="CV37" s="757"/>
      <c r="CW37" s="757"/>
      <c r="CX37" s="757"/>
      <c r="CY37" s="757"/>
      <c r="CZ37" s="757"/>
      <c r="DA37" s="757"/>
      <c r="DB37" s="757"/>
      <c r="DC37" s="1005"/>
      <c r="DD37" s="1006"/>
      <c r="DE37" s="1005"/>
      <c r="DF37" s="1001"/>
      <c r="DG37" s="762"/>
      <c r="DH37" s="1209"/>
      <c r="DI37" s="1073"/>
      <c r="DJ37" s="1073"/>
      <c r="DK37" s="1073"/>
      <c r="DL37" s="1073"/>
      <c r="DM37" s="1073"/>
      <c r="DN37" s="1073"/>
      <c r="DO37" s="1073"/>
      <c r="DP37" s="1073"/>
      <c r="DQ37" s="1073"/>
      <c r="DR37" s="1073"/>
      <c r="DS37" s="1073"/>
      <c r="DT37" s="1073"/>
    </row>
    <row r="38" spans="1:124" s="1056" customFormat="1" ht="15" customHeight="1">
      <c r="A38" s="1210"/>
      <c r="B38" s="1210"/>
      <c r="C38" s="1210"/>
      <c r="D38" s="1210"/>
      <c r="E38" s="1210"/>
      <c r="F38" s="1210"/>
      <c r="G38" s="1075"/>
      <c r="H38" s="1075"/>
      <c r="I38" s="1273"/>
      <c r="J38" s="1072"/>
      <c r="K38" s="1066"/>
      <c r="L38" s="688"/>
      <c r="M38" s="556" t="s">
        <v>25</v>
      </c>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c r="AO38" s="557"/>
      <c r="AP38" s="557"/>
      <c r="AQ38" s="557"/>
      <c r="AR38" s="557"/>
      <c r="AS38" s="557"/>
      <c r="AT38" s="557"/>
      <c r="AU38" s="557"/>
      <c r="AV38" s="557"/>
      <c r="AW38" s="557"/>
      <c r="AX38" s="557"/>
      <c r="AY38" s="557"/>
      <c r="AZ38" s="557"/>
      <c r="BA38" s="557"/>
      <c r="BB38" s="557"/>
      <c r="BC38" s="557"/>
      <c r="BD38" s="557"/>
      <c r="BE38" s="557"/>
      <c r="BF38" s="557"/>
      <c r="BG38" s="557"/>
      <c r="BH38" s="557"/>
      <c r="BI38" s="557"/>
      <c r="BJ38" s="557"/>
      <c r="BK38" s="557"/>
      <c r="BL38" s="557"/>
      <c r="BM38" s="557"/>
      <c r="BN38" s="557"/>
      <c r="BO38" s="557"/>
      <c r="BP38" s="557"/>
      <c r="BQ38" s="557"/>
      <c r="BR38" s="557"/>
      <c r="BS38" s="557"/>
      <c r="BT38" s="557"/>
      <c r="BU38" s="557"/>
      <c r="BV38" s="557"/>
      <c r="BW38" s="557"/>
      <c r="BX38" s="557"/>
      <c r="BY38" s="557"/>
      <c r="BZ38" s="557"/>
      <c r="CA38" s="557"/>
      <c r="CB38" s="557"/>
      <c r="CC38" s="557"/>
      <c r="CD38" s="557"/>
      <c r="CE38" s="557"/>
      <c r="CF38" s="557"/>
      <c r="CG38" s="557"/>
      <c r="CH38" s="557"/>
      <c r="CI38" s="557"/>
      <c r="CJ38" s="557"/>
      <c r="CK38" s="557"/>
      <c r="CL38" s="557"/>
      <c r="CM38" s="557"/>
      <c r="CN38" s="557"/>
      <c r="CO38" s="557"/>
      <c r="CP38" s="557"/>
      <c r="CQ38" s="557"/>
      <c r="CR38" s="557"/>
      <c r="CS38" s="557"/>
      <c r="CT38" s="557"/>
      <c r="CU38" s="557"/>
      <c r="CV38" s="557"/>
      <c r="CW38" s="557"/>
      <c r="CX38" s="557"/>
      <c r="CY38" s="557"/>
      <c r="CZ38" s="557"/>
      <c r="DA38" s="557"/>
      <c r="DB38" s="557"/>
      <c r="DC38" s="557"/>
      <c r="DD38" s="557"/>
      <c r="DE38" s="557"/>
      <c r="DF38" s="557"/>
      <c r="DG38" s="557"/>
      <c r="DH38" s="762"/>
      <c r="DI38" s="1073"/>
      <c r="DJ38" s="1073"/>
      <c r="DK38" s="1073"/>
      <c r="DL38" s="1073"/>
      <c r="DM38" s="1073"/>
      <c r="DN38" s="1073"/>
      <c r="DO38" s="1073"/>
      <c r="DP38" s="1073"/>
      <c r="DQ38" s="1073"/>
      <c r="DR38" s="1073"/>
      <c r="DS38" s="1073"/>
      <c r="DT38" s="1073"/>
    </row>
    <row r="39" spans="1:124" s="1056" customFormat="1" ht="15" customHeight="1">
      <c r="A39" s="1210"/>
      <c r="B39" s="1210"/>
      <c r="C39" s="1210"/>
      <c r="D39" s="1210"/>
      <c r="E39" s="1210"/>
      <c r="F39" s="1078" t="s">
        <v>252</v>
      </c>
      <c r="G39" s="1075"/>
      <c r="H39" s="1075"/>
      <c r="I39" s="1062"/>
      <c r="J39" s="1060"/>
      <c r="K39" s="1066"/>
      <c r="L39" s="688"/>
      <c r="M39" s="1001" t="s">
        <v>11</v>
      </c>
      <c r="N39" s="1040"/>
      <c r="O39" s="757"/>
      <c r="P39" s="757"/>
      <c r="Q39" s="757"/>
      <c r="R39" s="757"/>
      <c r="S39" s="757"/>
      <c r="T39" s="757"/>
      <c r="U39" s="757"/>
      <c r="V39" s="757"/>
      <c r="W39" s="766"/>
      <c r="X39" s="1006"/>
      <c r="Y39" s="1005"/>
      <c r="Z39" s="1040"/>
      <c r="AA39" s="757"/>
      <c r="AB39" s="757"/>
      <c r="AC39" s="757"/>
      <c r="AD39" s="757"/>
      <c r="AE39" s="757"/>
      <c r="AF39" s="757"/>
      <c r="AG39" s="757"/>
      <c r="AH39" s="757"/>
      <c r="AI39" s="766"/>
      <c r="AJ39" s="1006"/>
      <c r="AK39" s="1005"/>
      <c r="AL39" s="1040"/>
      <c r="AM39" s="757"/>
      <c r="AN39" s="757"/>
      <c r="AO39" s="757"/>
      <c r="AP39" s="757"/>
      <c r="AQ39" s="757"/>
      <c r="AR39" s="757"/>
      <c r="AS39" s="757"/>
      <c r="AT39" s="757"/>
      <c r="AU39" s="766"/>
      <c r="AV39" s="1006"/>
      <c r="AW39" s="1005"/>
      <c r="AX39" s="1040"/>
      <c r="AY39" s="757"/>
      <c r="AZ39" s="757"/>
      <c r="BA39" s="757"/>
      <c r="BB39" s="757"/>
      <c r="BC39" s="757"/>
      <c r="BD39" s="757"/>
      <c r="BE39" s="757"/>
      <c r="BF39" s="757"/>
      <c r="BG39" s="766"/>
      <c r="BH39" s="1006"/>
      <c r="BI39" s="1005"/>
      <c r="BJ39" s="1040"/>
      <c r="BK39" s="757"/>
      <c r="BL39" s="757"/>
      <c r="BM39" s="757"/>
      <c r="BN39" s="757"/>
      <c r="BO39" s="757"/>
      <c r="BP39" s="757"/>
      <c r="BQ39" s="757"/>
      <c r="BR39" s="757"/>
      <c r="BS39" s="766"/>
      <c r="BT39" s="1006"/>
      <c r="BU39" s="1005"/>
      <c r="BV39" s="1040"/>
      <c r="BW39" s="757"/>
      <c r="BX39" s="757"/>
      <c r="BY39" s="757"/>
      <c r="BZ39" s="757"/>
      <c r="CA39" s="757"/>
      <c r="CB39" s="757"/>
      <c r="CC39" s="757"/>
      <c r="CD39" s="757"/>
      <c r="CE39" s="766"/>
      <c r="CF39" s="1006"/>
      <c r="CG39" s="1005"/>
      <c r="CH39" s="1040"/>
      <c r="CI39" s="757"/>
      <c r="CJ39" s="757"/>
      <c r="CK39" s="757"/>
      <c r="CL39" s="757"/>
      <c r="CM39" s="757"/>
      <c r="CN39" s="757"/>
      <c r="CO39" s="757"/>
      <c r="CP39" s="757"/>
      <c r="CQ39" s="766"/>
      <c r="CR39" s="1006"/>
      <c r="CS39" s="1005"/>
      <c r="CT39" s="1040"/>
      <c r="CU39" s="757"/>
      <c r="CV39" s="757"/>
      <c r="CW39" s="757"/>
      <c r="CX39" s="757"/>
      <c r="CY39" s="757"/>
      <c r="CZ39" s="757"/>
      <c r="DA39" s="757"/>
      <c r="DB39" s="757"/>
      <c r="DC39" s="766"/>
      <c r="DD39" s="1006"/>
      <c r="DE39" s="1005"/>
      <c r="DF39" s="1040"/>
      <c r="DG39" s="1006"/>
      <c r="DH39" s="762"/>
      <c r="DI39" s="1073"/>
      <c r="DJ39" s="1073"/>
      <c r="DK39" s="1073"/>
      <c r="DL39" s="1073"/>
      <c r="DM39" s="1073"/>
      <c r="DN39" s="1073"/>
      <c r="DO39" s="1073"/>
      <c r="DP39" s="1073"/>
      <c r="DQ39" s="1073"/>
      <c r="DR39" s="1073"/>
      <c r="DS39" s="1073"/>
      <c r="DT39" s="1073"/>
    </row>
    <row r="40" spans="1:124" s="1056" customFormat="1" ht="0.2" customHeight="1">
      <c r="A40" s="1210"/>
      <c r="B40" s="1210"/>
      <c r="C40" s="1210"/>
      <c r="D40" s="1107"/>
      <c r="E40" s="1078" t="s">
        <v>252</v>
      </c>
      <c r="F40" s="1078" t="s">
        <v>252</v>
      </c>
      <c r="G40" s="1075"/>
      <c r="H40" s="1075"/>
      <c r="I40" s="1073"/>
      <c r="J40" s="1060"/>
      <c r="L40" s="688"/>
      <c r="M40" s="1001"/>
      <c r="N40" s="1001"/>
      <c r="O40" s="1001"/>
      <c r="P40" s="1001"/>
      <c r="Q40" s="1001"/>
      <c r="R40" s="1001"/>
      <c r="S40" s="1001"/>
      <c r="T40" s="1001"/>
      <c r="U40" s="1001"/>
      <c r="V40" s="1001"/>
      <c r="W40" s="1001"/>
      <c r="X40" s="1001"/>
      <c r="Y40" s="1001"/>
      <c r="Z40" s="1001"/>
      <c r="AA40" s="1001"/>
      <c r="AB40" s="1001"/>
      <c r="AC40" s="1001"/>
      <c r="AD40" s="1001"/>
      <c r="AE40" s="1001"/>
      <c r="AF40" s="1001"/>
      <c r="AG40" s="1001"/>
      <c r="AH40" s="1001"/>
      <c r="AI40" s="1001"/>
      <c r="AJ40" s="1001"/>
      <c r="AK40" s="1001"/>
      <c r="AL40" s="1001"/>
      <c r="AM40" s="1001"/>
      <c r="AN40" s="1001"/>
      <c r="AO40" s="1001"/>
      <c r="AP40" s="1001"/>
      <c r="AQ40" s="1001"/>
      <c r="AR40" s="1001"/>
      <c r="AS40" s="1001"/>
      <c r="AT40" s="1001"/>
      <c r="AU40" s="1001"/>
      <c r="AV40" s="1001"/>
      <c r="AW40" s="1001"/>
      <c r="AX40" s="1001"/>
      <c r="AY40" s="1001"/>
      <c r="AZ40" s="1001"/>
      <c r="BA40" s="1001"/>
      <c r="BB40" s="1001"/>
      <c r="BC40" s="1001"/>
      <c r="BD40" s="1001"/>
      <c r="BE40" s="1001"/>
      <c r="BF40" s="1001"/>
      <c r="BG40" s="1001"/>
      <c r="BH40" s="1001"/>
      <c r="BI40" s="1001"/>
      <c r="BJ40" s="1001"/>
      <c r="BK40" s="1001"/>
      <c r="BL40" s="1001"/>
      <c r="BM40" s="1001"/>
      <c r="BN40" s="1001"/>
      <c r="BO40" s="1001"/>
      <c r="BP40" s="1001"/>
      <c r="BQ40" s="1001"/>
      <c r="BR40" s="1001"/>
      <c r="BS40" s="1001"/>
      <c r="BT40" s="1001"/>
      <c r="BU40" s="1001"/>
      <c r="BV40" s="1001"/>
      <c r="BW40" s="1001"/>
      <c r="BX40" s="1001"/>
      <c r="BY40" s="1001"/>
      <c r="BZ40" s="1001"/>
      <c r="CA40" s="1001"/>
      <c r="CB40" s="1001"/>
      <c r="CC40" s="1001"/>
      <c r="CD40" s="1001"/>
      <c r="CE40" s="1001"/>
      <c r="CF40" s="1001"/>
      <c r="CG40" s="1001"/>
      <c r="CH40" s="1001"/>
      <c r="CI40" s="1001"/>
      <c r="CJ40" s="1001"/>
      <c r="CK40" s="1001"/>
      <c r="CL40" s="1001"/>
      <c r="CM40" s="1001"/>
      <c r="CN40" s="1001"/>
      <c r="CO40" s="1001"/>
      <c r="CP40" s="1001"/>
      <c r="CQ40" s="1001"/>
      <c r="CR40" s="1001"/>
      <c r="CS40" s="1001"/>
      <c r="CT40" s="1001"/>
      <c r="CU40" s="1001"/>
      <c r="CV40" s="1001"/>
      <c r="CW40" s="1001"/>
      <c r="CX40" s="1001"/>
      <c r="CY40" s="1001"/>
      <c r="CZ40" s="1001"/>
      <c r="DA40" s="1001"/>
      <c r="DB40" s="1001"/>
      <c r="DC40" s="1001"/>
      <c r="DD40" s="1001"/>
      <c r="DE40" s="1001"/>
      <c r="DF40" s="1001"/>
      <c r="DG40" s="1001"/>
      <c r="DH40" s="762"/>
      <c r="DI40" s="1073"/>
      <c r="DJ40" s="1073"/>
      <c r="DK40" s="1073"/>
      <c r="DL40" s="1073"/>
      <c r="DM40" s="1073"/>
      <c r="DN40" s="1073"/>
      <c r="DO40" s="1073"/>
      <c r="DP40" s="1073"/>
      <c r="DQ40" s="1073"/>
      <c r="DR40" s="1073"/>
      <c r="DS40" s="1073"/>
      <c r="DT40" s="1073"/>
    </row>
    <row r="41" spans="1:124" ht="3" customHeight="1">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6"/>
      <c r="AN41" s="486"/>
      <c r="AO41" s="486"/>
      <c r="AP41" s="486"/>
      <c r="AQ41" s="486"/>
      <c r="AR41" s="486"/>
      <c r="AS41" s="486"/>
      <c r="AT41" s="486"/>
      <c r="AU41" s="486"/>
      <c r="AV41" s="486"/>
      <c r="AW41" s="486"/>
      <c r="AX41" s="486"/>
      <c r="AY41" s="486"/>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c r="BW41" s="486"/>
      <c r="BX41" s="486"/>
      <c r="BY41" s="486"/>
      <c r="BZ41" s="486"/>
      <c r="CA41" s="486"/>
      <c r="CB41" s="486"/>
      <c r="CC41" s="486"/>
      <c r="CD41" s="486"/>
      <c r="CE41" s="486"/>
      <c r="CF41" s="486"/>
      <c r="CG41" s="486"/>
      <c r="CH41" s="486"/>
      <c r="CI41" s="486"/>
      <c r="CJ41" s="486"/>
      <c r="CK41" s="486"/>
      <c r="CL41" s="486"/>
      <c r="CM41" s="486"/>
      <c r="CN41" s="486"/>
      <c r="CO41" s="486"/>
      <c r="CP41" s="486"/>
      <c r="CQ41" s="486"/>
      <c r="CR41" s="486"/>
      <c r="CS41" s="486"/>
      <c r="CT41" s="486"/>
      <c r="CU41" s="486"/>
      <c r="CV41" s="486"/>
      <c r="CW41" s="486"/>
      <c r="CX41" s="486"/>
      <c r="CY41" s="486"/>
      <c r="CZ41" s="486"/>
      <c r="DA41" s="486"/>
      <c r="DB41" s="486"/>
      <c r="DC41" s="486"/>
      <c r="DD41" s="486"/>
      <c r="DE41" s="486"/>
      <c r="DF41" s="486"/>
    </row>
    <row r="42" spans="1:124" ht="89.25" customHeight="1">
      <c r="L42" s="1">
        <v>1</v>
      </c>
      <c r="M42" s="1203" t="s">
        <v>669</v>
      </c>
      <c r="N42" s="1203"/>
      <c r="O42" s="1203"/>
      <c r="P42" s="1203"/>
      <c r="Q42" s="1203"/>
      <c r="R42" s="1203"/>
      <c r="S42" s="1203"/>
      <c r="T42" s="1203"/>
      <c r="U42" s="1203"/>
      <c r="V42" s="1203"/>
      <c r="W42" s="1203"/>
    </row>
  </sheetData>
  <sheetProtection algorithmName="SHA-512" hashValue="0SNYrSHYr7/X2mtvO8gzl1maVK8Bn2nRyQA6apYnFCR8lOBD5jLiNXXpeEoHjq1k/rdOBqTL351sBHcjV+r5Ow==" saltValue="kbH6a0bRNN4EPzirmrgxcA==" spinCount="100000" sheet="1" objects="1" scenarios="1" formatColumns="0" formatRows="0"/>
  <dataConsolidate link="1"/>
  <mergeCells count="192">
    <mergeCell ref="A18:A40"/>
    <mergeCell ref="B19:B29"/>
    <mergeCell ref="C20:C29"/>
    <mergeCell ref="D21:D28"/>
    <mergeCell ref="G24:G26"/>
    <mergeCell ref="E22:E28"/>
    <mergeCell ref="F23:F27"/>
    <mergeCell ref="B30:B40"/>
    <mergeCell ref="I23:I27"/>
    <mergeCell ref="J24:J26"/>
    <mergeCell ref="M42:W42"/>
    <mergeCell ref="DH25:DH26"/>
    <mergeCell ref="W15:Y15"/>
    <mergeCell ref="T15:U15"/>
    <mergeCell ref="R15:S15"/>
    <mergeCell ref="O15:O16"/>
    <mergeCell ref="P15:P16"/>
    <mergeCell ref="Q15:Q16"/>
    <mergeCell ref="M14:M16"/>
    <mergeCell ref="Z14:Z16"/>
    <mergeCell ref="DG14:DG16"/>
    <mergeCell ref="O14:Y14"/>
    <mergeCell ref="X17:Y17"/>
    <mergeCell ref="Y24:Y25"/>
    <mergeCell ref="Z24:Z25"/>
    <mergeCell ref="O9:T9"/>
    <mergeCell ref="O10:T10"/>
    <mergeCell ref="L5:T5"/>
    <mergeCell ref="O7:T7"/>
    <mergeCell ref="O8:T8"/>
    <mergeCell ref="O12:Z12"/>
    <mergeCell ref="L14:L16"/>
    <mergeCell ref="L13:DG13"/>
    <mergeCell ref="O21:DG21"/>
    <mergeCell ref="O23:DG23"/>
    <mergeCell ref="W24:W25"/>
    <mergeCell ref="X24:X25"/>
    <mergeCell ref="AI24:AI25"/>
    <mergeCell ref="AJ24:AJ25"/>
    <mergeCell ref="AK24:AK25"/>
    <mergeCell ref="C31:C40"/>
    <mergeCell ref="O31:DG31"/>
    <mergeCell ref="D32:D39"/>
    <mergeCell ref="O32:DG32"/>
    <mergeCell ref="E33:E39"/>
    <mergeCell ref="O33:DG33"/>
    <mergeCell ref="F34:F38"/>
    <mergeCell ref="I34:I38"/>
    <mergeCell ref="O34:DG34"/>
    <mergeCell ref="G35:G37"/>
    <mergeCell ref="J35:J37"/>
    <mergeCell ref="W35:W36"/>
    <mergeCell ref="X35:X36"/>
    <mergeCell ref="Y35:Y36"/>
    <mergeCell ref="Z35:Z36"/>
    <mergeCell ref="DH36:DH37"/>
    <mergeCell ref="AA12:AL12"/>
    <mergeCell ref="AA14:AK14"/>
    <mergeCell ref="AL14:AL16"/>
    <mergeCell ref="AA15:AA16"/>
    <mergeCell ref="AB15:AB16"/>
    <mergeCell ref="AC15:AC16"/>
    <mergeCell ref="AD15:AE15"/>
    <mergeCell ref="AF15:AG15"/>
    <mergeCell ref="AI15:AK15"/>
    <mergeCell ref="AJ16:AK16"/>
    <mergeCell ref="AJ17:AK17"/>
    <mergeCell ref="O30:DG30"/>
    <mergeCell ref="DH13:DH16"/>
    <mergeCell ref="X16:Y16"/>
    <mergeCell ref="O18:DG18"/>
    <mergeCell ref="O19:DG19"/>
    <mergeCell ref="O20:DG20"/>
    <mergeCell ref="AM14:AW14"/>
    <mergeCell ref="AX14:AX16"/>
    <mergeCell ref="AM15:AM16"/>
    <mergeCell ref="AN15:AN16"/>
    <mergeCell ref="AO15:AO16"/>
    <mergeCell ref="AP15:AQ15"/>
    <mergeCell ref="AU35:AU36"/>
    <mergeCell ref="AV35:AV36"/>
    <mergeCell ref="AW35:AW36"/>
    <mergeCell ref="AX35:AX36"/>
    <mergeCell ref="AM12:AX12"/>
    <mergeCell ref="AL24:AL25"/>
    <mergeCell ref="AI35:AI36"/>
    <mergeCell ref="AJ35:AJ36"/>
    <mergeCell ref="AK35:AK36"/>
    <mergeCell ref="AL35:AL36"/>
    <mergeCell ref="AR15:AS15"/>
    <mergeCell ref="AU15:AW15"/>
    <mergeCell ref="AV16:AW16"/>
    <mergeCell ref="AV17:AW17"/>
    <mergeCell ref="AY15:AY16"/>
    <mergeCell ref="AZ15:AZ16"/>
    <mergeCell ref="BA15:BA16"/>
    <mergeCell ref="BB15:BC15"/>
    <mergeCell ref="BD15:BE15"/>
    <mergeCell ref="BG15:BI15"/>
    <mergeCell ref="BH16:BI16"/>
    <mergeCell ref="AY12:BJ12"/>
    <mergeCell ref="AU24:AU25"/>
    <mergeCell ref="AV24:AV25"/>
    <mergeCell ref="AW24:AW25"/>
    <mergeCell ref="AX24:AX25"/>
    <mergeCell ref="AY14:BI14"/>
    <mergeCell ref="BG35:BG36"/>
    <mergeCell ref="BH35:BH36"/>
    <mergeCell ref="BI35:BI36"/>
    <mergeCell ref="BJ35:BJ36"/>
    <mergeCell ref="BK12:BV12"/>
    <mergeCell ref="BK14:BU14"/>
    <mergeCell ref="BV14:BV16"/>
    <mergeCell ref="BK15:BK16"/>
    <mergeCell ref="BL15:BL16"/>
    <mergeCell ref="BM15:BM16"/>
    <mergeCell ref="BN15:BO15"/>
    <mergeCell ref="BP15:BQ15"/>
    <mergeCell ref="BH17:BI17"/>
    <mergeCell ref="BG24:BG25"/>
    <mergeCell ref="BH24:BH25"/>
    <mergeCell ref="BI24:BI25"/>
    <mergeCell ref="BJ24:BJ25"/>
    <mergeCell ref="BJ14:BJ16"/>
    <mergeCell ref="CE15:CG15"/>
    <mergeCell ref="CF16:CG16"/>
    <mergeCell ref="BW12:CH12"/>
    <mergeCell ref="BV24:BV25"/>
    <mergeCell ref="BS35:BS36"/>
    <mergeCell ref="BT35:BT36"/>
    <mergeCell ref="BU35:BU36"/>
    <mergeCell ref="BV35:BV36"/>
    <mergeCell ref="BS15:BU15"/>
    <mergeCell ref="BT16:BU16"/>
    <mergeCell ref="BT17:BU17"/>
    <mergeCell ref="BS24:BS25"/>
    <mergeCell ref="BT24:BT25"/>
    <mergeCell ref="BU24:BU25"/>
    <mergeCell ref="CE35:CE36"/>
    <mergeCell ref="CF35:CF36"/>
    <mergeCell ref="CG35:CG36"/>
    <mergeCell ref="CH35:CH36"/>
    <mergeCell ref="CI12:CT12"/>
    <mergeCell ref="CI14:CS14"/>
    <mergeCell ref="CT14:CT16"/>
    <mergeCell ref="CI15:CI16"/>
    <mergeCell ref="CJ15:CJ16"/>
    <mergeCell ref="CK15:CK16"/>
    <mergeCell ref="CL15:CM15"/>
    <mergeCell ref="CN15:CO15"/>
    <mergeCell ref="CF17:CG17"/>
    <mergeCell ref="CE24:CE25"/>
    <mergeCell ref="CF24:CF25"/>
    <mergeCell ref="CG24:CG25"/>
    <mergeCell ref="CH24:CH25"/>
    <mergeCell ref="BW14:CG14"/>
    <mergeCell ref="CH14:CH16"/>
    <mergeCell ref="BW15:BW16"/>
    <mergeCell ref="BX15:BX16"/>
    <mergeCell ref="BY15:BY16"/>
    <mergeCell ref="BZ15:CA15"/>
    <mergeCell ref="CB15:CC15"/>
    <mergeCell ref="CU12:DF12"/>
    <mergeCell ref="CT24:CT25"/>
    <mergeCell ref="CQ35:CQ36"/>
    <mergeCell ref="CR35:CR36"/>
    <mergeCell ref="CS35:CS36"/>
    <mergeCell ref="CT35:CT36"/>
    <mergeCell ref="CQ15:CS15"/>
    <mergeCell ref="CR16:CS16"/>
    <mergeCell ref="CR17:CS17"/>
    <mergeCell ref="CQ24:CQ25"/>
    <mergeCell ref="CR24:CR25"/>
    <mergeCell ref="CS24:CS25"/>
    <mergeCell ref="CU14:DE14"/>
    <mergeCell ref="DF14:DF16"/>
    <mergeCell ref="CU15:CU16"/>
    <mergeCell ref="CV15:CV16"/>
    <mergeCell ref="CW15:CW16"/>
    <mergeCell ref="CX15:CY15"/>
    <mergeCell ref="CZ15:DA15"/>
    <mergeCell ref="DC15:DE15"/>
    <mergeCell ref="DD16:DE16"/>
    <mergeCell ref="DC35:DC36"/>
    <mergeCell ref="DD35:DD36"/>
    <mergeCell ref="DE35:DE36"/>
    <mergeCell ref="DF35:DF36"/>
    <mergeCell ref="DD17:DE17"/>
    <mergeCell ref="DC24:DC25"/>
    <mergeCell ref="DD24:DD25"/>
    <mergeCell ref="DE24:DE25"/>
    <mergeCell ref="DF24:DF25"/>
  </mergeCells>
  <dataValidations count="11">
    <dataValidation allowBlank="1" sqref="MG29:MW29 WC29:WS29 AFY29:AGO29 APU29:AQK29 AZQ29:BAG29 BJM29:BKC29 BTI29:BTY29 CDE29:CDU29 CNA29:CNQ29 CWW29:CXM29 DGS29:DHI29 DQO29:DRE29 EAK29:EBA29 EKG29:EKW29 EUC29:EUS29 FDY29:FEO29 FNU29:FOK29 FXQ29:FYG29 GHM29:GIC29 GRI29:GRY29 HBE29:HBU29 HLA29:HLQ29 HUW29:HVM29 IES29:IFI29 IOO29:IPE29 IYK29:IZA29 JIG29:JIW29 JSC29:JSS29 KBY29:KCO29 KLU29:KMK29 KVQ29:KWG29 LFM29:LGC29 LPI29:LPY29 LZE29:LZU29 MJA29:MJQ29 MSW29:MTM29 NCS29:NDI29 NMO29:NNE29 NWK29:NXA29 OGG29:OGW29 OQC29:OQS29 OZY29:PAO29 PJU29:PKK29 PTQ29:PUG29 QDM29:QEC29 QNI29:QNY29 QXE29:QXU29 RHA29:RHQ29 RQW29:RRM29 SAS29:SBI29 SKO29:SLE29 SUK29:SVA29 TEG29:TEW29 TOC29:TOS29 TXY29:TYO29 UHU29:UIK29 URQ29:USG29 VBM29:VCC29 VLI29:VLY29 VVE29:VVU29 WFA29:WFQ29 WOW29:WPM29 WYS29:WZI29 WYS983076:WZI983076 MG65572:MW65572 WC65572:WS65572 AFY65572:AGO65572 APU65572:AQK65572 AZQ65572:BAG65572 BJM65572:BKC65572 BTI65572:BTY65572 CDE65572:CDU65572 CNA65572:CNQ65572 CWW65572:CXM65572 DGS65572:DHI65572 DQO65572:DRE65572 EAK65572:EBA65572 EKG65572:EKW65572 EUC65572:EUS65572 FDY65572:FEO65572 FNU65572:FOK65572 FXQ65572:FYG65572 GHM65572:GIC65572 GRI65572:GRY65572 HBE65572:HBU65572 HLA65572:HLQ65572 HUW65572:HVM65572 IES65572:IFI65572 IOO65572:IPE65572 IYK65572:IZA65572 JIG65572:JIW65572 JSC65572:JSS65572 KBY65572:KCO65572 KLU65572:KMK65572 KVQ65572:KWG65572 LFM65572:LGC65572 LPI65572:LPY65572 LZE65572:LZU65572 MJA65572:MJQ65572 MSW65572:MTM65572 NCS65572:NDI65572 NMO65572:NNE65572 NWK65572:NXA65572 OGG65572:OGW65572 OQC65572:OQS65572 OZY65572:PAO65572 PJU65572:PKK65572 PTQ65572:PUG65572 QDM65572:QEC65572 QNI65572:QNY65572 QXE65572:QXU65572 RHA65572:RHQ65572 RQW65572:RRM65572 SAS65572:SBI65572 SKO65572:SLE65572 SUK65572:SVA65572 TEG65572:TEW65572 TOC65572:TOS65572 TXY65572:TYO65572 UHU65572:UIK65572 URQ65572:USG65572 VBM65572:VCC65572 VLI65572:VLY65572 VVE65572:VVU65572 WFA65572:WFQ65572 WOW65572:WPM65572 WYS65572:WZI65572 MG131108:MW131108 WC131108:WS131108 AFY131108:AGO131108 APU131108:AQK131108 AZQ131108:BAG131108 BJM131108:BKC131108 BTI131108:BTY131108 CDE131108:CDU131108 CNA131108:CNQ131108 CWW131108:CXM131108 DGS131108:DHI131108 DQO131108:DRE131108 EAK131108:EBA131108 EKG131108:EKW131108 EUC131108:EUS131108 FDY131108:FEO131108 FNU131108:FOK131108 FXQ131108:FYG131108 GHM131108:GIC131108 GRI131108:GRY131108 HBE131108:HBU131108 HLA131108:HLQ131108 HUW131108:HVM131108 IES131108:IFI131108 IOO131108:IPE131108 IYK131108:IZA131108 JIG131108:JIW131108 JSC131108:JSS131108 KBY131108:KCO131108 KLU131108:KMK131108 KVQ131108:KWG131108 LFM131108:LGC131108 LPI131108:LPY131108 LZE131108:LZU131108 MJA131108:MJQ131108 MSW131108:MTM131108 NCS131108:NDI131108 NMO131108:NNE131108 NWK131108:NXA131108 OGG131108:OGW131108 OQC131108:OQS131108 OZY131108:PAO131108 PJU131108:PKK131108 PTQ131108:PUG131108 QDM131108:QEC131108 QNI131108:QNY131108 QXE131108:QXU131108 RHA131108:RHQ131108 RQW131108:RRM131108 SAS131108:SBI131108 SKO131108:SLE131108 SUK131108:SVA131108 TEG131108:TEW131108 TOC131108:TOS131108 TXY131108:TYO131108 UHU131108:UIK131108 URQ131108:USG131108 VBM131108:VCC131108 VLI131108:VLY131108 VVE131108:VVU131108 WFA131108:WFQ131108 WOW131108:WPM131108 WYS131108:WZI131108 MG196644:MW196644 WC196644:WS196644 AFY196644:AGO196644 APU196644:AQK196644 AZQ196644:BAG196644 BJM196644:BKC196644 BTI196644:BTY196644 CDE196644:CDU196644 CNA196644:CNQ196644 CWW196644:CXM196644 DGS196644:DHI196644 DQO196644:DRE196644 EAK196644:EBA196644 EKG196644:EKW196644 EUC196644:EUS196644 FDY196644:FEO196644 FNU196644:FOK196644 FXQ196644:FYG196644 GHM196644:GIC196644 GRI196644:GRY196644 HBE196644:HBU196644 HLA196644:HLQ196644 HUW196644:HVM196644 IES196644:IFI196644 IOO196644:IPE196644 IYK196644:IZA196644 JIG196644:JIW196644 JSC196644:JSS196644 KBY196644:KCO196644 KLU196644:KMK196644 KVQ196644:KWG196644 LFM196644:LGC196644 LPI196644:LPY196644 LZE196644:LZU196644 MJA196644:MJQ196644 MSW196644:MTM196644 NCS196644:NDI196644 NMO196644:NNE196644 NWK196644:NXA196644 OGG196644:OGW196644 OQC196644:OQS196644 OZY196644:PAO196644 PJU196644:PKK196644 PTQ196644:PUG196644 QDM196644:QEC196644 QNI196644:QNY196644 QXE196644:QXU196644 RHA196644:RHQ196644 RQW196644:RRM196644 SAS196644:SBI196644 SKO196644:SLE196644 SUK196644:SVA196644 TEG196644:TEW196644 TOC196644:TOS196644 TXY196644:TYO196644 UHU196644:UIK196644 URQ196644:USG196644 VBM196644:VCC196644 VLI196644:VLY196644 VVE196644:VVU196644 WFA196644:WFQ196644 WOW196644:WPM196644 WYS196644:WZI196644 MG262180:MW262180 WC262180:WS262180 AFY262180:AGO262180 APU262180:AQK262180 AZQ262180:BAG262180 BJM262180:BKC262180 BTI262180:BTY262180 CDE262180:CDU262180 CNA262180:CNQ262180 CWW262180:CXM262180 DGS262180:DHI262180 DQO262180:DRE262180 EAK262180:EBA262180 EKG262180:EKW262180 EUC262180:EUS262180 FDY262180:FEO262180 FNU262180:FOK262180 FXQ262180:FYG262180 GHM262180:GIC262180 GRI262180:GRY262180 HBE262180:HBU262180 HLA262180:HLQ262180 HUW262180:HVM262180 IES262180:IFI262180 IOO262180:IPE262180 IYK262180:IZA262180 JIG262180:JIW262180 JSC262180:JSS262180 KBY262180:KCO262180 KLU262180:KMK262180 KVQ262180:KWG262180 LFM262180:LGC262180 LPI262180:LPY262180 LZE262180:LZU262180 MJA262180:MJQ262180 MSW262180:MTM262180 NCS262180:NDI262180 NMO262180:NNE262180 NWK262180:NXA262180 OGG262180:OGW262180 OQC262180:OQS262180 OZY262180:PAO262180 PJU262180:PKK262180 PTQ262180:PUG262180 QDM262180:QEC262180 QNI262180:QNY262180 QXE262180:QXU262180 RHA262180:RHQ262180 RQW262180:RRM262180 SAS262180:SBI262180 SKO262180:SLE262180 SUK262180:SVA262180 TEG262180:TEW262180 TOC262180:TOS262180 TXY262180:TYO262180 UHU262180:UIK262180 URQ262180:USG262180 VBM262180:VCC262180 VLI262180:VLY262180 VVE262180:VVU262180 WFA262180:WFQ262180 WOW262180:WPM262180 WYS262180:WZI262180 MG327716:MW327716 WC327716:WS327716 AFY327716:AGO327716 APU327716:AQK327716 AZQ327716:BAG327716 BJM327716:BKC327716 BTI327716:BTY327716 CDE327716:CDU327716 CNA327716:CNQ327716 CWW327716:CXM327716 DGS327716:DHI327716 DQO327716:DRE327716 EAK327716:EBA327716 EKG327716:EKW327716 EUC327716:EUS327716 FDY327716:FEO327716 FNU327716:FOK327716 FXQ327716:FYG327716 GHM327716:GIC327716 GRI327716:GRY327716 HBE327716:HBU327716 HLA327716:HLQ327716 HUW327716:HVM327716 IES327716:IFI327716 IOO327716:IPE327716 IYK327716:IZA327716 JIG327716:JIW327716 JSC327716:JSS327716 KBY327716:KCO327716 KLU327716:KMK327716 KVQ327716:KWG327716 LFM327716:LGC327716 LPI327716:LPY327716 LZE327716:LZU327716 MJA327716:MJQ327716 MSW327716:MTM327716 NCS327716:NDI327716 NMO327716:NNE327716 NWK327716:NXA327716 OGG327716:OGW327716 OQC327716:OQS327716 OZY327716:PAO327716 PJU327716:PKK327716 PTQ327716:PUG327716 QDM327716:QEC327716 QNI327716:QNY327716 QXE327716:QXU327716 RHA327716:RHQ327716 RQW327716:RRM327716 SAS327716:SBI327716 SKO327716:SLE327716 SUK327716:SVA327716 TEG327716:TEW327716 TOC327716:TOS327716 TXY327716:TYO327716 UHU327716:UIK327716 URQ327716:USG327716 VBM327716:VCC327716 VLI327716:VLY327716 VVE327716:VVU327716 WFA327716:WFQ327716 WOW327716:WPM327716 WYS327716:WZI327716 MG393252:MW393252 WC393252:WS393252 AFY393252:AGO393252 APU393252:AQK393252 AZQ393252:BAG393252 BJM393252:BKC393252 BTI393252:BTY393252 CDE393252:CDU393252 CNA393252:CNQ393252 CWW393252:CXM393252 DGS393252:DHI393252 DQO393252:DRE393252 EAK393252:EBA393252 EKG393252:EKW393252 EUC393252:EUS393252 FDY393252:FEO393252 FNU393252:FOK393252 FXQ393252:FYG393252 GHM393252:GIC393252 GRI393252:GRY393252 HBE393252:HBU393252 HLA393252:HLQ393252 HUW393252:HVM393252 IES393252:IFI393252 IOO393252:IPE393252 IYK393252:IZA393252 JIG393252:JIW393252 JSC393252:JSS393252 KBY393252:KCO393252 KLU393252:KMK393252 KVQ393252:KWG393252 LFM393252:LGC393252 LPI393252:LPY393252 LZE393252:LZU393252 MJA393252:MJQ393252 MSW393252:MTM393252 NCS393252:NDI393252 NMO393252:NNE393252 NWK393252:NXA393252 OGG393252:OGW393252 OQC393252:OQS393252 OZY393252:PAO393252 PJU393252:PKK393252 PTQ393252:PUG393252 QDM393252:QEC393252 QNI393252:QNY393252 QXE393252:QXU393252 RHA393252:RHQ393252 RQW393252:RRM393252 SAS393252:SBI393252 SKO393252:SLE393252 SUK393252:SVA393252 TEG393252:TEW393252 TOC393252:TOS393252 TXY393252:TYO393252 UHU393252:UIK393252 URQ393252:USG393252 VBM393252:VCC393252 VLI393252:VLY393252 VVE393252:VVU393252 WFA393252:WFQ393252 WOW393252:WPM393252 WYS393252:WZI393252 MG458788:MW458788 WC458788:WS458788 AFY458788:AGO458788 APU458788:AQK458788 AZQ458788:BAG458788 BJM458788:BKC458788 BTI458788:BTY458788 CDE458788:CDU458788 CNA458788:CNQ458788 CWW458788:CXM458788 DGS458788:DHI458788 DQO458788:DRE458788 EAK458788:EBA458788 EKG458788:EKW458788 EUC458788:EUS458788 FDY458788:FEO458788 FNU458788:FOK458788 FXQ458788:FYG458788 GHM458788:GIC458788 GRI458788:GRY458788 HBE458788:HBU458788 HLA458788:HLQ458788 HUW458788:HVM458788 IES458788:IFI458788 IOO458788:IPE458788 IYK458788:IZA458788 JIG458788:JIW458788 JSC458788:JSS458788 KBY458788:KCO458788 KLU458788:KMK458788 KVQ458788:KWG458788 LFM458788:LGC458788 LPI458788:LPY458788 LZE458788:LZU458788 MJA458788:MJQ458788 MSW458788:MTM458788 NCS458788:NDI458788 NMO458788:NNE458788 NWK458788:NXA458788 OGG458788:OGW458788 OQC458788:OQS458788 OZY458788:PAO458788 PJU458788:PKK458788 PTQ458788:PUG458788 QDM458788:QEC458788 QNI458788:QNY458788 QXE458788:QXU458788 RHA458788:RHQ458788 RQW458788:RRM458788 SAS458788:SBI458788 SKO458788:SLE458788 SUK458788:SVA458788 TEG458788:TEW458788 TOC458788:TOS458788 TXY458788:TYO458788 UHU458788:UIK458788 URQ458788:USG458788 VBM458788:VCC458788 VLI458788:VLY458788 VVE458788:VVU458788 WFA458788:WFQ458788 WOW458788:WPM458788 WYS458788:WZI458788 MG524324:MW524324 WC524324:WS524324 AFY524324:AGO524324 APU524324:AQK524324 AZQ524324:BAG524324 BJM524324:BKC524324 BTI524324:BTY524324 CDE524324:CDU524324 CNA524324:CNQ524324 CWW524324:CXM524324 DGS524324:DHI524324 DQO524324:DRE524324 EAK524324:EBA524324 EKG524324:EKW524324 EUC524324:EUS524324 FDY524324:FEO524324 FNU524324:FOK524324 FXQ524324:FYG524324 GHM524324:GIC524324 GRI524324:GRY524324 HBE524324:HBU524324 HLA524324:HLQ524324 HUW524324:HVM524324 IES524324:IFI524324 IOO524324:IPE524324 IYK524324:IZA524324 JIG524324:JIW524324 JSC524324:JSS524324 KBY524324:KCO524324 KLU524324:KMK524324 KVQ524324:KWG524324 LFM524324:LGC524324 LPI524324:LPY524324 LZE524324:LZU524324 MJA524324:MJQ524324 MSW524324:MTM524324 NCS524324:NDI524324 NMO524324:NNE524324 NWK524324:NXA524324 OGG524324:OGW524324 OQC524324:OQS524324 OZY524324:PAO524324 PJU524324:PKK524324 PTQ524324:PUG524324 QDM524324:QEC524324 QNI524324:QNY524324 QXE524324:QXU524324 RHA524324:RHQ524324 RQW524324:RRM524324 SAS524324:SBI524324 SKO524324:SLE524324 SUK524324:SVA524324 TEG524324:TEW524324 TOC524324:TOS524324 TXY524324:TYO524324 UHU524324:UIK524324 URQ524324:USG524324 VBM524324:VCC524324 VLI524324:VLY524324 VVE524324:VVU524324 WFA524324:WFQ524324 WOW524324:WPM524324 WYS524324:WZI524324 MG589860:MW589860 WC589860:WS589860 AFY589860:AGO589860 APU589860:AQK589860 AZQ589860:BAG589860 BJM589860:BKC589860 BTI589860:BTY589860 CDE589860:CDU589860 CNA589860:CNQ589860 CWW589860:CXM589860 DGS589860:DHI589860 DQO589860:DRE589860 EAK589860:EBA589860 EKG589860:EKW589860 EUC589860:EUS589860 FDY589860:FEO589860 FNU589860:FOK589860 FXQ589860:FYG589860 GHM589860:GIC589860 GRI589860:GRY589860 HBE589860:HBU589860 HLA589860:HLQ589860 HUW589860:HVM589860 IES589860:IFI589860 IOO589860:IPE589860 IYK589860:IZA589860 JIG589860:JIW589860 JSC589860:JSS589860 KBY589860:KCO589860 KLU589860:KMK589860 KVQ589860:KWG589860 LFM589860:LGC589860 LPI589860:LPY589860 LZE589860:LZU589860 MJA589860:MJQ589860 MSW589860:MTM589860 NCS589860:NDI589860 NMO589860:NNE589860 NWK589860:NXA589860 OGG589860:OGW589860 OQC589860:OQS589860 OZY589860:PAO589860 PJU589860:PKK589860 PTQ589860:PUG589860 QDM589860:QEC589860 QNI589860:QNY589860 QXE589860:QXU589860 RHA589860:RHQ589860 RQW589860:RRM589860 SAS589860:SBI589860 SKO589860:SLE589860 SUK589860:SVA589860 TEG589860:TEW589860 TOC589860:TOS589860 TXY589860:TYO589860 UHU589860:UIK589860 URQ589860:USG589860 VBM589860:VCC589860 VLI589860:VLY589860 VVE589860:VVU589860 WFA589860:WFQ589860 WOW589860:WPM589860 WYS589860:WZI589860 MG655396:MW655396 WC655396:WS655396 AFY655396:AGO655396 APU655396:AQK655396 AZQ655396:BAG655396 BJM655396:BKC655396 BTI655396:BTY655396 CDE655396:CDU655396 CNA655396:CNQ655396 CWW655396:CXM655396 DGS655396:DHI655396 DQO655396:DRE655396 EAK655396:EBA655396 EKG655396:EKW655396 EUC655396:EUS655396 FDY655396:FEO655396 FNU655396:FOK655396 FXQ655396:FYG655396 GHM655396:GIC655396 GRI655396:GRY655396 HBE655396:HBU655396 HLA655396:HLQ655396 HUW655396:HVM655396 IES655396:IFI655396 IOO655396:IPE655396 IYK655396:IZA655396 JIG655396:JIW655396 JSC655396:JSS655396 KBY655396:KCO655396 KLU655396:KMK655396 KVQ655396:KWG655396 LFM655396:LGC655396 LPI655396:LPY655396 LZE655396:LZU655396 MJA655396:MJQ655396 MSW655396:MTM655396 NCS655396:NDI655396 NMO655396:NNE655396 NWK655396:NXA655396 OGG655396:OGW655396 OQC655396:OQS655396 OZY655396:PAO655396 PJU655396:PKK655396 PTQ655396:PUG655396 QDM655396:QEC655396 QNI655396:QNY655396 QXE655396:QXU655396 RHA655396:RHQ655396 RQW655396:RRM655396 SAS655396:SBI655396 SKO655396:SLE655396 SUK655396:SVA655396 TEG655396:TEW655396 TOC655396:TOS655396 TXY655396:TYO655396 UHU655396:UIK655396 URQ655396:USG655396 VBM655396:VCC655396 VLI655396:VLY655396 VVE655396:VVU655396 WFA655396:WFQ655396 WOW655396:WPM655396 WYS655396:WZI655396 MG720932:MW720932 WC720932:WS720932 AFY720932:AGO720932 APU720932:AQK720932 AZQ720932:BAG720932 BJM720932:BKC720932 BTI720932:BTY720932 CDE720932:CDU720932 CNA720932:CNQ720932 CWW720932:CXM720932 DGS720932:DHI720932 DQO720932:DRE720932 EAK720932:EBA720932 EKG720932:EKW720932 EUC720932:EUS720932 FDY720932:FEO720932 FNU720932:FOK720932 FXQ720932:FYG720932 GHM720932:GIC720932 GRI720932:GRY720932 HBE720932:HBU720932 HLA720932:HLQ720932 HUW720932:HVM720932 IES720932:IFI720932 IOO720932:IPE720932 IYK720932:IZA720932 JIG720932:JIW720932 JSC720932:JSS720932 KBY720932:KCO720932 KLU720932:KMK720932 KVQ720932:KWG720932 LFM720932:LGC720932 LPI720932:LPY720932 LZE720932:LZU720932 MJA720932:MJQ720932 MSW720932:MTM720932 NCS720932:NDI720932 NMO720932:NNE720932 NWK720932:NXA720932 OGG720932:OGW720932 OQC720932:OQS720932 OZY720932:PAO720932 PJU720932:PKK720932 PTQ720932:PUG720932 QDM720932:QEC720932 QNI720932:QNY720932 QXE720932:QXU720932 RHA720932:RHQ720932 RQW720932:RRM720932 SAS720932:SBI720932 SKO720932:SLE720932 SUK720932:SVA720932 TEG720932:TEW720932 TOC720932:TOS720932 TXY720932:TYO720932 UHU720932:UIK720932 URQ720932:USG720932 VBM720932:VCC720932 VLI720932:VLY720932 VVE720932:VVU720932 WFA720932:WFQ720932 WOW720932:WPM720932 WYS720932:WZI720932 MG786468:MW786468 WC786468:WS786468 AFY786468:AGO786468 APU786468:AQK786468 AZQ786468:BAG786468 BJM786468:BKC786468 BTI786468:BTY786468 CDE786468:CDU786468 CNA786468:CNQ786468 CWW786468:CXM786468 DGS786468:DHI786468 DQO786468:DRE786468 EAK786468:EBA786468 EKG786468:EKW786468 EUC786468:EUS786468 FDY786468:FEO786468 FNU786468:FOK786468 FXQ786468:FYG786468 GHM786468:GIC786468 GRI786468:GRY786468 HBE786468:HBU786468 HLA786468:HLQ786468 HUW786468:HVM786468 IES786468:IFI786468 IOO786468:IPE786468 IYK786468:IZA786468 JIG786468:JIW786468 JSC786468:JSS786468 KBY786468:KCO786468 KLU786468:KMK786468 KVQ786468:KWG786468 LFM786468:LGC786468 LPI786468:LPY786468 LZE786468:LZU786468 MJA786468:MJQ786468 MSW786468:MTM786468 NCS786468:NDI786468 NMO786468:NNE786468 NWK786468:NXA786468 OGG786468:OGW786468 OQC786468:OQS786468 OZY786468:PAO786468 PJU786468:PKK786468 PTQ786468:PUG786468 QDM786468:QEC786468 QNI786468:QNY786468 QXE786468:QXU786468 RHA786468:RHQ786468 RQW786468:RRM786468 SAS786468:SBI786468 SKO786468:SLE786468 SUK786468:SVA786468 TEG786468:TEW786468 TOC786468:TOS786468 TXY786468:TYO786468 UHU786468:UIK786468 URQ786468:USG786468 VBM786468:VCC786468 VLI786468:VLY786468 VVE786468:VVU786468 WFA786468:WFQ786468 WOW786468:WPM786468 WYS786468:WZI786468 MG852004:MW852004 WC852004:WS852004 AFY852004:AGO852004 APU852004:AQK852004 AZQ852004:BAG852004 BJM852004:BKC852004 BTI852004:BTY852004 CDE852004:CDU852004 CNA852004:CNQ852004 CWW852004:CXM852004 DGS852004:DHI852004 DQO852004:DRE852004 EAK852004:EBA852004 EKG852004:EKW852004 EUC852004:EUS852004 FDY852004:FEO852004 FNU852004:FOK852004 FXQ852004:FYG852004 GHM852004:GIC852004 GRI852004:GRY852004 HBE852004:HBU852004 HLA852004:HLQ852004 HUW852004:HVM852004 IES852004:IFI852004 IOO852004:IPE852004 IYK852004:IZA852004 JIG852004:JIW852004 JSC852004:JSS852004 KBY852004:KCO852004 KLU852004:KMK852004 KVQ852004:KWG852004 LFM852004:LGC852004 LPI852004:LPY852004 LZE852004:LZU852004 MJA852004:MJQ852004 MSW852004:MTM852004 NCS852004:NDI852004 NMO852004:NNE852004 NWK852004:NXA852004 OGG852004:OGW852004 OQC852004:OQS852004 OZY852004:PAO852004 PJU852004:PKK852004 PTQ852004:PUG852004 QDM852004:QEC852004 QNI852004:QNY852004 QXE852004:QXU852004 RHA852004:RHQ852004 RQW852004:RRM852004 SAS852004:SBI852004 SKO852004:SLE852004 SUK852004:SVA852004 TEG852004:TEW852004 TOC852004:TOS852004 TXY852004:TYO852004 UHU852004:UIK852004 URQ852004:USG852004 VBM852004:VCC852004 VLI852004:VLY852004 VVE852004:VVU852004 WFA852004:WFQ852004 WOW852004:WPM852004 WYS852004:WZI852004 MG917540:MW917540 WC917540:WS917540 AFY917540:AGO917540 APU917540:AQK917540 AZQ917540:BAG917540 BJM917540:BKC917540 BTI917540:BTY917540 CDE917540:CDU917540 CNA917540:CNQ917540 CWW917540:CXM917540 DGS917540:DHI917540 DQO917540:DRE917540 EAK917540:EBA917540 EKG917540:EKW917540 EUC917540:EUS917540 FDY917540:FEO917540 FNU917540:FOK917540 FXQ917540:FYG917540 GHM917540:GIC917540 GRI917540:GRY917540 HBE917540:HBU917540 HLA917540:HLQ917540 HUW917540:HVM917540 IES917540:IFI917540 IOO917540:IPE917540 IYK917540:IZA917540 JIG917540:JIW917540 JSC917540:JSS917540 KBY917540:KCO917540 KLU917540:KMK917540 KVQ917540:KWG917540 LFM917540:LGC917540 LPI917540:LPY917540 LZE917540:LZU917540 MJA917540:MJQ917540 MSW917540:MTM917540 NCS917540:NDI917540 NMO917540:NNE917540 NWK917540:NXA917540 OGG917540:OGW917540 OQC917540:OQS917540 OZY917540:PAO917540 PJU917540:PKK917540 PTQ917540:PUG917540 QDM917540:QEC917540 QNI917540:QNY917540 QXE917540:QXU917540 RHA917540:RHQ917540 RQW917540:RRM917540 SAS917540:SBI917540 SKO917540:SLE917540 SUK917540:SVA917540 TEG917540:TEW917540 TOC917540:TOS917540 TXY917540:TYO917540 UHU917540:UIK917540 URQ917540:USG917540 VBM917540:VCC917540 VLI917540:VLY917540 VVE917540:VVU917540 WFA917540:WFQ917540 WOW917540:WPM917540 WYS917540:WZI917540 MG983076:MW983076 WC983076:WS983076 AFY983076:AGO983076 APU983076:AQK983076 AZQ983076:BAG983076 BJM983076:BKC983076 BTI983076:BTY983076 CDE983076:CDU983076 CNA983076:CNQ983076 CWW983076:CXM983076 DGS983076:DHI983076 DQO983076:DRE983076 EAK983076:EBA983076 EKG983076:EKW983076 EUC983076:EUS983076 FDY983076:FEO983076 FNU983076:FOK983076 FXQ983076:FYG983076 GHM983076:GIC983076 GRI983076:GRY983076 HBE983076:HBU983076 HLA983076:HLQ983076 HUW983076:HVM983076 IES983076:IFI983076 IOO983076:IPE983076 IYK983076:IZA983076 JIG983076:JIW983076 JSC983076:JSS983076 KBY983076:KCO983076 KLU983076:KMK983076 KVQ983076:KWG983076 LFM983076:LGC983076 LPI983076:LPY983076 LZE983076:LZU983076 MJA983076:MJQ983076 MSW983076:MTM983076 NCS983076:NDI983076 NMO983076:NNE983076 NWK983076:NXA983076 OGG983076:OGW983076 OQC983076:OQS983076 OZY983076:PAO983076 PJU983076:PKK983076 PTQ983076:PUG983076 QDM983076:QEC983076 QNI983076:QNY983076 QXE983076:QXU983076 RHA983076:RHQ983076 RQW983076:RRM983076 SAS983076:SBI983076 SKO983076:SLE983076 SUK983076:SVA983076 TEG983076:TEW983076 TOC983076:TOS983076 TXY983076:TYO983076 UHU983076:UIK983076 URQ983076:USG983076 VBM983076:VCC983076 VLI983076:VLY983076 VVE983076:VVU983076 WFA983076:WFQ983076 WOW983076:WPM983076 WYZ40:WZP40 MN40:ND40 WJ40:WZ40 AGF40:AGV40 AQB40:AQR40 AZX40:BAN40 BJT40:BKJ40 BTP40:BUF40 CDL40:CEB40 CNH40:CNX40 CXD40:CXT40 DGZ40:DHP40 DQV40:DRL40 EAR40:EBH40 EKN40:ELD40 EUJ40:EUZ40 FEF40:FEV40 FOB40:FOR40 FXX40:FYN40 GHT40:GIJ40 GRP40:GSF40 HBL40:HCB40 HLH40:HLX40 HVD40:HVT40 IEZ40:IFP40 IOV40:IPL40 IYR40:IZH40 JIN40:JJD40 JSJ40:JSZ40 KCF40:KCV40 KMB40:KMR40 KVX40:KWN40 LFT40:LGJ40 LPP40:LQF40 LZL40:MAB40 MJH40:MJX40 MTD40:MTT40 NCZ40:NDP40 NMV40:NNL40 NWR40:NXH40 OGN40:OHD40 OQJ40:OQZ40 PAF40:PAV40 PKB40:PKR40 PTX40:PUN40 QDT40:QEJ40 QNP40:QOF40 QXL40:QYB40 RHH40:RHX40 RRD40:RRT40 SAZ40:SBP40 SKV40:SLL40 SUR40:SVH40 TEN40:TFD40 TOJ40:TOZ40 TYF40:TYV40 UIB40:UIR40 URX40:USN40 VBT40:VCJ40 VLP40:VMF40 VVL40:VWB40 WFH40:WFX40 WPD40:WPT40 L29:DH29 L983076:DH983076 L917540:DH917540 L852004:DH852004 L786468:DH786468 L720932:DH720932 L655396:DH655396 L589860:DH589860 L524324:DH524324 L458788:DH458788 L393252:DH393252 L327716:DH327716 L262180:DH262180 L196644:DH196644 L131108:DH131108 L65572:DH65572"/>
    <dataValidation allowBlank="1" prompt="Для выбора выполните двойной щелчок левой клавиши мыши по соответствующей ячейке." sqref="MG65573:MW65576 WC65573:WS65576 AFY65573:AGO65576 APU65573:AQK65576 AZQ65573:BAG65576 BJM65573:BKC65576 BTI65573:BTY65576 CDE65573:CDU65576 CNA65573:CNQ65576 CWW65573:CXM65576 DGS65573:DHI65576 DQO65573:DRE65576 EAK65573:EBA65576 EKG65573:EKW65576 EUC65573:EUS65576 FDY65573:FEO65576 FNU65573:FOK65576 FXQ65573:FYG65576 GHM65573:GIC65576 GRI65573:GRY65576 HBE65573:HBU65576 HLA65573:HLQ65576 HUW65573:HVM65576 IES65573:IFI65576 IOO65573:IPE65576 IYK65573:IZA65576 JIG65573:JIW65576 JSC65573:JSS65576 KBY65573:KCO65576 KLU65573:KMK65576 KVQ65573:KWG65576 LFM65573:LGC65576 LPI65573:LPY65576 LZE65573:LZU65576 MJA65573:MJQ65576 MSW65573:MTM65576 NCS65573:NDI65576 NMO65573:NNE65576 NWK65573:NXA65576 OGG65573:OGW65576 OQC65573:OQS65576 OZY65573:PAO65576 PJU65573:PKK65576 PTQ65573:PUG65576 QDM65573:QEC65576 QNI65573:QNY65576 QXE65573:QXU65576 RHA65573:RHQ65576 RQW65573:RRM65576 SAS65573:SBI65576 SKO65573:SLE65576 SUK65573:SVA65576 TEG65573:TEW65576 TOC65573:TOS65576 TXY65573:TYO65576 UHU65573:UIK65576 URQ65573:USG65576 VBM65573:VCC65576 VLI65573:VLY65576 VVE65573:VVU65576 WFA65573:WFQ65576 WOW65573:WPM65576 WYS65573:WZI65576 MG131109:MW131112 WC131109:WS131112 AFY131109:AGO131112 APU131109:AQK131112 AZQ131109:BAG131112 BJM131109:BKC131112 BTI131109:BTY131112 CDE131109:CDU131112 CNA131109:CNQ131112 CWW131109:CXM131112 DGS131109:DHI131112 DQO131109:DRE131112 EAK131109:EBA131112 EKG131109:EKW131112 EUC131109:EUS131112 FDY131109:FEO131112 FNU131109:FOK131112 FXQ131109:FYG131112 GHM131109:GIC131112 GRI131109:GRY131112 HBE131109:HBU131112 HLA131109:HLQ131112 HUW131109:HVM131112 IES131109:IFI131112 IOO131109:IPE131112 IYK131109:IZA131112 JIG131109:JIW131112 JSC131109:JSS131112 KBY131109:KCO131112 KLU131109:KMK131112 KVQ131109:KWG131112 LFM131109:LGC131112 LPI131109:LPY131112 LZE131109:LZU131112 MJA131109:MJQ131112 MSW131109:MTM131112 NCS131109:NDI131112 NMO131109:NNE131112 NWK131109:NXA131112 OGG131109:OGW131112 OQC131109:OQS131112 OZY131109:PAO131112 PJU131109:PKK131112 PTQ131109:PUG131112 QDM131109:QEC131112 QNI131109:QNY131112 QXE131109:QXU131112 RHA131109:RHQ131112 RQW131109:RRM131112 SAS131109:SBI131112 SKO131109:SLE131112 SUK131109:SVA131112 TEG131109:TEW131112 TOC131109:TOS131112 TXY131109:TYO131112 UHU131109:UIK131112 URQ131109:USG131112 VBM131109:VCC131112 VLI131109:VLY131112 VVE131109:VVU131112 WFA131109:WFQ131112 WOW131109:WPM131112 WYS131109:WZI131112 MG196645:MW196648 WC196645:WS196648 AFY196645:AGO196648 APU196645:AQK196648 AZQ196645:BAG196648 BJM196645:BKC196648 BTI196645:BTY196648 CDE196645:CDU196648 CNA196645:CNQ196648 CWW196645:CXM196648 DGS196645:DHI196648 DQO196645:DRE196648 EAK196645:EBA196648 EKG196645:EKW196648 EUC196645:EUS196648 FDY196645:FEO196648 FNU196645:FOK196648 FXQ196645:FYG196648 GHM196645:GIC196648 GRI196645:GRY196648 HBE196645:HBU196648 HLA196645:HLQ196648 HUW196645:HVM196648 IES196645:IFI196648 IOO196645:IPE196648 IYK196645:IZA196648 JIG196645:JIW196648 JSC196645:JSS196648 KBY196645:KCO196648 KLU196645:KMK196648 KVQ196645:KWG196648 LFM196645:LGC196648 LPI196645:LPY196648 LZE196645:LZU196648 MJA196645:MJQ196648 MSW196645:MTM196648 NCS196645:NDI196648 NMO196645:NNE196648 NWK196645:NXA196648 OGG196645:OGW196648 OQC196645:OQS196648 OZY196645:PAO196648 PJU196645:PKK196648 PTQ196645:PUG196648 QDM196645:QEC196648 QNI196645:QNY196648 QXE196645:QXU196648 RHA196645:RHQ196648 RQW196645:RRM196648 SAS196645:SBI196648 SKO196645:SLE196648 SUK196645:SVA196648 TEG196645:TEW196648 TOC196645:TOS196648 TXY196645:TYO196648 UHU196645:UIK196648 URQ196645:USG196648 VBM196645:VCC196648 VLI196645:VLY196648 VVE196645:VVU196648 WFA196645:WFQ196648 WOW196645:WPM196648 WYS196645:WZI196648 MG262181:MW262184 WC262181:WS262184 AFY262181:AGO262184 APU262181:AQK262184 AZQ262181:BAG262184 BJM262181:BKC262184 BTI262181:BTY262184 CDE262181:CDU262184 CNA262181:CNQ262184 CWW262181:CXM262184 DGS262181:DHI262184 DQO262181:DRE262184 EAK262181:EBA262184 EKG262181:EKW262184 EUC262181:EUS262184 FDY262181:FEO262184 FNU262181:FOK262184 FXQ262181:FYG262184 GHM262181:GIC262184 GRI262181:GRY262184 HBE262181:HBU262184 HLA262181:HLQ262184 HUW262181:HVM262184 IES262181:IFI262184 IOO262181:IPE262184 IYK262181:IZA262184 JIG262181:JIW262184 JSC262181:JSS262184 KBY262181:KCO262184 KLU262181:KMK262184 KVQ262181:KWG262184 LFM262181:LGC262184 LPI262181:LPY262184 LZE262181:LZU262184 MJA262181:MJQ262184 MSW262181:MTM262184 NCS262181:NDI262184 NMO262181:NNE262184 NWK262181:NXA262184 OGG262181:OGW262184 OQC262181:OQS262184 OZY262181:PAO262184 PJU262181:PKK262184 PTQ262181:PUG262184 QDM262181:QEC262184 QNI262181:QNY262184 QXE262181:QXU262184 RHA262181:RHQ262184 RQW262181:RRM262184 SAS262181:SBI262184 SKO262181:SLE262184 SUK262181:SVA262184 TEG262181:TEW262184 TOC262181:TOS262184 TXY262181:TYO262184 UHU262181:UIK262184 URQ262181:USG262184 VBM262181:VCC262184 VLI262181:VLY262184 VVE262181:VVU262184 WFA262181:WFQ262184 WOW262181:WPM262184 WYS262181:WZI262184 MG327717:MW327720 WC327717:WS327720 AFY327717:AGO327720 APU327717:AQK327720 AZQ327717:BAG327720 BJM327717:BKC327720 BTI327717:BTY327720 CDE327717:CDU327720 CNA327717:CNQ327720 CWW327717:CXM327720 DGS327717:DHI327720 DQO327717:DRE327720 EAK327717:EBA327720 EKG327717:EKW327720 EUC327717:EUS327720 FDY327717:FEO327720 FNU327717:FOK327720 FXQ327717:FYG327720 GHM327717:GIC327720 GRI327717:GRY327720 HBE327717:HBU327720 HLA327717:HLQ327720 HUW327717:HVM327720 IES327717:IFI327720 IOO327717:IPE327720 IYK327717:IZA327720 JIG327717:JIW327720 JSC327717:JSS327720 KBY327717:KCO327720 KLU327717:KMK327720 KVQ327717:KWG327720 LFM327717:LGC327720 LPI327717:LPY327720 LZE327717:LZU327720 MJA327717:MJQ327720 MSW327717:MTM327720 NCS327717:NDI327720 NMO327717:NNE327720 NWK327717:NXA327720 OGG327717:OGW327720 OQC327717:OQS327720 OZY327717:PAO327720 PJU327717:PKK327720 PTQ327717:PUG327720 QDM327717:QEC327720 QNI327717:QNY327720 QXE327717:QXU327720 RHA327717:RHQ327720 RQW327717:RRM327720 SAS327717:SBI327720 SKO327717:SLE327720 SUK327717:SVA327720 TEG327717:TEW327720 TOC327717:TOS327720 TXY327717:TYO327720 UHU327717:UIK327720 URQ327717:USG327720 VBM327717:VCC327720 VLI327717:VLY327720 VVE327717:VVU327720 WFA327717:WFQ327720 WOW327717:WPM327720 WYS327717:WZI327720 MG393253:MW393256 WC393253:WS393256 AFY393253:AGO393256 APU393253:AQK393256 AZQ393253:BAG393256 BJM393253:BKC393256 BTI393253:BTY393256 CDE393253:CDU393256 CNA393253:CNQ393256 CWW393253:CXM393256 DGS393253:DHI393256 DQO393253:DRE393256 EAK393253:EBA393256 EKG393253:EKW393256 EUC393253:EUS393256 FDY393253:FEO393256 FNU393253:FOK393256 FXQ393253:FYG393256 GHM393253:GIC393256 GRI393253:GRY393256 HBE393253:HBU393256 HLA393253:HLQ393256 HUW393253:HVM393256 IES393253:IFI393256 IOO393253:IPE393256 IYK393253:IZA393256 JIG393253:JIW393256 JSC393253:JSS393256 KBY393253:KCO393256 KLU393253:KMK393256 KVQ393253:KWG393256 LFM393253:LGC393256 LPI393253:LPY393256 LZE393253:LZU393256 MJA393253:MJQ393256 MSW393253:MTM393256 NCS393253:NDI393256 NMO393253:NNE393256 NWK393253:NXA393256 OGG393253:OGW393256 OQC393253:OQS393256 OZY393253:PAO393256 PJU393253:PKK393256 PTQ393253:PUG393256 QDM393253:QEC393256 QNI393253:QNY393256 QXE393253:QXU393256 RHA393253:RHQ393256 RQW393253:RRM393256 SAS393253:SBI393256 SKO393253:SLE393256 SUK393253:SVA393256 TEG393253:TEW393256 TOC393253:TOS393256 TXY393253:TYO393256 UHU393253:UIK393256 URQ393253:USG393256 VBM393253:VCC393256 VLI393253:VLY393256 VVE393253:VVU393256 WFA393253:WFQ393256 WOW393253:WPM393256 WYS393253:WZI393256 MG458789:MW458792 WC458789:WS458792 AFY458789:AGO458792 APU458789:AQK458792 AZQ458789:BAG458792 BJM458789:BKC458792 BTI458789:BTY458792 CDE458789:CDU458792 CNA458789:CNQ458792 CWW458789:CXM458792 DGS458789:DHI458792 DQO458789:DRE458792 EAK458789:EBA458792 EKG458789:EKW458792 EUC458789:EUS458792 FDY458789:FEO458792 FNU458789:FOK458792 FXQ458789:FYG458792 GHM458789:GIC458792 GRI458789:GRY458792 HBE458789:HBU458792 HLA458789:HLQ458792 HUW458789:HVM458792 IES458789:IFI458792 IOO458789:IPE458792 IYK458789:IZA458792 JIG458789:JIW458792 JSC458789:JSS458792 KBY458789:KCO458792 KLU458789:KMK458792 KVQ458789:KWG458792 LFM458789:LGC458792 LPI458789:LPY458792 LZE458789:LZU458792 MJA458789:MJQ458792 MSW458789:MTM458792 NCS458789:NDI458792 NMO458789:NNE458792 NWK458789:NXA458792 OGG458789:OGW458792 OQC458789:OQS458792 OZY458789:PAO458792 PJU458789:PKK458792 PTQ458789:PUG458792 QDM458789:QEC458792 QNI458789:QNY458792 QXE458789:QXU458792 RHA458789:RHQ458792 RQW458789:RRM458792 SAS458789:SBI458792 SKO458789:SLE458792 SUK458789:SVA458792 TEG458789:TEW458792 TOC458789:TOS458792 TXY458789:TYO458792 UHU458789:UIK458792 URQ458789:USG458792 VBM458789:VCC458792 VLI458789:VLY458792 VVE458789:VVU458792 WFA458789:WFQ458792 WOW458789:WPM458792 WYS458789:WZI458792 MG524325:MW524328 WC524325:WS524328 AFY524325:AGO524328 APU524325:AQK524328 AZQ524325:BAG524328 BJM524325:BKC524328 BTI524325:BTY524328 CDE524325:CDU524328 CNA524325:CNQ524328 CWW524325:CXM524328 DGS524325:DHI524328 DQO524325:DRE524328 EAK524325:EBA524328 EKG524325:EKW524328 EUC524325:EUS524328 FDY524325:FEO524328 FNU524325:FOK524328 FXQ524325:FYG524328 GHM524325:GIC524328 GRI524325:GRY524328 HBE524325:HBU524328 HLA524325:HLQ524328 HUW524325:HVM524328 IES524325:IFI524328 IOO524325:IPE524328 IYK524325:IZA524328 JIG524325:JIW524328 JSC524325:JSS524328 KBY524325:KCO524328 KLU524325:KMK524328 KVQ524325:KWG524328 LFM524325:LGC524328 LPI524325:LPY524328 LZE524325:LZU524328 MJA524325:MJQ524328 MSW524325:MTM524328 NCS524325:NDI524328 NMO524325:NNE524328 NWK524325:NXA524328 OGG524325:OGW524328 OQC524325:OQS524328 OZY524325:PAO524328 PJU524325:PKK524328 PTQ524325:PUG524328 QDM524325:QEC524328 QNI524325:QNY524328 QXE524325:QXU524328 RHA524325:RHQ524328 RQW524325:RRM524328 SAS524325:SBI524328 SKO524325:SLE524328 SUK524325:SVA524328 TEG524325:TEW524328 TOC524325:TOS524328 TXY524325:TYO524328 UHU524325:UIK524328 URQ524325:USG524328 VBM524325:VCC524328 VLI524325:VLY524328 VVE524325:VVU524328 WFA524325:WFQ524328 WOW524325:WPM524328 WYS524325:WZI524328 MG589861:MW589864 WC589861:WS589864 AFY589861:AGO589864 APU589861:AQK589864 AZQ589861:BAG589864 BJM589861:BKC589864 BTI589861:BTY589864 CDE589861:CDU589864 CNA589861:CNQ589864 CWW589861:CXM589864 DGS589861:DHI589864 DQO589861:DRE589864 EAK589861:EBA589864 EKG589861:EKW589864 EUC589861:EUS589864 FDY589861:FEO589864 FNU589861:FOK589864 FXQ589861:FYG589864 GHM589861:GIC589864 GRI589861:GRY589864 HBE589861:HBU589864 HLA589861:HLQ589864 HUW589861:HVM589864 IES589861:IFI589864 IOO589861:IPE589864 IYK589861:IZA589864 JIG589861:JIW589864 JSC589861:JSS589864 KBY589861:KCO589864 KLU589861:KMK589864 KVQ589861:KWG589864 LFM589861:LGC589864 LPI589861:LPY589864 LZE589861:LZU589864 MJA589861:MJQ589864 MSW589861:MTM589864 NCS589861:NDI589864 NMO589861:NNE589864 NWK589861:NXA589864 OGG589861:OGW589864 OQC589861:OQS589864 OZY589861:PAO589864 PJU589861:PKK589864 PTQ589861:PUG589864 QDM589861:QEC589864 QNI589861:QNY589864 QXE589861:QXU589864 RHA589861:RHQ589864 RQW589861:RRM589864 SAS589861:SBI589864 SKO589861:SLE589864 SUK589861:SVA589864 TEG589861:TEW589864 TOC589861:TOS589864 TXY589861:TYO589864 UHU589861:UIK589864 URQ589861:USG589864 VBM589861:VCC589864 VLI589861:VLY589864 VVE589861:VVU589864 WFA589861:WFQ589864 WOW589861:WPM589864 WYS589861:WZI589864 MG655397:MW655400 WC655397:WS655400 AFY655397:AGO655400 APU655397:AQK655400 AZQ655397:BAG655400 BJM655397:BKC655400 BTI655397:BTY655400 CDE655397:CDU655400 CNA655397:CNQ655400 CWW655397:CXM655400 DGS655397:DHI655400 DQO655397:DRE655400 EAK655397:EBA655400 EKG655397:EKW655400 EUC655397:EUS655400 FDY655397:FEO655400 FNU655397:FOK655400 FXQ655397:FYG655400 GHM655397:GIC655400 GRI655397:GRY655400 HBE655397:HBU655400 HLA655397:HLQ655400 HUW655397:HVM655400 IES655397:IFI655400 IOO655397:IPE655400 IYK655397:IZA655400 JIG655397:JIW655400 JSC655397:JSS655400 KBY655397:KCO655400 KLU655397:KMK655400 KVQ655397:KWG655400 LFM655397:LGC655400 LPI655397:LPY655400 LZE655397:LZU655400 MJA655397:MJQ655400 MSW655397:MTM655400 NCS655397:NDI655400 NMO655397:NNE655400 NWK655397:NXA655400 OGG655397:OGW655400 OQC655397:OQS655400 OZY655397:PAO655400 PJU655397:PKK655400 PTQ655397:PUG655400 QDM655397:QEC655400 QNI655397:QNY655400 QXE655397:QXU655400 RHA655397:RHQ655400 RQW655397:RRM655400 SAS655397:SBI655400 SKO655397:SLE655400 SUK655397:SVA655400 TEG655397:TEW655400 TOC655397:TOS655400 TXY655397:TYO655400 UHU655397:UIK655400 URQ655397:USG655400 VBM655397:VCC655400 VLI655397:VLY655400 VVE655397:VVU655400 WFA655397:WFQ655400 WOW655397:WPM655400 WYS655397:WZI655400 MG720933:MW720936 WC720933:WS720936 AFY720933:AGO720936 APU720933:AQK720936 AZQ720933:BAG720936 BJM720933:BKC720936 BTI720933:BTY720936 CDE720933:CDU720936 CNA720933:CNQ720936 CWW720933:CXM720936 DGS720933:DHI720936 DQO720933:DRE720936 EAK720933:EBA720936 EKG720933:EKW720936 EUC720933:EUS720936 FDY720933:FEO720936 FNU720933:FOK720936 FXQ720933:FYG720936 GHM720933:GIC720936 GRI720933:GRY720936 HBE720933:HBU720936 HLA720933:HLQ720936 HUW720933:HVM720936 IES720933:IFI720936 IOO720933:IPE720936 IYK720933:IZA720936 JIG720933:JIW720936 JSC720933:JSS720936 KBY720933:KCO720936 KLU720933:KMK720936 KVQ720933:KWG720936 LFM720933:LGC720936 LPI720933:LPY720936 LZE720933:LZU720936 MJA720933:MJQ720936 MSW720933:MTM720936 NCS720933:NDI720936 NMO720933:NNE720936 NWK720933:NXA720936 OGG720933:OGW720936 OQC720933:OQS720936 OZY720933:PAO720936 PJU720933:PKK720936 PTQ720933:PUG720936 QDM720933:QEC720936 QNI720933:QNY720936 QXE720933:QXU720936 RHA720933:RHQ720936 RQW720933:RRM720936 SAS720933:SBI720936 SKO720933:SLE720936 SUK720933:SVA720936 TEG720933:TEW720936 TOC720933:TOS720936 TXY720933:TYO720936 UHU720933:UIK720936 URQ720933:USG720936 VBM720933:VCC720936 VLI720933:VLY720936 VVE720933:VVU720936 WFA720933:WFQ720936 WOW720933:WPM720936 WYS720933:WZI720936 MG786469:MW786472 WC786469:WS786472 AFY786469:AGO786472 APU786469:AQK786472 AZQ786469:BAG786472 BJM786469:BKC786472 BTI786469:BTY786472 CDE786469:CDU786472 CNA786469:CNQ786472 CWW786469:CXM786472 DGS786469:DHI786472 DQO786469:DRE786472 EAK786469:EBA786472 EKG786469:EKW786472 EUC786469:EUS786472 FDY786469:FEO786472 FNU786469:FOK786472 FXQ786469:FYG786472 GHM786469:GIC786472 GRI786469:GRY786472 HBE786469:HBU786472 HLA786469:HLQ786472 HUW786469:HVM786472 IES786469:IFI786472 IOO786469:IPE786472 IYK786469:IZA786472 JIG786469:JIW786472 JSC786469:JSS786472 KBY786469:KCO786472 KLU786469:KMK786472 KVQ786469:KWG786472 LFM786469:LGC786472 LPI786469:LPY786472 LZE786469:LZU786472 MJA786469:MJQ786472 MSW786469:MTM786472 NCS786469:NDI786472 NMO786469:NNE786472 NWK786469:NXA786472 OGG786469:OGW786472 OQC786469:OQS786472 OZY786469:PAO786472 PJU786469:PKK786472 PTQ786469:PUG786472 QDM786469:QEC786472 QNI786469:QNY786472 QXE786469:QXU786472 RHA786469:RHQ786472 RQW786469:RRM786472 SAS786469:SBI786472 SKO786469:SLE786472 SUK786469:SVA786472 TEG786469:TEW786472 TOC786469:TOS786472 TXY786469:TYO786472 UHU786469:UIK786472 URQ786469:USG786472 VBM786469:VCC786472 VLI786469:VLY786472 VVE786469:VVU786472 WFA786469:WFQ786472 WOW786469:WPM786472 WYS786469:WZI786472 MG852005:MW852008 WC852005:WS852008 AFY852005:AGO852008 APU852005:AQK852008 AZQ852005:BAG852008 BJM852005:BKC852008 BTI852005:BTY852008 CDE852005:CDU852008 CNA852005:CNQ852008 CWW852005:CXM852008 DGS852005:DHI852008 DQO852005:DRE852008 EAK852005:EBA852008 EKG852005:EKW852008 EUC852005:EUS852008 FDY852005:FEO852008 FNU852005:FOK852008 FXQ852005:FYG852008 GHM852005:GIC852008 GRI852005:GRY852008 HBE852005:HBU852008 HLA852005:HLQ852008 HUW852005:HVM852008 IES852005:IFI852008 IOO852005:IPE852008 IYK852005:IZA852008 JIG852005:JIW852008 JSC852005:JSS852008 KBY852005:KCO852008 KLU852005:KMK852008 KVQ852005:KWG852008 LFM852005:LGC852008 LPI852005:LPY852008 LZE852005:LZU852008 MJA852005:MJQ852008 MSW852005:MTM852008 NCS852005:NDI852008 NMO852005:NNE852008 NWK852005:NXA852008 OGG852005:OGW852008 OQC852005:OQS852008 OZY852005:PAO852008 PJU852005:PKK852008 PTQ852005:PUG852008 QDM852005:QEC852008 QNI852005:QNY852008 QXE852005:QXU852008 RHA852005:RHQ852008 RQW852005:RRM852008 SAS852005:SBI852008 SKO852005:SLE852008 SUK852005:SVA852008 TEG852005:TEW852008 TOC852005:TOS852008 TXY852005:TYO852008 UHU852005:UIK852008 URQ852005:USG852008 VBM852005:VCC852008 VLI852005:VLY852008 VVE852005:VVU852008 WFA852005:WFQ852008 WOW852005:WPM852008 WYS852005:WZI852008 MG917541:MW917544 WC917541:WS917544 AFY917541:AGO917544 APU917541:AQK917544 AZQ917541:BAG917544 BJM917541:BKC917544 BTI917541:BTY917544 CDE917541:CDU917544 CNA917541:CNQ917544 CWW917541:CXM917544 DGS917541:DHI917544 DQO917541:DRE917544 EAK917541:EBA917544 EKG917541:EKW917544 EUC917541:EUS917544 FDY917541:FEO917544 FNU917541:FOK917544 FXQ917541:FYG917544 GHM917541:GIC917544 GRI917541:GRY917544 HBE917541:HBU917544 HLA917541:HLQ917544 HUW917541:HVM917544 IES917541:IFI917544 IOO917541:IPE917544 IYK917541:IZA917544 JIG917541:JIW917544 JSC917541:JSS917544 KBY917541:KCO917544 KLU917541:KMK917544 KVQ917541:KWG917544 LFM917541:LGC917544 LPI917541:LPY917544 LZE917541:LZU917544 MJA917541:MJQ917544 MSW917541:MTM917544 NCS917541:NDI917544 NMO917541:NNE917544 NWK917541:NXA917544 OGG917541:OGW917544 OQC917541:OQS917544 OZY917541:PAO917544 PJU917541:PKK917544 PTQ917541:PUG917544 QDM917541:QEC917544 QNI917541:QNY917544 QXE917541:QXU917544 RHA917541:RHQ917544 RQW917541:RRM917544 SAS917541:SBI917544 SKO917541:SLE917544 SUK917541:SVA917544 TEG917541:TEW917544 TOC917541:TOS917544 TXY917541:TYO917544 UHU917541:UIK917544 URQ917541:USG917544 VBM917541:VCC917544 VLI917541:VLY917544 VVE917541:VVU917544 WFA917541:WFQ917544 WOW917541:WPM917544 WYS917541:WZI917544 MG983077:MW983080 WC983077:WS983080 AFY983077:AGO983080 APU983077:AQK983080 AZQ983077:BAG983080 BJM983077:BKC983080 BTI983077:BTY983080 CDE983077:CDU983080 CNA983077:CNQ983080 CWW983077:CXM983080 DGS983077:DHI983080 DQO983077:DRE983080 EAK983077:EBA983080 EKG983077:EKW983080 EUC983077:EUS983080 FDY983077:FEO983080 FNU983077:FOK983080 FXQ983077:FYG983080 GHM983077:GIC983080 GRI983077:GRY983080 HBE983077:HBU983080 HLA983077:HLQ983080 HUW983077:HVM983080 IES983077:IFI983080 IOO983077:IPE983080 IYK983077:IZA983080 JIG983077:JIW983080 JSC983077:JSS983080 KBY983077:KCO983080 KLU983077:KMK983080 KVQ983077:KWG983080 LFM983077:LGC983080 LPI983077:LPY983080 LZE983077:LZU983080 MJA983077:MJQ983080 MSW983077:MTM983080 NCS983077:NDI983080 NMO983077:NNE983080 NWK983077:NXA983080 OGG983077:OGW983080 OQC983077:OQS983080 OZY983077:PAO983080 PJU983077:PKK983080 PTQ983077:PUG983080 QDM983077:QEC983080 QNI983077:QNY983080 QXE983077:QXU983080 RHA983077:RHQ983080 RQW983077:RRM983080 SAS983077:SBI983080 SKO983077:SLE983080 SUK983077:SVA983080 TEG983077:TEW983080 TOC983077:TOS983080 TXY983077:TYO983080 UHU983077:UIK983080 URQ983077:USG983080 VBM983077:VCC983080 VLI983077:VLY983080 VVE983077:VVU983080 WFA983077:WFQ983080 WOW983077:WPM983080 WYS983077:WZI983080 WYS983073:WZI983075 MG65569:MW65571 WC65569:WS65571 AFY65569:AGO65571 APU65569:AQK65571 AZQ65569:BAG65571 BJM65569:BKC65571 BTI65569:BTY65571 CDE65569:CDU65571 CNA65569:CNQ65571 CWW65569:CXM65571 DGS65569:DHI65571 DQO65569:DRE65571 EAK65569:EBA65571 EKG65569:EKW65571 EUC65569:EUS65571 FDY65569:FEO65571 FNU65569:FOK65571 FXQ65569:FYG65571 GHM65569:GIC65571 GRI65569:GRY65571 HBE65569:HBU65571 HLA65569:HLQ65571 HUW65569:HVM65571 IES65569:IFI65571 IOO65569:IPE65571 IYK65569:IZA65571 JIG65569:JIW65571 JSC65569:JSS65571 KBY65569:KCO65571 KLU65569:KMK65571 KVQ65569:KWG65571 LFM65569:LGC65571 LPI65569:LPY65571 LZE65569:LZU65571 MJA65569:MJQ65571 MSW65569:MTM65571 NCS65569:NDI65571 NMO65569:NNE65571 NWK65569:NXA65571 OGG65569:OGW65571 OQC65569:OQS65571 OZY65569:PAO65571 PJU65569:PKK65571 PTQ65569:PUG65571 QDM65569:QEC65571 QNI65569:QNY65571 QXE65569:QXU65571 RHA65569:RHQ65571 RQW65569:RRM65571 SAS65569:SBI65571 SKO65569:SLE65571 SUK65569:SVA65571 TEG65569:TEW65571 TOC65569:TOS65571 TXY65569:TYO65571 UHU65569:UIK65571 URQ65569:USG65571 VBM65569:VCC65571 VLI65569:VLY65571 VVE65569:VVU65571 WFA65569:WFQ65571 WOW65569:WPM65571 WYS65569:WZI65571 MG131105:MW131107 WC131105:WS131107 AFY131105:AGO131107 APU131105:AQK131107 AZQ131105:BAG131107 BJM131105:BKC131107 BTI131105:BTY131107 CDE131105:CDU131107 CNA131105:CNQ131107 CWW131105:CXM131107 DGS131105:DHI131107 DQO131105:DRE131107 EAK131105:EBA131107 EKG131105:EKW131107 EUC131105:EUS131107 FDY131105:FEO131107 FNU131105:FOK131107 FXQ131105:FYG131107 GHM131105:GIC131107 GRI131105:GRY131107 HBE131105:HBU131107 HLA131105:HLQ131107 HUW131105:HVM131107 IES131105:IFI131107 IOO131105:IPE131107 IYK131105:IZA131107 JIG131105:JIW131107 JSC131105:JSS131107 KBY131105:KCO131107 KLU131105:KMK131107 KVQ131105:KWG131107 LFM131105:LGC131107 LPI131105:LPY131107 LZE131105:LZU131107 MJA131105:MJQ131107 MSW131105:MTM131107 NCS131105:NDI131107 NMO131105:NNE131107 NWK131105:NXA131107 OGG131105:OGW131107 OQC131105:OQS131107 OZY131105:PAO131107 PJU131105:PKK131107 PTQ131105:PUG131107 QDM131105:QEC131107 QNI131105:QNY131107 QXE131105:QXU131107 RHA131105:RHQ131107 RQW131105:RRM131107 SAS131105:SBI131107 SKO131105:SLE131107 SUK131105:SVA131107 TEG131105:TEW131107 TOC131105:TOS131107 TXY131105:TYO131107 UHU131105:UIK131107 URQ131105:USG131107 VBM131105:VCC131107 VLI131105:VLY131107 VVE131105:VVU131107 WFA131105:WFQ131107 WOW131105:WPM131107 WYS131105:WZI131107 MG196641:MW196643 WC196641:WS196643 AFY196641:AGO196643 APU196641:AQK196643 AZQ196641:BAG196643 BJM196641:BKC196643 BTI196641:BTY196643 CDE196641:CDU196643 CNA196641:CNQ196643 CWW196641:CXM196643 DGS196641:DHI196643 DQO196641:DRE196643 EAK196641:EBA196643 EKG196641:EKW196643 EUC196641:EUS196643 FDY196641:FEO196643 FNU196641:FOK196643 FXQ196641:FYG196643 GHM196641:GIC196643 GRI196641:GRY196643 HBE196641:HBU196643 HLA196641:HLQ196643 HUW196641:HVM196643 IES196641:IFI196643 IOO196641:IPE196643 IYK196641:IZA196643 JIG196641:JIW196643 JSC196641:JSS196643 KBY196641:KCO196643 KLU196641:KMK196643 KVQ196641:KWG196643 LFM196641:LGC196643 LPI196641:LPY196643 LZE196641:LZU196643 MJA196641:MJQ196643 MSW196641:MTM196643 NCS196641:NDI196643 NMO196641:NNE196643 NWK196641:NXA196643 OGG196641:OGW196643 OQC196641:OQS196643 OZY196641:PAO196643 PJU196641:PKK196643 PTQ196641:PUG196643 QDM196641:QEC196643 QNI196641:QNY196643 QXE196641:QXU196643 RHA196641:RHQ196643 RQW196641:RRM196643 SAS196641:SBI196643 SKO196641:SLE196643 SUK196641:SVA196643 TEG196641:TEW196643 TOC196641:TOS196643 TXY196641:TYO196643 UHU196641:UIK196643 URQ196641:USG196643 VBM196641:VCC196643 VLI196641:VLY196643 VVE196641:VVU196643 WFA196641:WFQ196643 WOW196641:WPM196643 WYS196641:WZI196643 MG262177:MW262179 WC262177:WS262179 AFY262177:AGO262179 APU262177:AQK262179 AZQ262177:BAG262179 BJM262177:BKC262179 BTI262177:BTY262179 CDE262177:CDU262179 CNA262177:CNQ262179 CWW262177:CXM262179 DGS262177:DHI262179 DQO262177:DRE262179 EAK262177:EBA262179 EKG262177:EKW262179 EUC262177:EUS262179 FDY262177:FEO262179 FNU262177:FOK262179 FXQ262177:FYG262179 GHM262177:GIC262179 GRI262177:GRY262179 HBE262177:HBU262179 HLA262177:HLQ262179 HUW262177:HVM262179 IES262177:IFI262179 IOO262177:IPE262179 IYK262177:IZA262179 JIG262177:JIW262179 JSC262177:JSS262179 KBY262177:KCO262179 KLU262177:KMK262179 KVQ262177:KWG262179 LFM262177:LGC262179 LPI262177:LPY262179 LZE262177:LZU262179 MJA262177:MJQ262179 MSW262177:MTM262179 NCS262177:NDI262179 NMO262177:NNE262179 NWK262177:NXA262179 OGG262177:OGW262179 OQC262177:OQS262179 OZY262177:PAO262179 PJU262177:PKK262179 PTQ262177:PUG262179 QDM262177:QEC262179 QNI262177:QNY262179 QXE262177:QXU262179 RHA262177:RHQ262179 RQW262177:RRM262179 SAS262177:SBI262179 SKO262177:SLE262179 SUK262177:SVA262179 TEG262177:TEW262179 TOC262177:TOS262179 TXY262177:TYO262179 UHU262177:UIK262179 URQ262177:USG262179 VBM262177:VCC262179 VLI262177:VLY262179 VVE262177:VVU262179 WFA262177:WFQ262179 WOW262177:WPM262179 WYS262177:WZI262179 MG327713:MW327715 WC327713:WS327715 AFY327713:AGO327715 APU327713:AQK327715 AZQ327713:BAG327715 BJM327713:BKC327715 BTI327713:BTY327715 CDE327713:CDU327715 CNA327713:CNQ327715 CWW327713:CXM327715 DGS327713:DHI327715 DQO327713:DRE327715 EAK327713:EBA327715 EKG327713:EKW327715 EUC327713:EUS327715 FDY327713:FEO327715 FNU327713:FOK327715 FXQ327713:FYG327715 GHM327713:GIC327715 GRI327713:GRY327715 HBE327713:HBU327715 HLA327713:HLQ327715 HUW327713:HVM327715 IES327713:IFI327715 IOO327713:IPE327715 IYK327713:IZA327715 JIG327713:JIW327715 JSC327713:JSS327715 KBY327713:KCO327715 KLU327713:KMK327715 KVQ327713:KWG327715 LFM327713:LGC327715 LPI327713:LPY327715 LZE327713:LZU327715 MJA327713:MJQ327715 MSW327713:MTM327715 NCS327713:NDI327715 NMO327713:NNE327715 NWK327713:NXA327715 OGG327713:OGW327715 OQC327713:OQS327715 OZY327713:PAO327715 PJU327713:PKK327715 PTQ327713:PUG327715 QDM327713:QEC327715 QNI327713:QNY327715 QXE327713:QXU327715 RHA327713:RHQ327715 RQW327713:RRM327715 SAS327713:SBI327715 SKO327713:SLE327715 SUK327713:SVA327715 TEG327713:TEW327715 TOC327713:TOS327715 TXY327713:TYO327715 UHU327713:UIK327715 URQ327713:USG327715 VBM327713:VCC327715 VLI327713:VLY327715 VVE327713:VVU327715 WFA327713:WFQ327715 WOW327713:WPM327715 WYS327713:WZI327715 MG393249:MW393251 WC393249:WS393251 AFY393249:AGO393251 APU393249:AQK393251 AZQ393249:BAG393251 BJM393249:BKC393251 BTI393249:BTY393251 CDE393249:CDU393251 CNA393249:CNQ393251 CWW393249:CXM393251 DGS393249:DHI393251 DQO393249:DRE393251 EAK393249:EBA393251 EKG393249:EKW393251 EUC393249:EUS393251 FDY393249:FEO393251 FNU393249:FOK393251 FXQ393249:FYG393251 GHM393249:GIC393251 GRI393249:GRY393251 HBE393249:HBU393251 HLA393249:HLQ393251 HUW393249:HVM393251 IES393249:IFI393251 IOO393249:IPE393251 IYK393249:IZA393251 JIG393249:JIW393251 JSC393249:JSS393251 KBY393249:KCO393251 KLU393249:KMK393251 KVQ393249:KWG393251 LFM393249:LGC393251 LPI393249:LPY393251 LZE393249:LZU393251 MJA393249:MJQ393251 MSW393249:MTM393251 NCS393249:NDI393251 NMO393249:NNE393251 NWK393249:NXA393251 OGG393249:OGW393251 OQC393249:OQS393251 OZY393249:PAO393251 PJU393249:PKK393251 PTQ393249:PUG393251 QDM393249:QEC393251 QNI393249:QNY393251 QXE393249:QXU393251 RHA393249:RHQ393251 RQW393249:RRM393251 SAS393249:SBI393251 SKO393249:SLE393251 SUK393249:SVA393251 TEG393249:TEW393251 TOC393249:TOS393251 TXY393249:TYO393251 UHU393249:UIK393251 URQ393249:USG393251 VBM393249:VCC393251 VLI393249:VLY393251 VVE393249:VVU393251 WFA393249:WFQ393251 WOW393249:WPM393251 WYS393249:WZI393251 MG458785:MW458787 WC458785:WS458787 AFY458785:AGO458787 APU458785:AQK458787 AZQ458785:BAG458787 BJM458785:BKC458787 BTI458785:BTY458787 CDE458785:CDU458787 CNA458785:CNQ458787 CWW458785:CXM458787 DGS458785:DHI458787 DQO458785:DRE458787 EAK458785:EBA458787 EKG458785:EKW458787 EUC458785:EUS458787 FDY458785:FEO458787 FNU458785:FOK458787 FXQ458785:FYG458787 GHM458785:GIC458787 GRI458785:GRY458787 HBE458785:HBU458787 HLA458785:HLQ458787 HUW458785:HVM458787 IES458785:IFI458787 IOO458785:IPE458787 IYK458785:IZA458787 JIG458785:JIW458787 JSC458785:JSS458787 KBY458785:KCO458787 KLU458785:KMK458787 KVQ458785:KWG458787 LFM458785:LGC458787 LPI458785:LPY458787 LZE458785:LZU458787 MJA458785:MJQ458787 MSW458785:MTM458787 NCS458785:NDI458787 NMO458785:NNE458787 NWK458785:NXA458787 OGG458785:OGW458787 OQC458785:OQS458787 OZY458785:PAO458787 PJU458785:PKK458787 PTQ458785:PUG458787 QDM458785:QEC458787 QNI458785:QNY458787 QXE458785:QXU458787 RHA458785:RHQ458787 RQW458785:RRM458787 SAS458785:SBI458787 SKO458785:SLE458787 SUK458785:SVA458787 TEG458785:TEW458787 TOC458785:TOS458787 TXY458785:TYO458787 UHU458785:UIK458787 URQ458785:USG458787 VBM458785:VCC458787 VLI458785:VLY458787 VVE458785:VVU458787 WFA458785:WFQ458787 WOW458785:WPM458787 WYS458785:WZI458787 MG524321:MW524323 WC524321:WS524323 AFY524321:AGO524323 APU524321:AQK524323 AZQ524321:BAG524323 BJM524321:BKC524323 BTI524321:BTY524323 CDE524321:CDU524323 CNA524321:CNQ524323 CWW524321:CXM524323 DGS524321:DHI524323 DQO524321:DRE524323 EAK524321:EBA524323 EKG524321:EKW524323 EUC524321:EUS524323 FDY524321:FEO524323 FNU524321:FOK524323 FXQ524321:FYG524323 GHM524321:GIC524323 GRI524321:GRY524323 HBE524321:HBU524323 HLA524321:HLQ524323 HUW524321:HVM524323 IES524321:IFI524323 IOO524321:IPE524323 IYK524321:IZA524323 JIG524321:JIW524323 JSC524321:JSS524323 KBY524321:KCO524323 KLU524321:KMK524323 KVQ524321:KWG524323 LFM524321:LGC524323 LPI524321:LPY524323 LZE524321:LZU524323 MJA524321:MJQ524323 MSW524321:MTM524323 NCS524321:NDI524323 NMO524321:NNE524323 NWK524321:NXA524323 OGG524321:OGW524323 OQC524321:OQS524323 OZY524321:PAO524323 PJU524321:PKK524323 PTQ524321:PUG524323 QDM524321:QEC524323 QNI524321:QNY524323 QXE524321:QXU524323 RHA524321:RHQ524323 RQW524321:RRM524323 SAS524321:SBI524323 SKO524321:SLE524323 SUK524321:SVA524323 TEG524321:TEW524323 TOC524321:TOS524323 TXY524321:TYO524323 UHU524321:UIK524323 URQ524321:USG524323 VBM524321:VCC524323 VLI524321:VLY524323 VVE524321:VVU524323 WFA524321:WFQ524323 WOW524321:WPM524323 WYS524321:WZI524323 MG589857:MW589859 WC589857:WS589859 AFY589857:AGO589859 APU589857:AQK589859 AZQ589857:BAG589859 BJM589857:BKC589859 BTI589857:BTY589859 CDE589857:CDU589859 CNA589857:CNQ589859 CWW589857:CXM589859 DGS589857:DHI589859 DQO589857:DRE589859 EAK589857:EBA589859 EKG589857:EKW589859 EUC589857:EUS589859 FDY589857:FEO589859 FNU589857:FOK589859 FXQ589857:FYG589859 GHM589857:GIC589859 GRI589857:GRY589859 HBE589857:HBU589859 HLA589857:HLQ589859 HUW589857:HVM589859 IES589857:IFI589859 IOO589857:IPE589859 IYK589857:IZA589859 JIG589857:JIW589859 JSC589857:JSS589859 KBY589857:KCO589859 KLU589857:KMK589859 KVQ589857:KWG589859 LFM589857:LGC589859 LPI589857:LPY589859 LZE589857:LZU589859 MJA589857:MJQ589859 MSW589857:MTM589859 NCS589857:NDI589859 NMO589857:NNE589859 NWK589857:NXA589859 OGG589857:OGW589859 OQC589857:OQS589859 OZY589857:PAO589859 PJU589857:PKK589859 PTQ589857:PUG589859 QDM589857:QEC589859 QNI589857:QNY589859 QXE589857:QXU589859 RHA589857:RHQ589859 RQW589857:RRM589859 SAS589857:SBI589859 SKO589857:SLE589859 SUK589857:SVA589859 TEG589857:TEW589859 TOC589857:TOS589859 TXY589857:TYO589859 UHU589857:UIK589859 URQ589857:USG589859 VBM589857:VCC589859 VLI589857:VLY589859 VVE589857:VVU589859 WFA589857:WFQ589859 WOW589857:WPM589859 WYS589857:WZI589859 MG655393:MW655395 WC655393:WS655395 AFY655393:AGO655395 APU655393:AQK655395 AZQ655393:BAG655395 BJM655393:BKC655395 BTI655393:BTY655395 CDE655393:CDU655395 CNA655393:CNQ655395 CWW655393:CXM655395 DGS655393:DHI655395 DQO655393:DRE655395 EAK655393:EBA655395 EKG655393:EKW655395 EUC655393:EUS655395 FDY655393:FEO655395 FNU655393:FOK655395 FXQ655393:FYG655395 GHM655393:GIC655395 GRI655393:GRY655395 HBE655393:HBU655395 HLA655393:HLQ655395 HUW655393:HVM655395 IES655393:IFI655395 IOO655393:IPE655395 IYK655393:IZA655395 JIG655393:JIW655395 JSC655393:JSS655395 KBY655393:KCO655395 KLU655393:KMK655395 KVQ655393:KWG655395 LFM655393:LGC655395 LPI655393:LPY655395 LZE655393:LZU655395 MJA655393:MJQ655395 MSW655393:MTM655395 NCS655393:NDI655395 NMO655393:NNE655395 NWK655393:NXA655395 OGG655393:OGW655395 OQC655393:OQS655395 OZY655393:PAO655395 PJU655393:PKK655395 PTQ655393:PUG655395 QDM655393:QEC655395 QNI655393:QNY655395 QXE655393:QXU655395 RHA655393:RHQ655395 RQW655393:RRM655395 SAS655393:SBI655395 SKO655393:SLE655395 SUK655393:SVA655395 TEG655393:TEW655395 TOC655393:TOS655395 TXY655393:TYO655395 UHU655393:UIK655395 URQ655393:USG655395 VBM655393:VCC655395 VLI655393:VLY655395 VVE655393:VVU655395 WFA655393:WFQ655395 WOW655393:WPM655395 WYS655393:WZI655395 MG720929:MW720931 WC720929:WS720931 AFY720929:AGO720931 APU720929:AQK720931 AZQ720929:BAG720931 BJM720929:BKC720931 BTI720929:BTY720931 CDE720929:CDU720931 CNA720929:CNQ720931 CWW720929:CXM720931 DGS720929:DHI720931 DQO720929:DRE720931 EAK720929:EBA720931 EKG720929:EKW720931 EUC720929:EUS720931 FDY720929:FEO720931 FNU720929:FOK720931 FXQ720929:FYG720931 GHM720929:GIC720931 GRI720929:GRY720931 HBE720929:HBU720931 HLA720929:HLQ720931 HUW720929:HVM720931 IES720929:IFI720931 IOO720929:IPE720931 IYK720929:IZA720931 JIG720929:JIW720931 JSC720929:JSS720931 KBY720929:KCO720931 KLU720929:KMK720931 KVQ720929:KWG720931 LFM720929:LGC720931 LPI720929:LPY720931 LZE720929:LZU720931 MJA720929:MJQ720931 MSW720929:MTM720931 NCS720929:NDI720931 NMO720929:NNE720931 NWK720929:NXA720931 OGG720929:OGW720931 OQC720929:OQS720931 OZY720929:PAO720931 PJU720929:PKK720931 PTQ720929:PUG720931 QDM720929:QEC720931 QNI720929:QNY720931 QXE720929:QXU720931 RHA720929:RHQ720931 RQW720929:RRM720931 SAS720929:SBI720931 SKO720929:SLE720931 SUK720929:SVA720931 TEG720929:TEW720931 TOC720929:TOS720931 TXY720929:TYO720931 UHU720929:UIK720931 URQ720929:USG720931 VBM720929:VCC720931 VLI720929:VLY720931 VVE720929:VVU720931 WFA720929:WFQ720931 WOW720929:WPM720931 WYS720929:WZI720931 MG786465:MW786467 WC786465:WS786467 AFY786465:AGO786467 APU786465:AQK786467 AZQ786465:BAG786467 BJM786465:BKC786467 BTI786465:BTY786467 CDE786465:CDU786467 CNA786465:CNQ786467 CWW786465:CXM786467 DGS786465:DHI786467 DQO786465:DRE786467 EAK786465:EBA786467 EKG786465:EKW786467 EUC786465:EUS786467 FDY786465:FEO786467 FNU786465:FOK786467 FXQ786465:FYG786467 GHM786465:GIC786467 GRI786465:GRY786467 HBE786465:HBU786467 HLA786465:HLQ786467 HUW786465:HVM786467 IES786465:IFI786467 IOO786465:IPE786467 IYK786465:IZA786467 JIG786465:JIW786467 JSC786465:JSS786467 KBY786465:KCO786467 KLU786465:KMK786467 KVQ786465:KWG786467 LFM786465:LGC786467 LPI786465:LPY786467 LZE786465:LZU786467 MJA786465:MJQ786467 MSW786465:MTM786467 NCS786465:NDI786467 NMO786465:NNE786467 NWK786465:NXA786467 OGG786465:OGW786467 OQC786465:OQS786467 OZY786465:PAO786467 PJU786465:PKK786467 PTQ786465:PUG786467 QDM786465:QEC786467 QNI786465:QNY786467 QXE786465:QXU786467 RHA786465:RHQ786467 RQW786465:RRM786467 SAS786465:SBI786467 SKO786465:SLE786467 SUK786465:SVA786467 TEG786465:TEW786467 TOC786465:TOS786467 TXY786465:TYO786467 UHU786465:UIK786467 URQ786465:USG786467 VBM786465:VCC786467 VLI786465:VLY786467 VVE786465:VVU786467 WFA786465:WFQ786467 WOW786465:WPM786467 WYS786465:WZI786467 MG852001:MW852003 WC852001:WS852003 AFY852001:AGO852003 APU852001:AQK852003 AZQ852001:BAG852003 BJM852001:BKC852003 BTI852001:BTY852003 CDE852001:CDU852003 CNA852001:CNQ852003 CWW852001:CXM852003 DGS852001:DHI852003 DQO852001:DRE852003 EAK852001:EBA852003 EKG852001:EKW852003 EUC852001:EUS852003 FDY852001:FEO852003 FNU852001:FOK852003 FXQ852001:FYG852003 GHM852001:GIC852003 GRI852001:GRY852003 HBE852001:HBU852003 HLA852001:HLQ852003 HUW852001:HVM852003 IES852001:IFI852003 IOO852001:IPE852003 IYK852001:IZA852003 JIG852001:JIW852003 JSC852001:JSS852003 KBY852001:KCO852003 KLU852001:KMK852003 KVQ852001:KWG852003 LFM852001:LGC852003 LPI852001:LPY852003 LZE852001:LZU852003 MJA852001:MJQ852003 MSW852001:MTM852003 NCS852001:NDI852003 NMO852001:NNE852003 NWK852001:NXA852003 OGG852001:OGW852003 OQC852001:OQS852003 OZY852001:PAO852003 PJU852001:PKK852003 PTQ852001:PUG852003 QDM852001:QEC852003 QNI852001:QNY852003 QXE852001:QXU852003 RHA852001:RHQ852003 RQW852001:RRM852003 SAS852001:SBI852003 SKO852001:SLE852003 SUK852001:SVA852003 TEG852001:TEW852003 TOC852001:TOS852003 TXY852001:TYO852003 UHU852001:UIK852003 URQ852001:USG852003 VBM852001:VCC852003 VLI852001:VLY852003 VVE852001:VVU852003 WFA852001:WFQ852003 WOW852001:WPM852003 WYS852001:WZI852003 MG917537:MW917539 WC917537:WS917539 AFY917537:AGO917539 APU917537:AQK917539 AZQ917537:BAG917539 BJM917537:BKC917539 BTI917537:BTY917539 CDE917537:CDU917539 CNA917537:CNQ917539 CWW917537:CXM917539 DGS917537:DHI917539 DQO917537:DRE917539 EAK917537:EBA917539 EKG917537:EKW917539 EUC917537:EUS917539 FDY917537:FEO917539 FNU917537:FOK917539 FXQ917537:FYG917539 GHM917537:GIC917539 GRI917537:GRY917539 HBE917537:HBU917539 HLA917537:HLQ917539 HUW917537:HVM917539 IES917537:IFI917539 IOO917537:IPE917539 IYK917537:IZA917539 JIG917537:JIW917539 JSC917537:JSS917539 KBY917537:KCO917539 KLU917537:KMK917539 KVQ917537:KWG917539 LFM917537:LGC917539 LPI917537:LPY917539 LZE917537:LZU917539 MJA917537:MJQ917539 MSW917537:MTM917539 NCS917537:NDI917539 NMO917537:NNE917539 NWK917537:NXA917539 OGG917537:OGW917539 OQC917537:OQS917539 OZY917537:PAO917539 PJU917537:PKK917539 PTQ917537:PUG917539 QDM917537:QEC917539 QNI917537:QNY917539 QXE917537:QXU917539 RHA917537:RHQ917539 RQW917537:RRM917539 SAS917537:SBI917539 SKO917537:SLE917539 SUK917537:SVA917539 TEG917537:TEW917539 TOC917537:TOS917539 TXY917537:TYO917539 UHU917537:UIK917539 URQ917537:USG917539 VBM917537:VCC917539 VLI917537:VLY917539 VVE917537:VVU917539 WFA917537:WFQ917539 WOW917537:WPM917539 WYS917537:WZI917539 MG983073:MW983075 WC983073:WS983075 AFY983073:AGO983075 APU983073:AQK983075 AZQ983073:BAG983075 BJM983073:BKC983075 BTI983073:BTY983075 CDE983073:CDU983075 CNA983073:CNQ983075 CWW983073:CXM983075 DGS983073:DHI983075 DQO983073:DRE983075 EAK983073:EBA983075 EKG983073:EKW983075 EUC983073:EUS983075 FDY983073:FEO983075 FNU983073:FOK983075 FXQ983073:FYG983075 GHM983073:GIC983075 GRI983073:GRY983075 HBE983073:HBU983075 HLA983073:HLQ983075 HUW983073:HVM983075 IES983073:IFI983075 IOO983073:IPE983075 IYK983073:IZA983075 JIG983073:JIW983075 JSC983073:JSS983075 KBY983073:KCO983075 KLU983073:KMK983075 KVQ983073:KWG983075 LFM983073:LGC983075 LPI983073:LPY983075 LZE983073:LZU983075 MJA983073:MJQ983075 MSW983073:MTM983075 NCS983073:NDI983075 NMO983073:NNE983075 NWK983073:NXA983075 OGG983073:OGW983075 OQC983073:OQS983075 OZY983073:PAO983075 PJU983073:PKK983075 PTQ983073:PUG983075 QDM983073:QEC983075 QNI983073:QNY983075 QXE983073:QXU983075 RHA983073:RHQ983075 RQW983073:RRM983075 SAS983073:SBI983075 SKO983073:SLE983075 SUK983073:SVA983075 TEG983073:TEW983075 TOC983073:TOS983075 TXY983073:TYO983075 UHU983073:UIK983075 URQ983073:USG983075 VBM983073:VCC983075 VLI983073:VLY983075 VVE983073:VVU983075 WFA983073:WFQ983075 WOW983073:WPM983075 WC26:WS28 MG26:MW28 WYS26:WZI28 WOW26:WPM28 WFA26:WFQ28 VVE26:VVU28 VLI26:VLY28 VBM26:VCC28 URQ26:USG28 UHU26:UIK28 TXY26:TYO28 TOC26:TOS28 TEG26:TEW28 SUK26:SVA28 SKO26:SLE28 SAS26:SBI28 RQW26:RRM28 RHA26:RHQ28 QXE26:QXU28 QNI26:QNY28 QDM26:QEC28 PTQ26:PUG28 PJU26:PKK28 OZY26:PAO28 OQC26:OQS28 OGG26:OGW28 NWK26:NXA28 NMO26:NNE28 NCS26:NDI28 MSW26:MTM28 MJA26:MJQ28 LZE26:LZU28 LPI26:LPY28 LFM26:LGC28 KVQ26:KWG28 KLU26:KMK28 KBY26:KCO28 JSC26:JSS28 JIG26:JIW28 IYK26:IZA28 IOO26:IPE28 IES26:IFI28 HUW26:HVM28 HLA26:HLQ28 HBE26:HBU28 GRI26:GRY28 GHM26:GIC28 FXQ26:FYG28 FNU26:FOK28 FDY26:FEO28 EUC26:EUS28 EKG26:EKW28 EAK26:EBA28 DQO26:DRE28 DGS26:DHI28 CWW26:CXM28 CNA26:CNQ28 CDE26:CDU28 BTI26:BTY28 BJM26:BKC28 AZQ26:BAG28 APU26:AQK28 AFY26:AGO28 WYZ37:WZP39 DG27:DH28 DG26 MN37:ND39 WJ37:WZ39 AGF37:AGV39 AQB37:AQR39 AZX37:BAN39 BJT37:BKJ39 BTP37:BUF39 CDL37:CEB39 CNH37:CNX39 CXD37:CXT39 DGZ37:DHP39 DQV37:DRL39 EAR37:EBH39 EKN37:ELD39 EUJ37:EUZ39 FEF37:FEV39 FOB37:FOR39 FXX37:FYN39 GHT37:GIJ39 GRP37:GSF39 HBL37:HCB39 HLH37:HLX39 HVD37:HVT39 IEZ37:IFP39 IOV37:IPL39 IYR37:IZH39 JIN37:JJD39 JSJ37:JSZ39 KCF37:KCV39 KMB37:KMR39 KVX37:KWN39 LFT37:LGJ39 LPP37:LQF39 LZL37:MAB39 MJH37:MJX39 MTD37:MTT39 NCZ37:NDP39 NMV37:NNL39 NWR37:NXH39 OGN37:OHD39 OQJ37:OQZ39 PAF37:PAV39 PKB37:PKR39 PTX37:PUN39 QDT37:QEJ39 QNP37:QOF39 QXL37:QYB39 RHH37:RHX39 RRD37:RRT39 SAZ37:SBP39 SKV37:SLL39 SUR37:SVH39 TEN37:TFD39 TOJ37:TOZ39 TYF37:TYV39 UIB37:UIR39 URX37:USN39 VBT37:VCJ39 VLP37:VMF39 VVL37:VWB39 WFH37:WFX39 WPD37:WPT39 L983073:DH983075 L917537:DH917539 L852001:DH852003 L786465:DH786467 L720929:DH720931 L655393:DH655395 L589857:DH589859 L524321:DH524323 L458785:DH458787 L393249:DH393251 L327713:DH327715 L262177:DH262179 L196641:DH196643 L131105:DH131107 L65569:DH65571 L983077:DH983080 L917541:DH917544 L852005:DH852008 L786469:DH786472 L720933:DH720936 L655397:DH655400 L589861:DH589864 L524325:DH524328 L458789:DH458792 L393253:DH393256 L327717:DH327720 L262181:DH262184 L196645:DH196648 L131109:DH131112 L65573:DH65576 L26:DF28"/>
    <dataValidation type="list" allowBlank="1" showInputMessage="1" showErrorMessage="1" errorTitle="Ошибка" error="Выберите значение из списка" sqref="WYV983069 MJ23 WF23 AGB23 APX23 AZT23 BJP23 BTL23 CDH23 CND23 CWZ23 DGV23 DQR23 EAN23 EKJ23 EUF23 FEB23 FNX23 FXT23 GHP23 GRL23 HBH23 HLD23 HUZ23 IEV23 IOR23 IYN23 JIJ23 JSF23 KCB23 KLX23 KVT23 LFP23 LPL23 LZH23 MJD23 MSZ23 NCV23 NMR23 NWN23 OGJ23 OQF23 PAB23 PJX23 PTT23 QDP23 QNL23 QXH23 RHD23 RQZ23 SAV23 SKR23 SUN23 TEJ23 TOF23 TYB23 UHX23 URT23 VBP23 VLL23 VVH23 WFD23 WOZ23 WYV23 O65565 MJ65565 WF65565 AGB65565 APX65565 AZT65565 BJP65565 BTL65565 CDH65565 CND65565 CWZ65565 DGV65565 DQR65565 EAN65565 EKJ65565 EUF65565 FEB65565 FNX65565 FXT65565 GHP65565 GRL65565 HBH65565 HLD65565 HUZ65565 IEV65565 IOR65565 IYN65565 JIJ65565 JSF65565 KCB65565 KLX65565 KVT65565 LFP65565 LPL65565 LZH65565 MJD65565 MSZ65565 NCV65565 NMR65565 NWN65565 OGJ65565 OQF65565 PAB65565 PJX65565 PTT65565 QDP65565 QNL65565 QXH65565 RHD65565 RQZ65565 SAV65565 SKR65565 SUN65565 TEJ65565 TOF65565 TYB65565 UHX65565 URT65565 VBP65565 VLL65565 VVH65565 WFD65565 WOZ65565 WYV65565 O131101 MJ131101 WF131101 AGB131101 APX131101 AZT131101 BJP131101 BTL131101 CDH131101 CND131101 CWZ131101 DGV131101 DQR131101 EAN131101 EKJ131101 EUF131101 FEB131101 FNX131101 FXT131101 GHP131101 GRL131101 HBH131101 HLD131101 HUZ131101 IEV131101 IOR131101 IYN131101 JIJ131101 JSF131101 KCB131101 KLX131101 KVT131101 LFP131101 LPL131101 LZH131101 MJD131101 MSZ131101 NCV131101 NMR131101 NWN131101 OGJ131101 OQF131101 PAB131101 PJX131101 PTT131101 QDP131101 QNL131101 QXH131101 RHD131101 RQZ131101 SAV131101 SKR131101 SUN131101 TEJ131101 TOF131101 TYB131101 UHX131101 URT131101 VBP131101 VLL131101 VVH131101 WFD131101 WOZ131101 WYV131101 O196637 MJ196637 WF196637 AGB196637 APX196637 AZT196637 BJP196637 BTL196637 CDH196637 CND196637 CWZ196637 DGV196637 DQR196637 EAN196637 EKJ196637 EUF196637 FEB196637 FNX196637 FXT196637 GHP196637 GRL196637 HBH196637 HLD196637 HUZ196637 IEV196637 IOR196637 IYN196637 JIJ196637 JSF196637 KCB196637 KLX196637 KVT196637 LFP196637 LPL196637 LZH196637 MJD196637 MSZ196637 NCV196637 NMR196637 NWN196637 OGJ196637 OQF196637 PAB196637 PJX196637 PTT196637 QDP196637 QNL196637 QXH196637 RHD196637 RQZ196637 SAV196637 SKR196637 SUN196637 TEJ196637 TOF196637 TYB196637 UHX196637 URT196637 VBP196637 VLL196637 VVH196637 WFD196637 WOZ196637 WYV196637 O262173 MJ262173 WF262173 AGB262173 APX262173 AZT262173 BJP262173 BTL262173 CDH262173 CND262173 CWZ262173 DGV262173 DQR262173 EAN262173 EKJ262173 EUF262173 FEB262173 FNX262173 FXT262173 GHP262173 GRL262173 HBH262173 HLD262173 HUZ262173 IEV262173 IOR262173 IYN262173 JIJ262173 JSF262173 KCB262173 KLX262173 KVT262173 LFP262173 LPL262173 LZH262173 MJD262173 MSZ262173 NCV262173 NMR262173 NWN262173 OGJ262173 OQF262173 PAB262173 PJX262173 PTT262173 QDP262173 QNL262173 QXH262173 RHD262173 RQZ262173 SAV262173 SKR262173 SUN262173 TEJ262173 TOF262173 TYB262173 UHX262173 URT262173 VBP262173 VLL262173 VVH262173 WFD262173 WOZ262173 WYV262173 O327709 MJ327709 WF327709 AGB327709 APX327709 AZT327709 BJP327709 BTL327709 CDH327709 CND327709 CWZ327709 DGV327709 DQR327709 EAN327709 EKJ327709 EUF327709 FEB327709 FNX327709 FXT327709 GHP327709 GRL327709 HBH327709 HLD327709 HUZ327709 IEV327709 IOR327709 IYN327709 JIJ327709 JSF327709 KCB327709 KLX327709 KVT327709 LFP327709 LPL327709 LZH327709 MJD327709 MSZ327709 NCV327709 NMR327709 NWN327709 OGJ327709 OQF327709 PAB327709 PJX327709 PTT327709 QDP327709 QNL327709 QXH327709 RHD327709 RQZ327709 SAV327709 SKR327709 SUN327709 TEJ327709 TOF327709 TYB327709 UHX327709 URT327709 VBP327709 VLL327709 VVH327709 WFD327709 WOZ327709 WYV327709 O393245 MJ393245 WF393245 AGB393245 APX393245 AZT393245 BJP393245 BTL393245 CDH393245 CND393245 CWZ393245 DGV393245 DQR393245 EAN393245 EKJ393245 EUF393245 FEB393245 FNX393245 FXT393245 GHP393245 GRL393245 HBH393245 HLD393245 HUZ393245 IEV393245 IOR393245 IYN393245 JIJ393245 JSF393245 KCB393245 KLX393245 KVT393245 LFP393245 LPL393245 LZH393245 MJD393245 MSZ393245 NCV393245 NMR393245 NWN393245 OGJ393245 OQF393245 PAB393245 PJX393245 PTT393245 QDP393245 QNL393245 QXH393245 RHD393245 RQZ393245 SAV393245 SKR393245 SUN393245 TEJ393245 TOF393245 TYB393245 UHX393245 URT393245 VBP393245 VLL393245 VVH393245 WFD393245 WOZ393245 WYV393245 O458781 MJ458781 WF458781 AGB458781 APX458781 AZT458781 BJP458781 BTL458781 CDH458781 CND458781 CWZ458781 DGV458781 DQR458781 EAN458781 EKJ458781 EUF458781 FEB458781 FNX458781 FXT458781 GHP458781 GRL458781 HBH458781 HLD458781 HUZ458781 IEV458781 IOR458781 IYN458781 JIJ458781 JSF458781 KCB458781 KLX458781 KVT458781 LFP458781 LPL458781 LZH458781 MJD458781 MSZ458781 NCV458781 NMR458781 NWN458781 OGJ458781 OQF458781 PAB458781 PJX458781 PTT458781 QDP458781 QNL458781 QXH458781 RHD458781 RQZ458781 SAV458781 SKR458781 SUN458781 TEJ458781 TOF458781 TYB458781 UHX458781 URT458781 VBP458781 VLL458781 VVH458781 WFD458781 WOZ458781 WYV458781 O524317 MJ524317 WF524317 AGB524317 APX524317 AZT524317 BJP524317 BTL524317 CDH524317 CND524317 CWZ524317 DGV524317 DQR524317 EAN524317 EKJ524317 EUF524317 FEB524317 FNX524317 FXT524317 GHP524317 GRL524317 HBH524317 HLD524317 HUZ524317 IEV524317 IOR524317 IYN524317 JIJ524317 JSF524317 KCB524317 KLX524317 KVT524317 LFP524317 LPL524317 LZH524317 MJD524317 MSZ524317 NCV524317 NMR524317 NWN524317 OGJ524317 OQF524317 PAB524317 PJX524317 PTT524317 QDP524317 QNL524317 QXH524317 RHD524317 RQZ524317 SAV524317 SKR524317 SUN524317 TEJ524317 TOF524317 TYB524317 UHX524317 URT524317 VBP524317 VLL524317 VVH524317 WFD524317 WOZ524317 WYV524317 O589853 MJ589853 WF589853 AGB589853 APX589853 AZT589853 BJP589853 BTL589853 CDH589853 CND589853 CWZ589853 DGV589853 DQR589853 EAN589853 EKJ589853 EUF589853 FEB589853 FNX589853 FXT589853 GHP589853 GRL589853 HBH589853 HLD589853 HUZ589853 IEV589853 IOR589853 IYN589853 JIJ589853 JSF589853 KCB589853 KLX589853 KVT589853 LFP589853 LPL589853 LZH589853 MJD589853 MSZ589853 NCV589853 NMR589853 NWN589853 OGJ589853 OQF589853 PAB589853 PJX589853 PTT589853 QDP589853 QNL589853 QXH589853 RHD589853 RQZ589853 SAV589853 SKR589853 SUN589853 TEJ589853 TOF589853 TYB589853 UHX589853 URT589853 VBP589853 VLL589853 VVH589853 WFD589853 WOZ589853 WYV589853 O655389 MJ655389 WF655389 AGB655389 APX655389 AZT655389 BJP655389 BTL655389 CDH655389 CND655389 CWZ655389 DGV655389 DQR655389 EAN655389 EKJ655389 EUF655389 FEB655389 FNX655389 FXT655389 GHP655389 GRL655389 HBH655389 HLD655389 HUZ655389 IEV655389 IOR655389 IYN655389 JIJ655389 JSF655389 KCB655389 KLX655389 KVT655389 LFP655389 LPL655389 LZH655389 MJD655389 MSZ655389 NCV655389 NMR655389 NWN655389 OGJ655389 OQF655389 PAB655389 PJX655389 PTT655389 QDP655389 QNL655389 QXH655389 RHD655389 RQZ655389 SAV655389 SKR655389 SUN655389 TEJ655389 TOF655389 TYB655389 UHX655389 URT655389 VBP655389 VLL655389 VVH655389 WFD655389 WOZ655389 WYV655389 O720925 MJ720925 WF720925 AGB720925 APX720925 AZT720925 BJP720925 BTL720925 CDH720925 CND720925 CWZ720925 DGV720925 DQR720925 EAN720925 EKJ720925 EUF720925 FEB720925 FNX720925 FXT720925 GHP720925 GRL720925 HBH720925 HLD720925 HUZ720925 IEV720925 IOR720925 IYN720925 JIJ720925 JSF720925 KCB720925 KLX720925 KVT720925 LFP720925 LPL720925 LZH720925 MJD720925 MSZ720925 NCV720925 NMR720925 NWN720925 OGJ720925 OQF720925 PAB720925 PJX720925 PTT720925 QDP720925 QNL720925 QXH720925 RHD720925 RQZ720925 SAV720925 SKR720925 SUN720925 TEJ720925 TOF720925 TYB720925 UHX720925 URT720925 VBP720925 VLL720925 VVH720925 WFD720925 WOZ720925 WYV720925 O786461 MJ786461 WF786461 AGB786461 APX786461 AZT786461 BJP786461 BTL786461 CDH786461 CND786461 CWZ786461 DGV786461 DQR786461 EAN786461 EKJ786461 EUF786461 FEB786461 FNX786461 FXT786461 GHP786461 GRL786461 HBH786461 HLD786461 HUZ786461 IEV786461 IOR786461 IYN786461 JIJ786461 JSF786461 KCB786461 KLX786461 KVT786461 LFP786461 LPL786461 LZH786461 MJD786461 MSZ786461 NCV786461 NMR786461 NWN786461 OGJ786461 OQF786461 PAB786461 PJX786461 PTT786461 QDP786461 QNL786461 QXH786461 RHD786461 RQZ786461 SAV786461 SKR786461 SUN786461 TEJ786461 TOF786461 TYB786461 UHX786461 URT786461 VBP786461 VLL786461 VVH786461 WFD786461 WOZ786461 WYV786461 O851997 MJ851997 WF851997 AGB851997 APX851997 AZT851997 BJP851997 BTL851997 CDH851997 CND851997 CWZ851997 DGV851997 DQR851997 EAN851997 EKJ851997 EUF851997 FEB851997 FNX851997 FXT851997 GHP851997 GRL851997 HBH851997 HLD851997 HUZ851997 IEV851997 IOR851997 IYN851997 JIJ851997 JSF851997 KCB851997 KLX851997 KVT851997 LFP851997 LPL851997 LZH851997 MJD851997 MSZ851997 NCV851997 NMR851997 NWN851997 OGJ851997 OQF851997 PAB851997 PJX851997 PTT851997 QDP851997 QNL851997 QXH851997 RHD851997 RQZ851997 SAV851997 SKR851997 SUN851997 TEJ851997 TOF851997 TYB851997 UHX851997 URT851997 VBP851997 VLL851997 VVH851997 WFD851997 WOZ851997 WYV851997 O917533 MJ917533 WF917533 AGB917533 APX917533 AZT917533 BJP917533 BTL917533 CDH917533 CND917533 CWZ917533 DGV917533 DQR917533 EAN917533 EKJ917533 EUF917533 FEB917533 FNX917533 FXT917533 GHP917533 GRL917533 HBH917533 HLD917533 HUZ917533 IEV917533 IOR917533 IYN917533 JIJ917533 JSF917533 KCB917533 KLX917533 KVT917533 LFP917533 LPL917533 LZH917533 MJD917533 MSZ917533 NCV917533 NMR917533 NWN917533 OGJ917533 OQF917533 PAB917533 PJX917533 PTT917533 QDP917533 QNL917533 QXH917533 RHD917533 RQZ917533 SAV917533 SKR917533 SUN917533 TEJ917533 TOF917533 TYB917533 UHX917533 URT917533 VBP917533 VLL917533 VVH917533 WFD917533 WOZ917533 WYV917533 O983069 MJ983069 WF983069 AGB983069 APX983069 AZT983069 BJP983069 BTL983069 CDH983069 CND983069 CWZ983069 DGV983069 DQR983069 EAN983069 EKJ983069 EUF983069 FEB983069 FNX983069 FXT983069 GHP983069 GRL983069 HBH983069 HLD983069 HUZ983069 IEV983069 IOR983069 IYN983069 JIJ983069 JSF983069 KCB983069 KLX983069 KVT983069 LFP983069 LPL983069 LZH983069 MJD983069 MSZ983069 NCV983069 NMR983069 NWN983069 OGJ983069 OQF983069 PAB983069 PJX983069 PTT983069 QDP983069 QNL983069 QXH983069 RHD983069 RQZ983069 SAV983069 SKR983069 SUN983069 TEJ983069 TOF983069 TYB983069 UHX983069 URT983069 VBP983069 VLL983069 VVH983069 WFD983069 WOZ983069 O23 WZC34 MQ34 WM34 AGI34 AQE34 BAA34 BJW34 BTS34 CDO34 CNK34 CXG34 DHC34 DQY34 EAU34 EKQ34 EUM34 FEI34 FOE34 FYA34 GHW34 GRS34 HBO34 HLK34 HVG34 IFC34 IOY34 IYU34 JIQ34 JSM34 KCI34 KME34 KWA34 LFW34 LPS34 LZO34 MJK34 MTG34 NDC34 NMY34 NWU34 OGQ34 OQM34 PAI34 PKE34 PUA34 QDW34 QNS34 QXO34 RHK34 RRG34 SBC34 SKY34 SUU34 TEQ34 TOM34 TYI34 UIE34 USA34 VBW34 VLS34 VVO34 WFK34 WPG34 O34 AA65565 AA131101 AA196637 AA262173 AA327709 AA393245 AA458781 AA524317 AA589853 AA655389 AA720925 AA786461 AA851997 AA917533 AA983069 AA23 AA34 AM65565 AM131101 AM196637 AM262173 AM327709 AM393245 AM458781 AM524317 AM589853 AM655389 AM720925 AM786461 AM851997 AM917533 AM983069 AM23 AM34 AY65565 AY131101 AY196637 AY262173 AY327709 AY393245 AY458781 AY524317 AY589853 AY655389 AY720925 AY786461 AY851997 AY917533 AY983069 AY23 AY34 BK65565 BK131101 BK196637 BK262173 BK327709 BK393245 BK458781 BK524317 BK589853 BK655389 BK720925 BK786461 BK851997 BK917533 BK983069 BK23 BK34 BW65565 BW131101 BW196637 BW262173 BW327709 BW393245 BW458781 BW524317 BW589853 BW655389 BW720925 BW786461 BW851997 BW917533 BW983069 BW23 BW34 CI65565 CI131101 CI196637 CI262173 CI327709 CI393245 CI458781 CI524317 CI589853 CI655389 CI720925 CI786461 CI851997 CI917533 CI983069 CI23 CI34 CU65565 CU131101 CU196637 CU262173 CU327709 CU393245 CU458781 CU524317 CU589853 CU655389 CU720925 CU786461 CU851997 CU917533 CU983069 CU23 CU34">
      <formula1>kind_of_cons</formula1>
    </dataValidation>
    <dataValidation type="textLength" operator="lessThanOrEqual" allowBlank="1" showInputMessage="1" showErrorMessage="1" errorTitle="Ошибка" error="Допускается ввод не более 900 символов!" sqref="WZI983064:WZI983070 MW18:MW24 WS18:WS24 AGO18:AGO24 AQK18:AQK24 BAG18:BAG24 BKC18:BKC24 BTY18:BTY24 CDU18:CDU24 CNQ18:CNQ24 CXM18:CXM24 DHI18:DHI24 DRE18:DRE24 EBA18:EBA24 EKW18:EKW24 EUS18:EUS24 FEO18:FEO24 FOK18:FOK24 FYG18:FYG24 GIC18:GIC24 GRY18:GRY24 HBU18:HBU24 HLQ18:HLQ24 HVM18:HVM24 IFI18:IFI24 IPE18:IPE24 IZA18:IZA24 JIW18:JIW24 JSS18:JSS24 KCO18:KCO24 KMK18:KMK24 KWG18:KWG24 LGC18:LGC24 LPY18:LPY24 LZU18:LZU24 MJQ18:MJQ24 MTM18:MTM24 NDI18:NDI24 NNE18:NNE24 NXA18:NXA24 OGW18:OGW24 OQS18:OQS24 PAO18:PAO24 PKK18:PKK24 PUG18:PUG24 QEC18:QEC24 QNY18:QNY24 QXU18:QXU24 RHQ18:RHQ24 RRM18:RRM24 SBI18:SBI24 SLE18:SLE24 SVA18:SVA24 TEW18:TEW24 TOS18:TOS24 TYO18:TYO24 UIK18:UIK24 USG18:USG24 VCC18:VCC24 VLY18:VLY24 VVU18:VVU24 WFQ18:WFQ24 WPM18:WPM24 WZI18:WZI24 DH65560:DH65566 MW65560:MW65566 WS65560:WS65566 AGO65560:AGO65566 AQK65560:AQK65566 BAG65560:BAG65566 BKC65560:BKC65566 BTY65560:BTY65566 CDU65560:CDU65566 CNQ65560:CNQ65566 CXM65560:CXM65566 DHI65560:DHI65566 DRE65560:DRE65566 EBA65560:EBA65566 EKW65560:EKW65566 EUS65560:EUS65566 FEO65560:FEO65566 FOK65560:FOK65566 FYG65560:FYG65566 GIC65560:GIC65566 GRY65560:GRY65566 HBU65560:HBU65566 HLQ65560:HLQ65566 HVM65560:HVM65566 IFI65560:IFI65566 IPE65560:IPE65566 IZA65560:IZA65566 JIW65560:JIW65566 JSS65560:JSS65566 KCO65560:KCO65566 KMK65560:KMK65566 KWG65560:KWG65566 LGC65560:LGC65566 LPY65560:LPY65566 LZU65560:LZU65566 MJQ65560:MJQ65566 MTM65560:MTM65566 NDI65560:NDI65566 NNE65560:NNE65566 NXA65560:NXA65566 OGW65560:OGW65566 OQS65560:OQS65566 PAO65560:PAO65566 PKK65560:PKK65566 PUG65560:PUG65566 QEC65560:QEC65566 QNY65560:QNY65566 QXU65560:QXU65566 RHQ65560:RHQ65566 RRM65560:RRM65566 SBI65560:SBI65566 SLE65560:SLE65566 SVA65560:SVA65566 TEW65560:TEW65566 TOS65560:TOS65566 TYO65560:TYO65566 UIK65560:UIK65566 USG65560:USG65566 VCC65560:VCC65566 VLY65560:VLY65566 VVU65560:VVU65566 WFQ65560:WFQ65566 WPM65560:WPM65566 WZI65560:WZI65566 DH131096:DH131102 MW131096:MW131102 WS131096:WS131102 AGO131096:AGO131102 AQK131096:AQK131102 BAG131096:BAG131102 BKC131096:BKC131102 BTY131096:BTY131102 CDU131096:CDU131102 CNQ131096:CNQ131102 CXM131096:CXM131102 DHI131096:DHI131102 DRE131096:DRE131102 EBA131096:EBA131102 EKW131096:EKW131102 EUS131096:EUS131102 FEO131096:FEO131102 FOK131096:FOK131102 FYG131096:FYG131102 GIC131096:GIC131102 GRY131096:GRY131102 HBU131096:HBU131102 HLQ131096:HLQ131102 HVM131096:HVM131102 IFI131096:IFI131102 IPE131096:IPE131102 IZA131096:IZA131102 JIW131096:JIW131102 JSS131096:JSS131102 KCO131096:KCO131102 KMK131096:KMK131102 KWG131096:KWG131102 LGC131096:LGC131102 LPY131096:LPY131102 LZU131096:LZU131102 MJQ131096:MJQ131102 MTM131096:MTM131102 NDI131096:NDI131102 NNE131096:NNE131102 NXA131096:NXA131102 OGW131096:OGW131102 OQS131096:OQS131102 PAO131096:PAO131102 PKK131096:PKK131102 PUG131096:PUG131102 QEC131096:QEC131102 QNY131096:QNY131102 QXU131096:QXU131102 RHQ131096:RHQ131102 RRM131096:RRM131102 SBI131096:SBI131102 SLE131096:SLE131102 SVA131096:SVA131102 TEW131096:TEW131102 TOS131096:TOS131102 TYO131096:TYO131102 UIK131096:UIK131102 USG131096:USG131102 VCC131096:VCC131102 VLY131096:VLY131102 VVU131096:VVU131102 WFQ131096:WFQ131102 WPM131096:WPM131102 WZI131096:WZI131102 DH196632:DH196638 MW196632:MW196638 WS196632:WS196638 AGO196632:AGO196638 AQK196632:AQK196638 BAG196632:BAG196638 BKC196632:BKC196638 BTY196632:BTY196638 CDU196632:CDU196638 CNQ196632:CNQ196638 CXM196632:CXM196638 DHI196632:DHI196638 DRE196632:DRE196638 EBA196632:EBA196638 EKW196632:EKW196638 EUS196632:EUS196638 FEO196632:FEO196638 FOK196632:FOK196638 FYG196632:FYG196638 GIC196632:GIC196638 GRY196632:GRY196638 HBU196632:HBU196638 HLQ196632:HLQ196638 HVM196632:HVM196638 IFI196632:IFI196638 IPE196632:IPE196638 IZA196632:IZA196638 JIW196632:JIW196638 JSS196632:JSS196638 KCO196632:KCO196638 KMK196632:KMK196638 KWG196632:KWG196638 LGC196632:LGC196638 LPY196632:LPY196638 LZU196632:LZU196638 MJQ196632:MJQ196638 MTM196632:MTM196638 NDI196632:NDI196638 NNE196632:NNE196638 NXA196632:NXA196638 OGW196632:OGW196638 OQS196632:OQS196638 PAO196632:PAO196638 PKK196632:PKK196638 PUG196632:PUG196638 QEC196632:QEC196638 QNY196632:QNY196638 QXU196632:QXU196638 RHQ196632:RHQ196638 RRM196632:RRM196638 SBI196632:SBI196638 SLE196632:SLE196638 SVA196632:SVA196638 TEW196632:TEW196638 TOS196632:TOS196638 TYO196632:TYO196638 UIK196632:UIK196638 USG196632:USG196638 VCC196632:VCC196638 VLY196632:VLY196638 VVU196632:VVU196638 WFQ196632:WFQ196638 WPM196632:WPM196638 WZI196632:WZI196638 DH262168:DH262174 MW262168:MW262174 WS262168:WS262174 AGO262168:AGO262174 AQK262168:AQK262174 BAG262168:BAG262174 BKC262168:BKC262174 BTY262168:BTY262174 CDU262168:CDU262174 CNQ262168:CNQ262174 CXM262168:CXM262174 DHI262168:DHI262174 DRE262168:DRE262174 EBA262168:EBA262174 EKW262168:EKW262174 EUS262168:EUS262174 FEO262168:FEO262174 FOK262168:FOK262174 FYG262168:FYG262174 GIC262168:GIC262174 GRY262168:GRY262174 HBU262168:HBU262174 HLQ262168:HLQ262174 HVM262168:HVM262174 IFI262168:IFI262174 IPE262168:IPE262174 IZA262168:IZA262174 JIW262168:JIW262174 JSS262168:JSS262174 KCO262168:KCO262174 KMK262168:KMK262174 KWG262168:KWG262174 LGC262168:LGC262174 LPY262168:LPY262174 LZU262168:LZU262174 MJQ262168:MJQ262174 MTM262168:MTM262174 NDI262168:NDI262174 NNE262168:NNE262174 NXA262168:NXA262174 OGW262168:OGW262174 OQS262168:OQS262174 PAO262168:PAO262174 PKK262168:PKK262174 PUG262168:PUG262174 QEC262168:QEC262174 QNY262168:QNY262174 QXU262168:QXU262174 RHQ262168:RHQ262174 RRM262168:RRM262174 SBI262168:SBI262174 SLE262168:SLE262174 SVA262168:SVA262174 TEW262168:TEW262174 TOS262168:TOS262174 TYO262168:TYO262174 UIK262168:UIK262174 USG262168:USG262174 VCC262168:VCC262174 VLY262168:VLY262174 VVU262168:VVU262174 WFQ262168:WFQ262174 WPM262168:WPM262174 WZI262168:WZI262174 DH327704:DH327710 MW327704:MW327710 WS327704:WS327710 AGO327704:AGO327710 AQK327704:AQK327710 BAG327704:BAG327710 BKC327704:BKC327710 BTY327704:BTY327710 CDU327704:CDU327710 CNQ327704:CNQ327710 CXM327704:CXM327710 DHI327704:DHI327710 DRE327704:DRE327710 EBA327704:EBA327710 EKW327704:EKW327710 EUS327704:EUS327710 FEO327704:FEO327710 FOK327704:FOK327710 FYG327704:FYG327710 GIC327704:GIC327710 GRY327704:GRY327710 HBU327704:HBU327710 HLQ327704:HLQ327710 HVM327704:HVM327710 IFI327704:IFI327710 IPE327704:IPE327710 IZA327704:IZA327710 JIW327704:JIW327710 JSS327704:JSS327710 KCO327704:KCO327710 KMK327704:KMK327710 KWG327704:KWG327710 LGC327704:LGC327710 LPY327704:LPY327710 LZU327704:LZU327710 MJQ327704:MJQ327710 MTM327704:MTM327710 NDI327704:NDI327710 NNE327704:NNE327710 NXA327704:NXA327710 OGW327704:OGW327710 OQS327704:OQS327710 PAO327704:PAO327710 PKK327704:PKK327710 PUG327704:PUG327710 QEC327704:QEC327710 QNY327704:QNY327710 QXU327704:QXU327710 RHQ327704:RHQ327710 RRM327704:RRM327710 SBI327704:SBI327710 SLE327704:SLE327710 SVA327704:SVA327710 TEW327704:TEW327710 TOS327704:TOS327710 TYO327704:TYO327710 UIK327704:UIK327710 USG327704:USG327710 VCC327704:VCC327710 VLY327704:VLY327710 VVU327704:VVU327710 WFQ327704:WFQ327710 WPM327704:WPM327710 WZI327704:WZI327710 DH393240:DH393246 MW393240:MW393246 WS393240:WS393246 AGO393240:AGO393246 AQK393240:AQK393246 BAG393240:BAG393246 BKC393240:BKC393246 BTY393240:BTY393246 CDU393240:CDU393246 CNQ393240:CNQ393246 CXM393240:CXM393246 DHI393240:DHI393246 DRE393240:DRE393246 EBA393240:EBA393246 EKW393240:EKW393246 EUS393240:EUS393246 FEO393240:FEO393246 FOK393240:FOK393246 FYG393240:FYG393246 GIC393240:GIC393246 GRY393240:GRY393246 HBU393240:HBU393246 HLQ393240:HLQ393246 HVM393240:HVM393246 IFI393240:IFI393246 IPE393240:IPE393246 IZA393240:IZA393246 JIW393240:JIW393246 JSS393240:JSS393246 KCO393240:KCO393246 KMK393240:KMK393246 KWG393240:KWG393246 LGC393240:LGC393246 LPY393240:LPY393246 LZU393240:LZU393246 MJQ393240:MJQ393246 MTM393240:MTM393246 NDI393240:NDI393246 NNE393240:NNE393246 NXA393240:NXA393246 OGW393240:OGW393246 OQS393240:OQS393246 PAO393240:PAO393246 PKK393240:PKK393246 PUG393240:PUG393246 QEC393240:QEC393246 QNY393240:QNY393246 QXU393240:QXU393246 RHQ393240:RHQ393246 RRM393240:RRM393246 SBI393240:SBI393246 SLE393240:SLE393246 SVA393240:SVA393246 TEW393240:TEW393246 TOS393240:TOS393246 TYO393240:TYO393246 UIK393240:UIK393246 USG393240:USG393246 VCC393240:VCC393246 VLY393240:VLY393246 VVU393240:VVU393246 WFQ393240:WFQ393246 WPM393240:WPM393246 WZI393240:WZI393246 DH458776:DH458782 MW458776:MW458782 WS458776:WS458782 AGO458776:AGO458782 AQK458776:AQK458782 BAG458776:BAG458782 BKC458776:BKC458782 BTY458776:BTY458782 CDU458776:CDU458782 CNQ458776:CNQ458782 CXM458776:CXM458782 DHI458776:DHI458782 DRE458776:DRE458782 EBA458776:EBA458782 EKW458776:EKW458782 EUS458776:EUS458782 FEO458776:FEO458782 FOK458776:FOK458782 FYG458776:FYG458782 GIC458776:GIC458782 GRY458776:GRY458782 HBU458776:HBU458782 HLQ458776:HLQ458782 HVM458776:HVM458782 IFI458776:IFI458782 IPE458776:IPE458782 IZA458776:IZA458782 JIW458776:JIW458782 JSS458776:JSS458782 KCO458776:KCO458782 KMK458776:KMK458782 KWG458776:KWG458782 LGC458776:LGC458782 LPY458776:LPY458782 LZU458776:LZU458782 MJQ458776:MJQ458782 MTM458776:MTM458782 NDI458776:NDI458782 NNE458776:NNE458782 NXA458776:NXA458782 OGW458776:OGW458782 OQS458776:OQS458782 PAO458776:PAO458782 PKK458776:PKK458782 PUG458776:PUG458782 QEC458776:QEC458782 QNY458776:QNY458782 QXU458776:QXU458782 RHQ458776:RHQ458782 RRM458776:RRM458782 SBI458776:SBI458782 SLE458776:SLE458782 SVA458776:SVA458782 TEW458776:TEW458782 TOS458776:TOS458782 TYO458776:TYO458782 UIK458776:UIK458782 USG458776:USG458782 VCC458776:VCC458782 VLY458776:VLY458782 VVU458776:VVU458782 WFQ458776:WFQ458782 WPM458776:WPM458782 WZI458776:WZI458782 DH524312:DH524318 MW524312:MW524318 WS524312:WS524318 AGO524312:AGO524318 AQK524312:AQK524318 BAG524312:BAG524318 BKC524312:BKC524318 BTY524312:BTY524318 CDU524312:CDU524318 CNQ524312:CNQ524318 CXM524312:CXM524318 DHI524312:DHI524318 DRE524312:DRE524318 EBA524312:EBA524318 EKW524312:EKW524318 EUS524312:EUS524318 FEO524312:FEO524318 FOK524312:FOK524318 FYG524312:FYG524318 GIC524312:GIC524318 GRY524312:GRY524318 HBU524312:HBU524318 HLQ524312:HLQ524318 HVM524312:HVM524318 IFI524312:IFI524318 IPE524312:IPE524318 IZA524312:IZA524318 JIW524312:JIW524318 JSS524312:JSS524318 KCO524312:KCO524318 KMK524312:KMK524318 KWG524312:KWG524318 LGC524312:LGC524318 LPY524312:LPY524318 LZU524312:LZU524318 MJQ524312:MJQ524318 MTM524312:MTM524318 NDI524312:NDI524318 NNE524312:NNE524318 NXA524312:NXA524318 OGW524312:OGW524318 OQS524312:OQS524318 PAO524312:PAO524318 PKK524312:PKK524318 PUG524312:PUG524318 QEC524312:QEC524318 QNY524312:QNY524318 QXU524312:QXU524318 RHQ524312:RHQ524318 RRM524312:RRM524318 SBI524312:SBI524318 SLE524312:SLE524318 SVA524312:SVA524318 TEW524312:TEW524318 TOS524312:TOS524318 TYO524312:TYO524318 UIK524312:UIK524318 USG524312:USG524318 VCC524312:VCC524318 VLY524312:VLY524318 VVU524312:VVU524318 WFQ524312:WFQ524318 WPM524312:WPM524318 WZI524312:WZI524318 DH589848:DH589854 MW589848:MW589854 WS589848:WS589854 AGO589848:AGO589854 AQK589848:AQK589854 BAG589848:BAG589854 BKC589848:BKC589854 BTY589848:BTY589854 CDU589848:CDU589854 CNQ589848:CNQ589854 CXM589848:CXM589854 DHI589848:DHI589854 DRE589848:DRE589854 EBA589848:EBA589854 EKW589848:EKW589854 EUS589848:EUS589854 FEO589848:FEO589854 FOK589848:FOK589854 FYG589848:FYG589854 GIC589848:GIC589854 GRY589848:GRY589854 HBU589848:HBU589854 HLQ589848:HLQ589854 HVM589848:HVM589854 IFI589848:IFI589854 IPE589848:IPE589854 IZA589848:IZA589854 JIW589848:JIW589854 JSS589848:JSS589854 KCO589848:KCO589854 KMK589848:KMK589854 KWG589848:KWG589854 LGC589848:LGC589854 LPY589848:LPY589854 LZU589848:LZU589854 MJQ589848:MJQ589854 MTM589848:MTM589854 NDI589848:NDI589854 NNE589848:NNE589854 NXA589848:NXA589854 OGW589848:OGW589854 OQS589848:OQS589854 PAO589848:PAO589854 PKK589848:PKK589854 PUG589848:PUG589854 QEC589848:QEC589854 QNY589848:QNY589854 QXU589848:QXU589854 RHQ589848:RHQ589854 RRM589848:RRM589854 SBI589848:SBI589854 SLE589848:SLE589854 SVA589848:SVA589854 TEW589848:TEW589854 TOS589848:TOS589854 TYO589848:TYO589854 UIK589848:UIK589854 USG589848:USG589854 VCC589848:VCC589854 VLY589848:VLY589854 VVU589848:VVU589854 WFQ589848:WFQ589854 WPM589848:WPM589854 WZI589848:WZI589854 DH655384:DH655390 MW655384:MW655390 WS655384:WS655390 AGO655384:AGO655390 AQK655384:AQK655390 BAG655384:BAG655390 BKC655384:BKC655390 BTY655384:BTY655390 CDU655384:CDU655390 CNQ655384:CNQ655390 CXM655384:CXM655390 DHI655384:DHI655390 DRE655384:DRE655390 EBA655384:EBA655390 EKW655384:EKW655390 EUS655384:EUS655390 FEO655384:FEO655390 FOK655384:FOK655390 FYG655384:FYG655390 GIC655384:GIC655390 GRY655384:GRY655390 HBU655384:HBU655390 HLQ655384:HLQ655390 HVM655384:HVM655390 IFI655384:IFI655390 IPE655384:IPE655390 IZA655384:IZA655390 JIW655384:JIW655390 JSS655384:JSS655390 KCO655384:KCO655390 KMK655384:KMK655390 KWG655384:KWG655390 LGC655384:LGC655390 LPY655384:LPY655390 LZU655384:LZU655390 MJQ655384:MJQ655390 MTM655384:MTM655390 NDI655384:NDI655390 NNE655384:NNE655390 NXA655384:NXA655390 OGW655384:OGW655390 OQS655384:OQS655390 PAO655384:PAO655390 PKK655384:PKK655390 PUG655384:PUG655390 QEC655384:QEC655390 QNY655384:QNY655390 QXU655384:QXU655390 RHQ655384:RHQ655390 RRM655384:RRM655390 SBI655384:SBI655390 SLE655384:SLE655390 SVA655384:SVA655390 TEW655384:TEW655390 TOS655384:TOS655390 TYO655384:TYO655390 UIK655384:UIK655390 USG655384:USG655390 VCC655384:VCC655390 VLY655384:VLY655390 VVU655384:VVU655390 WFQ655384:WFQ655390 WPM655384:WPM655390 WZI655384:WZI655390 DH720920:DH720926 MW720920:MW720926 WS720920:WS720926 AGO720920:AGO720926 AQK720920:AQK720926 BAG720920:BAG720926 BKC720920:BKC720926 BTY720920:BTY720926 CDU720920:CDU720926 CNQ720920:CNQ720926 CXM720920:CXM720926 DHI720920:DHI720926 DRE720920:DRE720926 EBA720920:EBA720926 EKW720920:EKW720926 EUS720920:EUS720926 FEO720920:FEO720926 FOK720920:FOK720926 FYG720920:FYG720926 GIC720920:GIC720926 GRY720920:GRY720926 HBU720920:HBU720926 HLQ720920:HLQ720926 HVM720920:HVM720926 IFI720920:IFI720926 IPE720920:IPE720926 IZA720920:IZA720926 JIW720920:JIW720926 JSS720920:JSS720926 KCO720920:KCO720926 KMK720920:KMK720926 KWG720920:KWG720926 LGC720920:LGC720926 LPY720920:LPY720926 LZU720920:LZU720926 MJQ720920:MJQ720926 MTM720920:MTM720926 NDI720920:NDI720926 NNE720920:NNE720926 NXA720920:NXA720926 OGW720920:OGW720926 OQS720920:OQS720926 PAO720920:PAO720926 PKK720920:PKK720926 PUG720920:PUG720926 QEC720920:QEC720926 QNY720920:QNY720926 QXU720920:QXU720926 RHQ720920:RHQ720926 RRM720920:RRM720926 SBI720920:SBI720926 SLE720920:SLE720926 SVA720920:SVA720926 TEW720920:TEW720926 TOS720920:TOS720926 TYO720920:TYO720926 UIK720920:UIK720926 USG720920:USG720926 VCC720920:VCC720926 VLY720920:VLY720926 VVU720920:VVU720926 WFQ720920:WFQ720926 WPM720920:WPM720926 WZI720920:WZI720926 DH786456:DH786462 MW786456:MW786462 WS786456:WS786462 AGO786456:AGO786462 AQK786456:AQK786462 BAG786456:BAG786462 BKC786456:BKC786462 BTY786456:BTY786462 CDU786456:CDU786462 CNQ786456:CNQ786462 CXM786456:CXM786462 DHI786456:DHI786462 DRE786456:DRE786462 EBA786456:EBA786462 EKW786456:EKW786462 EUS786456:EUS786462 FEO786456:FEO786462 FOK786456:FOK786462 FYG786456:FYG786462 GIC786456:GIC786462 GRY786456:GRY786462 HBU786456:HBU786462 HLQ786456:HLQ786462 HVM786456:HVM786462 IFI786456:IFI786462 IPE786456:IPE786462 IZA786456:IZA786462 JIW786456:JIW786462 JSS786456:JSS786462 KCO786456:KCO786462 KMK786456:KMK786462 KWG786456:KWG786462 LGC786456:LGC786462 LPY786456:LPY786462 LZU786456:LZU786462 MJQ786456:MJQ786462 MTM786456:MTM786462 NDI786456:NDI786462 NNE786456:NNE786462 NXA786456:NXA786462 OGW786456:OGW786462 OQS786456:OQS786462 PAO786456:PAO786462 PKK786456:PKK786462 PUG786456:PUG786462 QEC786456:QEC786462 QNY786456:QNY786462 QXU786456:QXU786462 RHQ786456:RHQ786462 RRM786456:RRM786462 SBI786456:SBI786462 SLE786456:SLE786462 SVA786456:SVA786462 TEW786456:TEW786462 TOS786456:TOS786462 TYO786456:TYO786462 UIK786456:UIK786462 USG786456:USG786462 VCC786456:VCC786462 VLY786456:VLY786462 VVU786456:VVU786462 WFQ786456:WFQ786462 WPM786456:WPM786462 WZI786456:WZI786462 DH851992:DH851998 MW851992:MW851998 WS851992:WS851998 AGO851992:AGO851998 AQK851992:AQK851998 BAG851992:BAG851998 BKC851992:BKC851998 BTY851992:BTY851998 CDU851992:CDU851998 CNQ851992:CNQ851998 CXM851992:CXM851998 DHI851992:DHI851998 DRE851992:DRE851998 EBA851992:EBA851998 EKW851992:EKW851998 EUS851992:EUS851998 FEO851992:FEO851998 FOK851992:FOK851998 FYG851992:FYG851998 GIC851992:GIC851998 GRY851992:GRY851998 HBU851992:HBU851998 HLQ851992:HLQ851998 HVM851992:HVM851998 IFI851992:IFI851998 IPE851992:IPE851998 IZA851992:IZA851998 JIW851992:JIW851998 JSS851992:JSS851998 KCO851992:KCO851998 KMK851992:KMK851998 KWG851992:KWG851998 LGC851992:LGC851998 LPY851992:LPY851998 LZU851992:LZU851998 MJQ851992:MJQ851998 MTM851992:MTM851998 NDI851992:NDI851998 NNE851992:NNE851998 NXA851992:NXA851998 OGW851992:OGW851998 OQS851992:OQS851998 PAO851992:PAO851998 PKK851992:PKK851998 PUG851992:PUG851998 QEC851992:QEC851998 QNY851992:QNY851998 QXU851992:QXU851998 RHQ851992:RHQ851998 RRM851992:RRM851998 SBI851992:SBI851998 SLE851992:SLE851998 SVA851992:SVA851998 TEW851992:TEW851998 TOS851992:TOS851998 TYO851992:TYO851998 UIK851992:UIK851998 USG851992:USG851998 VCC851992:VCC851998 VLY851992:VLY851998 VVU851992:VVU851998 WFQ851992:WFQ851998 WPM851992:WPM851998 WZI851992:WZI851998 DH917528:DH917534 MW917528:MW917534 WS917528:WS917534 AGO917528:AGO917534 AQK917528:AQK917534 BAG917528:BAG917534 BKC917528:BKC917534 BTY917528:BTY917534 CDU917528:CDU917534 CNQ917528:CNQ917534 CXM917528:CXM917534 DHI917528:DHI917534 DRE917528:DRE917534 EBA917528:EBA917534 EKW917528:EKW917534 EUS917528:EUS917534 FEO917528:FEO917534 FOK917528:FOK917534 FYG917528:FYG917534 GIC917528:GIC917534 GRY917528:GRY917534 HBU917528:HBU917534 HLQ917528:HLQ917534 HVM917528:HVM917534 IFI917528:IFI917534 IPE917528:IPE917534 IZA917528:IZA917534 JIW917528:JIW917534 JSS917528:JSS917534 KCO917528:KCO917534 KMK917528:KMK917534 KWG917528:KWG917534 LGC917528:LGC917534 LPY917528:LPY917534 LZU917528:LZU917534 MJQ917528:MJQ917534 MTM917528:MTM917534 NDI917528:NDI917534 NNE917528:NNE917534 NXA917528:NXA917534 OGW917528:OGW917534 OQS917528:OQS917534 PAO917528:PAO917534 PKK917528:PKK917534 PUG917528:PUG917534 QEC917528:QEC917534 QNY917528:QNY917534 QXU917528:QXU917534 RHQ917528:RHQ917534 RRM917528:RRM917534 SBI917528:SBI917534 SLE917528:SLE917534 SVA917528:SVA917534 TEW917528:TEW917534 TOS917528:TOS917534 TYO917528:TYO917534 UIK917528:UIK917534 USG917528:USG917534 VCC917528:VCC917534 VLY917528:VLY917534 VVU917528:VVU917534 WFQ917528:WFQ917534 WPM917528:WPM917534 WZI917528:WZI917534 DH983064:DH983070 MW983064:MW983070 WS983064:WS983070 AGO983064:AGO983070 AQK983064:AQK983070 BAG983064:BAG983070 BKC983064:BKC983070 BTY983064:BTY983070 CDU983064:CDU983070 CNQ983064:CNQ983070 CXM983064:CXM983070 DHI983064:DHI983070 DRE983064:DRE983070 EBA983064:EBA983070 EKW983064:EKW983070 EUS983064:EUS983070 FEO983064:FEO983070 FOK983064:FOK983070 FYG983064:FYG983070 GIC983064:GIC983070 GRY983064:GRY983070 HBU983064:HBU983070 HLQ983064:HLQ983070 HVM983064:HVM983070 IFI983064:IFI983070 IPE983064:IPE983070 IZA983064:IZA983070 JIW983064:JIW983070 JSS983064:JSS983070 KCO983064:KCO983070 KMK983064:KMK983070 KWG983064:KWG983070 LGC983064:LGC983070 LPY983064:LPY983070 LZU983064:LZU983070 MJQ983064:MJQ983070 MTM983064:MTM983070 NDI983064:NDI983070 NNE983064:NNE983070 NXA983064:NXA983070 OGW983064:OGW983070 OQS983064:OQS983070 PAO983064:PAO983070 PKK983064:PKK983070 PUG983064:PUG983070 QEC983064:QEC983070 QNY983064:QNY983070 QXU983064:QXU983070 RHQ983064:RHQ983070 RRM983064:RRM983070 SBI983064:SBI983070 SLE983064:SLE983070 SVA983064:SVA983070 TEW983064:TEW983070 TOS983064:TOS983070 TYO983064:TYO983070 UIK983064:UIK983070 USG983064:USG983070 VCC983064:VCC983070 VLY983064:VLY983070 VVU983064:VVU983070 WFQ983064:WFQ983070 WPM983064:WPM983070 WZP30:WZP35 ND30:ND35 WZ30:WZ35 AGV30:AGV35 AQR30:AQR35 BAN30:BAN35 BKJ30:BKJ35 BUF30:BUF35 CEB30:CEB35 CNX30:CNX35 CXT30:CXT35 DHP30:DHP35 DRL30:DRL35 EBH30:EBH35 ELD30:ELD35 EUZ30:EUZ35 FEV30:FEV35 FOR30:FOR35 FYN30:FYN35 GIJ30:GIJ35 GSF30:GSF35 HCB30:HCB35 HLX30:HLX35 HVT30:HVT35 IFP30:IFP35 IPL30:IPL35 IZH30:IZH35 JJD30:JJD35 JSZ30:JSZ35 KCV30:KCV35 KMR30:KMR35 KWN30:KWN35 LGJ30:LGJ35 LQF30:LQF35 MAB30:MAB35 MJX30:MJX35 MTT30:MTT35 NDP30:NDP35 NNL30:NNL35 NXH30:NXH35 OHD30:OHD35 OQZ30:OQZ35 PAV30:PAV35 PKR30:PKR35 PUN30:PUN35 QEJ30:QEJ35 QOF30:QOF35 QYB30:QYB35 RHX30:RHX35 RRT30:RRT35 SBP30:SBP35 SLL30:SLL35 SVH30:SVH35 TFD30:TFD35 TOZ30:TOZ35 TYV30:TYV35 UIR30:UIR35 USN30:USN35 VCJ30:VCJ35 VMF30:VMF35 VWB30:VWB35 WFX30:WFX35 WPT30:WPT35">
      <formula1>900</formula1>
    </dataValidation>
    <dataValidation type="list" allowBlank="1" showInputMessage="1" errorTitle="Ошибка" error="Выберите значение из списка" prompt="Выберите значение из списка" sqref="WYT983070 MH24 WD24 AFZ24 APV24 AZR24 BJN24 BTJ24 CDF24 CNB24 CWX24 DGT24 DQP24 EAL24 EKH24 EUD24 FDZ24 FNV24 FXR24 GHN24 GRJ24 HBF24 HLB24 HUX24 IET24 IOP24 IYL24 JIH24 JSD24 KBZ24 KLV24 KVR24 LFN24 LPJ24 LZF24 MJB24 MSX24 NCT24 NMP24 NWL24 OGH24 OQD24 OZZ24 PJV24 PTR24 QDN24 QNJ24 QXF24 RHB24 RQX24 SAT24 SKP24 SUL24 TEH24 TOD24 TXZ24 UHV24 URR24 VBN24 VLJ24 VVF24 WFB24 WOX24 WYT24 M65566 MH65566 WD65566 AFZ65566 APV65566 AZR65566 BJN65566 BTJ65566 CDF65566 CNB65566 CWX65566 DGT65566 DQP65566 EAL65566 EKH65566 EUD65566 FDZ65566 FNV65566 FXR65566 GHN65566 GRJ65566 HBF65566 HLB65566 HUX65566 IET65566 IOP65566 IYL65566 JIH65566 JSD65566 KBZ65566 KLV65566 KVR65566 LFN65566 LPJ65566 LZF65566 MJB65566 MSX65566 NCT65566 NMP65566 NWL65566 OGH65566 OQD65566 OZZ65566 PJV65566 PTR65566 QDN65566 QNJ65566 QXF65566 RHB65566 RQX65566 SAT65566 SKP65566 SUL65566 TEH65566 TOD65566 TXZ65566 UHV65566 URR65566 VBN65566 VLJ65566 VVF65566 WFB65566 WOX65566 WYT65566 M131102 MH131102 WD131102 AFZ131102 APV131102 AZR131102 BJN131102 BTJ131102 CDF131102 CNB131102 CWX131102 DGT131102 DQP131102 EAL131102 EKH131102 EUD131102 FDZ131102 FNV131102 FXR131102 GHN131102 GRJ131102 HBF131102 HLB131102 HUX131102 IET131102 IOP131102 IYL131102 JIH131102 JSD131102 KBZ131102 KLV131102 KVR131102 LFN131102 LPJ131102 LZF131102 MJB131102 MSX131102 NCT131102 NMP131102 NWL131102 OGH131102 OQD131102 OZZ131102 PJV131102 PTR131102 QDN131102 QNJ131102 QXF131102 RHB131102 RQX131102 SAT131102 SKP131102 SUL131102 TEH131102 TOD131102 TXZ131102 UHV131102 URR131102 VBN131102 VLJ131102 VVF131102 WFB131102 WOX131102 WYT131102 M196638 MH196638 WD196638 AFZ196638 APV196638 AZR196638 BJN196638 BTJ196638 CDF196638 CNB196638 CWX196638 DGT196638 DQP196638 EAL196638 EKH196638 EUD196638 FDZ196638 FNV196638 FXR196638 GHN196638 GRJ196638 HBF196638 HLB196638 HUX196638 IET196638 IOP196638 IYL196638 JIH196638 JSD196638 KBZ196638 KLV196638 KVR196638 LFN196638 LPJ196638 LZF196638 MJB196638 MSX196638 NCT196638 NMP196638 NWL196638 OGH196638 OQD196638 OZZ196638 PJV196638 PTR196638 QDN196638 QNJ196638 QXF196638 RHB196638 RQX196638 SAT196638 SKP196638 SUL196638 TEH196638 TOD196638 TXZ196638 UHV196638 URR196638 VBN196638 VLJ196638 VVF196638 WFB196638 WOX196638 WYT196638 M262174 MH262174 WD262174 AFZ262174 APV262174 AZR262174 BJN262174 BTJ262174 CDF262174 CNB262174 CWX262174 DGT262174 DQP262174 EAL262174 EKH262174 EUD262174 FDZ262174 FNV262174 FXR262174 GHN262174 GRJ262174 HBF262174 HLB262174 HUX262174 IET262174 IOP262174 IYL262174 JIH262174 JSD262174 KBZ262174 KLV262174 KVR262174 LFN262174 LPJ262174 LZF262174 MJB262174 MSX262174 NCT262174 NMP262174 NWL262174 OGH262174 OQD262174 OZZ262174 PJV262174 PTR262174 QDN262174 QNJ262174 QXF262174 RHB262174 RQX262174 SAT262174 SKP262174 SUL262174 TEH262174 TOD262174 TXZ262174 UHV262174 URR262174 VBN262174 VLJ262174 VVF262174 WFB262174 WOX262174 WYT262174 M327710 MH327710 WD327710 AFZ327710 APV327710 AZR327710 BJN327710 BTJ327710 CDF327710 CNB327710 CWX327710 DGT327710 DQP327710 EAL327710 EKH327710 EUD327710 FDZ327710 FNV327710 FXR327710 GHN327710 GRJ327710 HBF327710 HLB327710 HUX327710 IET327710 IOP327710 IYL327710 JIH327710 JSD327710 KBZ327710 KLV327710 KVR327710 LFN327710 LPJ327710 LZF327710 MJB327710 MSX327710 NCT327710 NMP327710 NWL327710 OGH327710 OQD327710 OZZ327710 PJV327710 PTR327710 QDN327710 QNJ327710 QXF327710 RHB327710 RQX327710 SAT327710 SKP327710 SUL327710 TEH327710 TOD327710 TXZ327710 UHV327710 URR327710 VBN327710 VLJ327710 VVF327710 WFB327710 WOX327710 WYT327710 M393246 MH393246 WD393246 AFZ393246 APV393246 AZR393246 BJN393246 BTJ393246 CDF393246 CNB393246 CWX393246 DGT393246 DQP393246 EAL393246 EKH393246 EUD393246 FDZ393246 FNV393246 FXR393246 GHN393246 GRJ393246 HBF393246 HLB393246 HUX393246 IET393246 IOP393246 IYL393246 JIH393246 JSD393246 KBZ393246 KLV393246 KVR393246 LFN393246 LPJ393246 LZF393246 MJB393246 MSX393246 NCT393246 NMP393246 NWL393246 OGH393246 OQD393246 OZZ393246 PJV393246 PTR393246 QDN393246 QNJ393246 QXF393246 RHB393246 RQX393246 SAT393246 SKP393246 SUL393246 TEH393246 TOD393246 TXZ393246 UHV393246 URR393246 VBN393246 VLJ393246 VVF393246 WFB393246 WOX393246 WYT393246 M458782 MH458782 WD458782 AFZ458782 APV458782 AZR458782 BJN458782 BTJ458782 CDF458782 CNB458782 CWX458782 DGT458782 DQP458782 EAL458782 EKH458782 EUD458782 FDZ458782 FNV458782 FXR458782 GHN458782 GRJ458782 HBF458782 HLB458782 HUX458782 IET458782 IOP458782 IYL458782 JIH458782 JSD458782 KBZ458782 KLV458782 KVR458782 LFN458782 LPJ458782 LZF458782 MJB458782 MSX458782 NCT458782 NMP458782 NWL458782 OGH458782 OQD458782 OZZ458782 PJV458782 PTR458782 QDN458782 QNJ458782 QXF458782 RHB458782 RQX458782 SAT458782 SKP458782 SUL458782 TEH458782 TOD458782 TXZ458782 UHV458782 URR458782 VBN458782 VLJ458782 VVF458782 WFB458782 WOX458782 WYT458782 M524318 MH524318 WD524318 AFZ524318 APV524318 AZR524318 BJN524318 BTJ524318 CDF524318 CNB524318 CWX524318 DGT524318 DQP524318 EAL524318 EKH524318 EUD524318 FDZ524318 FNV524318 FXR524318 GHN524318 GRJ524318 HBF524318 HLB524318 HUX524318 IET524318 IOP524318 IYL524318 JIH524318 JSD524318 KBZ524318 KLV524318 KVR524318 LFN524318 LPJ524318 LZF524318 MJB524318 MSX524318 NCT524318 NMP524318 NWL524318 OGH524318 OQD524318 OZZ524318 PJV524318 PTR524318 QDN524318 QNJ524318 QXF524318 RHB524318 RQX524318 SAT524318 SKP524318 SUL524318 TEH524318 TOD524318 TXZ524318 UHV524318 URR524318 VBN524318 VLJ524318 VVF524318 WFB524318 WOX524318 WYT524318 M589854 MH589854 WD589854 AFZ589854 APV589854 AZR589854 BJN589854 BTJ589854 CDF589854 CNB589854 CWX589854 DGT589854 DQP589854 EAL589854 EKH589854 EUD589854 FDZ589854 FNV589854 FXR589854 GHN589854 GRJ589854 HBF589854 HLB589854 HUX589854 IET589854 IOP589854 IYL589854 JIH589854 JSD589854 KBZ589854 KLV589854 KVR589854 LFN589854 LPJ589854 LZF589854 MJB589854 MSX589854 NCT589854 NMP589854 NWL589854 OGH589854 OQD589854 OZZ589854 PJV589854 PTR589854 QDN589854 QNJ589854 QXF589854 RHB589854 RQX589854 SAT589854 SKP589854 SUL589854 TEH589854 TOD589854 TXZ589854 UHV589854 URR589854 VBN589854 VLJ589854 VVF589854 WFB589854 WOX589854 WYT589854 M655390 MH655390 WD655390 AFZ655390 APV655390 AZR655390 BJN655390 BTJ655390 CDF655390 CNB655390 CWX655390 DGT655390 DQP655390 EAL655390 EKH655390 EUD655390 FDZ655390 FNV655390 FXR655390 GHN655390 GRJ655390 HBF655390 HLB655390 HUX655390 IET655390 IOP655390 IYL655390 JIH655390 JSD655390 KBZ655390 KLV655390 KVR655390 LFN655390 LPJ655390 LZF655390 MJB655390 MSX655390 NCT655390 NMP655390 NWL655390 OGH655390 OQD655390 OZZ655390 PJV655390 PTR655390 QDN655390 QNJ655390 QXF655390 RHB655390 RQX655390 SAT655390 SKP655390 SUL655390 TEH655390 TOD655390 TXZ655390 UHV655390 URR655390 VBN655390 VLJ655390 VVF655390 WFB655390 WOX655390 WYT655390 M720926 MH720926 WD720926 AFZ720926 APV720926 AZR720926 BJN720926 BTJ720926 CDF720926 CNB720926 CWX720926 DGT720926 DQP720926 EAL720926 EKH720926 EUD720926 FDZ720926 FNV720926 FXR720926 GHN720926 GRJ720926 HBF720926 HLB720926 HUX720926 IET720926 IOP720926 IYL720926 JIH720926 JSD720926 KBZ720926 KLV720926 KVR720926 LFN720926 LPJ720926 LZF720926 MJB720926 MSX720926 NCT720926 NMP720926 NWL720926 OGH720926 OQD720926 OZZ720926 PJV720926 PTR720926 QDN720926 QNJ720926 QXF720926 RHB720926 RQX720926 SAT720926 SKP720926 SUL720926 TEH720926 TOD720926 TXZ720926 UHV720926 URR720926 VBN720926 VLJ720926 VVF720926 WFB720926 WOX720926 WYT720926 M786462 MH786462 WD786462 AFZ786462 APV786462 AZR786462 BJN786462 BTJ786462 CDF786462 CNB786462 CWX786462 DGT786462 DQP786462 EAL786462 EKH786462 EUD786462 FDZ786462 FNV786462 FXR786462 GHN786462 GRJ786462 HBF786462 HLB786462 HUX786462 IET786462 IOP786462 IYL786462 JIH786462 JSD786462 KBZ786462 KLV786462 KVR786462 LFN786462 LPJ786462 LZF786462 MJB786462 MSX786462 NCT786462 NMP786462 NWL786462 OGH786462 OQD786462 OZZ786462 PJV786462 PTR786462 QDN786462 QNJ786462 QXF786462 RHB786462 RQX786462 SAT786462 SKP786462 SUL786462 TEH786462 TOD786462 TXZ786462 UHV786462 URR786462 VBN786462 VLJ786462 VVF786462 WFB786462 WOX786462 WYT786462 M851998 MH851998 WD851998 AFZ851998 APV851998 AZR851998 BJN851998 BTJ851998 CDF851998 CNB851998 CWX851998 DGT851998 DQP851998 EAL851998 EKH851998 EUD851998 FDZ851998 FNV851998 FXR851998 GHN851998 GRJ851998 HBF851998 HLB851998 HUX851998 IET851998 IOP851998 IYL851998 JIH851998 JSD851998 KBZ851998 KLV851998 KVR851998 LFN851998 LPJ851998 LZF851998 MJB851998 MSX851998 NCT851998 NMP851998 NWL851998 OGH851998 OQD851998 OZZ851998 PJV851998 PTR851998 QDN851998 QNJ851998 QXF851998 RHB851998 RQX851998 SAT851998 SKP851998 SUL851998 TEH851998 TOD851998 TXZ851998 UHV851998 URR851998 VBN851998 VLJ851998 VVF851998 WFB851998 WOX851998 WYT851998 M917534 MH917534 WD917534 AFZ917534 APV917534 AZR917534 BJN917534 BTJ917534 CDF917534 CNB917534 CWX917534 DGT917534 DQP917534 EAL917534 EKH917534 EUD917534 FDZ917534 FNV917534 FXR917534 GHN917534 GRJ917534 HBF917534 HLB917534 HUX917534 IET917534 IOP917534 IYL917534 JIH917534 JSD917534 KBZ917534 KLV917534 KVR917534 LFN917534 LPJ917534 LZF917534 MJB917534 MSX917534 NCT917534 NMP917534 NWL917534 OGH917534 OQD917534 OZZ917534 PJV917534 PTR917534 QDN917534 QNJ917534 QXF917534 RHB917534 RQX917534 SAT917534 SKP917534 SUL917534 TEH917534 TOD917534 TXZ917534 UHV917534 URR917534 VBN917534 VLJ917534 VVF917534 WFB917534 WOX917534 WYT917534 M983070 MH983070 WD983070 AFZ983070 APV983070 AZR983070 BJN983070 BTJ983070 CDF983070 CNB983070 CWX983070 DGT983070 DQP983070 EAL983070 EKH983070 EUD983070 FDZ983070 FNV983070 FXR983070 GHN983070 GRJ983070 HBF983070 HLB983070 HUX983070 IET983070 IOP983070 IYL983070 JIH983070 JSD983070 KBZ983070 KLV983070 KVR983070 LFN983070 LPJ983070 LZF983070 MJB983070 MSX983070 NCT983070 NMP983070 NWL983070 OGH983070 OQD983070 OZZ983070 PJV983070 PTR983070 QDN983070 QNJ983070 QXF983070 RHB983070 RQX983070 SAT983070 SKP983070 SUL983070 TEH983070 TOD983070 TXZ983070 UHV983070 URR983070 VBN983070 VLJ983070 VVF983070 WFB983070 WOX983070 WPE35 WZA35 MO35 WK35 AGG35 AQC35 AZY35 BJU35 BTQ35 CDM35 CNI35 CXE35 DHA35 DQW35 EAS35 EKO35 EUK35 FEG35 FOC35 FXY35 GHU35 GRQ35 HBM35 HLI35 HVE35 IFA35 IOW35 IYS35 JIO35 JSK35 KCG35 KMC35 KVY35 LFU35 LPQ35 LZM35 MJI35 MTE35 NDA35 NMW35 NWS35 OGO35 OQK35 PAG35 PKC35 PTY35 QDU35 QNQ35 QXM35 RHI35 RRE35 SBA35 SKW35 SUS35 TEO35 TOK35 TYG35 UIC35 URY35 VBU35 VLQ35 VVM35 WFI3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N24 AGJ24 AQF24 BAB24 BJX24 BTT24 CDP24 CNL24 CXH24 DHD24 DQZ24 EAV24 EKR24 EUN24 FEJ24 FOF24 FYB24 GHX24 GRT24 HBP24 HLL24 HVH24 IFD24 IOZ24 IYV24 JIR24 JSN24 KCJ24 KMF24 KWB24 LFX24 LPT24 LZP24 MJL24 MTH24 NDD24 NMZ24 NWV24 OGR24 OQN24 PAJ24 PKF24 PUB24 QDX24 QNT24 QXP24 RHL24 RRH24 SBD24 SKZ24 SUV24 TER24 TON24 TYJ24 UIF24 USB24 VBX24 VLT24 VVP24 WFL24 WPH24 WZD24 Y24 MT24 W65566:W65567 MR65566:MR65567 WN65566:WN65567 AGJ65566:AGJ65567 AQF65566:AQF65567 BAB65566:BAB65567 BJX65566:BJX65567 BTT65566:BTT65567 CDP65566:CDP65567 CNL65566:CNL65567 CXH65566:CXH65567 DHD65566:DHD65567 DQZ65566:DQZ65567 EAV65566:EAV65567 EKR65566:EKR65567 EUN65566:EUN65567 FEJ65566:FEJ65567 FOF65566:FOF65567 FYB65566:FYB65567 GHX65566:GHX65567 GRT65566:GRT65567 HBP65566:HBP65567 HLL65566:HLL65567 HVH65566:HVH65567 IFD65566:IFD65567 IOZ65566:IOZ65567 IYV65566:IYV65567 JIR65566:JIR65567 JSN65566:JSN65567 KCJ65566:KCJ65567 KMF65566:KMF65567 KWB65566:KWB65567 LFX65566:LFX65567 LPT65566:LPT65567 LZP65566:LZP65567 MJL65566:MJL65567 MTH65566:MTH65567 NDD65566:NDD65567 NMZ65566:NMZ65567 NWV65566:NWV65567 OGR65566:OGR65567 OQN65566:OQN65567 PAJ65566:PAJ65567 PKF65566:PKF65567 PUB65566:PUB65567 QDX65566:QDX65567 QNT65566:QNT65567 QXP65566:QXP65567 RHL65566:RHL65567 RRH65566:RRH65567 SBD65566:SBD65567 SKZ65566:SKZ65567 SUV65566:SUV65567 TER65566:TER65567 TON65566:TON65567 TYJ65566:TYJ65567 UIF65566:UIF65567 USB65566:USB65567 VBX65566:VBX65567 VLT65566:VLT65567 VVP65566:VVP65567 WFL65566:WFL65567 WPH65566:WPH65567 WZD65566:WZD65567 W131102:W131103 MR131102:MR131103 WN131102:WN131103 AGJ131102:AGJ131103 AQF131102:AQF131103 BAB131102:BAB131103 BJX131102:BJX131103 BTT131102:BTT131103 CDP131102:CDP131103 CNL131102:CNL131103 CXH131102:CXH131103 DHD131102:DHD131103 DQZ131102:DQZ131103 EAV131102:EAV131103 EKR131102:EKR131103 EUN131102:EUN131103 FEJ131102:FEJ131103 FOF131102:FOF131103 FYB131102:FYB131103 GHX131102:GHX131103 GRT131102:GRT131103 HBP131102:HBP131103 HLL131102:HLL131103 HVH131102:HVH131103 IFD131102:IFD131103 IOZ131102:IOZ131103 IYV131102:IYV131103 JIR131102:JIR131103 JSN131102:JSN131103 KCJ131102:KCJ131103 KMF131102:KMF131103 KWB131102:KWB131103 LFX131102:LFX131103 LPT131102:LPT131103 LZP131102:LZP131103 MJL131102:MJL131103 MTH131102:MTH131103 NDD131102:NDD131103 NMZ131102:NMZ131103 NWV131102:NWV131103 OGR131102:OGR131103 OQN131102:OQN131103 PAJ131102:PAJ131103 PKF131102:PKF131103 PUB131102:PUB131103 QDX131102:QDX131103 QNT131102:QNT131103 QXP131102:QXP131103 RHL131102:RHL131103 RRH131102:RRH131103 SBD131102:SBD131103 SKZ131102:SKZ131103 SUV131102:SUV131103 TER131102:TER131103 TON131102:TON131103 TYJ131102:TYJ131103 UIF131102:UIF131103 USB131102:USB131103 VBX131102:VBX131103 VLT131102:VLT131103 VVP131102:VVP131103 WFL131102:WFL131103 WPH131102:WPH131103 WZD131102:WZD131103 W196638:W196639 MR196638:MR196639 WN196638:WN196639 AGJ196638:AGJ196639 AQF196638:AQF196639 BAB196638:BAB196639 BJX196638:BJX196639 BTT196638:BTT196639 CDP196638:CDP196639 CNL196638:CNL196639 CXH196638:CXH196639 DHD196638:DHD196639 DQZ196638:DQZ196639 EAV196638:EAV196639 EKR196638:EKR196639 EUN196638:EUN196639 FEJ196638:FEJ196639 FOF196638:FOF196639 FYB196638:FYB196639 GHX196638:GHX196639 GRT196638:GRT196639 HBP196638:HBP196639 HLL196638:HLL196639 HVH196638:HVH196639 IFD196638:IFD196639 IOZ196638:IOZ196639 IYV196638:IYV196639 JIR196638:JIR196639 JSN196638:JSN196639 KCJ196638:KCJ196639 KMF196638:KMF196639 KWB196638:KWB196639 LFX196638:LFX196639 LPT196638:LPT196639 LZP196638:LZP196639 MJL196638:MJL196639 MTH196638:MTH196639 NDD196638:NDD196639 NMZ196638:NMZ196639 NWV196638:NWV196639 OGR196638:OGR196639 OQN196638:OQN196639 PAJ196638:PAJ196639 PKF196638:PKF196639 PUB196638:PUB196639 QDX196638:QDX196639 QNT196638:QNT196639 QXP196638:QXP196639 RHL196638:RHL196639 RRH196638:RRH196639 SBD196638:SBD196639 SKZ196638:SKZ196639 SUV196638:SUV196639 TER196638:TER196639 TON196638:TON196639 TYJ196638:TYJ196639 UIF196638:UIF196639 USB196638:USB196639 VBX196638:VBX196639 VLT196638:VLT196639 VVP196638:VVP196639 WFL196638:WFL196639 WPH196638:WPH196639 WZD196638:WZD196639 W262174:W262175 MR262174:MR262175 WN262174:WN262175 AGJ262174:AGJ262175 AQF262174:AQF262175 BAB262174:BAB262175 BJX262174:BJX262175 BTT262174:BTT262175 CDP262174:CDP262175 CNL262174:CNL262175 CXH262174:CXH262175 DHD262174:DHD262175 DQZ262174:DQZ262175 EAV262174:EAV262175 EKR262174:EKR262175 EUN262174:EUN262175 FEJ262174:FEJ262175 FOF262174:FOF262175 FYB262174:FYB262175 GHX262174:GHX262175 GRT262174:GRT262175 HBP262174:HBP262175 HLL262174:HLL262175 HVH262174:HVH262175 IFD262174:IFD262175 IOZ262174:IOZ262175 IYV262174:IYV262175 JIR262174:JIR262175 JSN262174:JSN262175 KCJ262174:KCJ262175 KMF262174:KMF262175 KWB262174:KWB262175 LFX262174:LFX262175 LPT262174:LPT262175 LZP262174:LZP262175 MJL262174:MJL262175 MTH262174:MTH262175 NDD262174:NDD262175 NMZ262174:NMZ262175 NWV262174:NWV262175 OGR262174:OGR262175 OQN262174:OQN262175 PAJ262174:PAJ262175 PKF262174:PKF262175 PUB262174:PUB262175 QDX262174:QDX262175 QNT262174:QNT262175 QXP262174:QXP262175 RHL262174:RHL262175 RRH262174:RRH262175 SBD262174:SBD262175 SKZ262174:SKZ262175 SUV262174:SUV262175 TER262174:TER262175 TON262174:TON262175 TYJ262174:TYJ262175 UIF262174:UIF262175 USB262174:USB262175 VBX262174:VBX262175 VLT262174:VLT262175 VVP262174:VVP262175 WFL262174:WFL262175 WPH262174:WPH262175 WZD262174:WZD262175 W327710:W327711 MR327710:MR327711 WN327710:WN327711 AGJ327710:AGJ327711 AQF327710:AQF327711 BAB327710:BAB327711 BJX327710:BJX327711 BTT327710:BTT327711 CDP327710:CDP327711 CNL327710:CNL327711 CXH327710:CXH327711 DHD327710:DHD327711 DQZ327710:DQZ327711 EAV327710:EAV327711 EKR327710:EKR327711 EUN327710:EUN327711 FEJ327710:FEJ327711 FOF327710:FOF327711 FYB327710:FYB327711 GHX327710:GHX327711 GRT327710:GRT327711 HBP327710:HBP327711 HLL327710:HLL327711 HVH327710:HVH327711 IFD327710:IFD327711 IOZ327710:IOZ327711 IYV327710:IYV327711 JIR327710:JIR327711 JSN327710:JSN327711 KCJ327710:KCJ327711 KMF327710:KMF327711 KWB327710:KWB327711 LFX327710:LFX327711 LPT327710:LPT327711 LZP327710:LZP327711 MJL327710:MJL327711 MTH327710:MTH327711 NDD327710:NDD327711 NMZ327710:NMZ327711 NWV327710:NWV327711 OGR327710:OGR327711 OQN327710:OQN327711 PAJ327710:PAJ327711 PKF327710:PKF327711 PUB327710:PUB327711 QDX327710:QDX327711 QNT327710:QNT327711 QXP327710:QXP327711 RHL327710:RHL327711 RRH327710:RRH327711 SBD327710:SBD327711 SKZ327710:SKZ327711 SUV327710:SUV327711 TER327710:TER327711 TON327710:TON327711 TYJ327710:TYJ327711 UIF327710:UIF327711 USB327710:USB327711 VBX327710:VBX327711 VLT327710:VLT327711 VVP327710:VVP327711 WFL327710:WFL327711 WPH327710:WPH327711 WZD327710:WZD327711 W393246:W393247 MR393246:MR393247 WN393246:WN393247 AGJ393246:AGJ393247 AQF393246:AQF393247 BAB393246:BAB393247 BJX393246:BJX393247 BTT393246:BTT393247 CDP393246:CDP393247 CNL393246:CNL393247 CXH393246:CXH393247 DHD393246:DHD393247 DQZ393246:DQZ393247 EAV393246:EAV393247 EKR393246:EKR393247 EUN393246:EUN393247 FEJ393246:FEJ393247 FOF393246:FOF393247 FYB393246:FYB393247 GHX393246:GHX393247 GRT393246:GRT393247 HBP393246:HBP393247 HLL393246:HLL393247 HVH393246:HVH393247 IFD393246:IFD393247 IOZ393246:IOZ393247 IYV393246:IYV393247 JIR393246:JIR393247 JSN393246:JSN393247 KCJ393246:KCJ393247 KMF393246:KMF393247 KWB393246:KWB393247 LFX393246:LFX393247 LPT393246:LPT393247 LZP393246:LZP393247 MJL393246:MJL393247 MTH393246:MTH393247 NDD393246:NDD393247 NMZ393246:NMZ393247 NWV393246:NWV393247 OGR393246:OGR393247 OQN393246:OQN393247 PAJ393246:PAJ393247 PKF393246:PKF393247 PUB393246:PUB393247 QDX393246:QDX393247 QNT393246:QNT393247 QXP393246:QXP393247 RHL393246:RHL393247 RRH393246:RRH393247 SBD393246:SBD393247 SKZ393246:SKZ393247 SUV393246:SUV393247 TER393246:TER393247 TON393246:TON393247 TYJ393246:TYJ393247 UIF393246:UIF393247 USB393246:USB393247 VBX393246:VBX393247 VLT393246:VLT393247 VVP393246:VVP393247 WFL393246:WFL393247 WPH393246:WPH393247 WZD393246:WZD393247 W458782:W458783 MR458782:MR458783 WN458782:WN458783 AGJ458782:AGJ458783 AQF458782:AQF458783 BAB458782:BAB458783 BJX458782:BJX458783 BTT458782:BTT458783 CDP458782:CDP458783 CNL458782:CNL458783 CXH458782:CXH458783 DHD458782:DHD458783 DQZ458782:DQZ458783 EAV458782:EAV458783 EKR458782:EKR458783 EUN458782:EUN458783 FEJ458782:FEJ458783 FOF458782:FOF458783 FYB458782:FYB458783 GHX458782:GHX458783 GRT458782:GRT458783 HBP458782:HBP458783 HLL458782:HLL458783 HVH458782:HVH458783 IFD458782:IFD458783 IOZ458782:IOZ458783 IYV458782:IYV458783 JIR458782:JIR458783 JSN458782:JSN458783 KCJ458782:KCJ458783 KMF458782:KMF458783 KWB458782:KWB458783 LFX458782:LFX458783 LPT458782:LPT458783 LZP458782:LZP458783 MJL458782:MJL458783 MTH458782:MTH458783 NDD458782:NDD458783 NMZ458782:NMZ458783 NWV458782:NWV458783 OGR458782:OGR458783 OQN458782:OQN458783 PAJ458782:PAJ458783 PKF458782:PKF458783 PUB458782:PUB458783 QDX458782:QDX458783 QNT458782:QNT458783 QXP458782:QXP458783 RHL458782:RHL458783 RRH458782:RRH458783 SBD458782:SBD458783 SKZ458782:SKZ458783 SUV458782:SUV458783 TER458782:TER458783 TON458782:TON458783 TYJ458782:TYJ458783 UIF458782:UIF458783 USB458782:USB458783 VBX458782:VBX458783 VLT458782:VLT458783 VVP458782:VVP458783 WFL458782:WFL458783 WPH458782:WPH458783 WZD458782:WZD458783 W524318:W524319 MR524318:MR524319 WN524318:WN524319 AGJ524318:AGJ524319 AQF524318:AQF524319 BAB524318:BAB524319 BJX524318:BJX524319 BTT524318:BTT524319 CDP524318:CDP524319 CNL524318:CNL524319 CXH524318:CXH524319 DHD524318:DHD524319 DQZ524318:DQZ524319 EAV524318:EAV524319 EKR524318:EKR524319 EUN524318:EUN524319 FEJ524318:FEJ524319 FOF524318:FOF524319 FYB524318:FYB524319 GHX524318:GHX524319 GRT524318:GRT524319 HBP524318:HBP524319 HLL524318:HLL524319 HVH524318:HVH524319 IFD524318:IFD524319 IOZ524318:IOZ524319 IYV524318:IYV524319 JIR524318:JIR524319 JSN524318:JSN524319 KCJ524318:KCJ524319 KMF524318:KMF524319 KWB524318:KWB524319 LFX524318:LFX524319 LPT524318:LPT524319 LZP524318:LZP524319 MJL524318:MJL524319 MTH524318:MTH524319 NDD524318:NDD524319 NMZ524318:NMZ524319 NWV524318:NWV524319 OGR524318:OGR524319 OQN524318:OQN524319 PAJ524318:PAJ524319 PKF524318:PKF524319 PUB524318:PUB524319 QDX524318:QDX524319 QNT524318:QNT524319 QXP524318:QXP524319 RHL524318:RHL524319 RRH524318:RRH524319 SBD524318:SBD524319 SKZ524318:SKZ524319 SUV524318:SUV524319 TER524318:TER524319 TON524318:TON524319 TYJ524318:TYJ524319 UIF524318:UIF524319 USB524318:USB524319 VBX524318:VBX524319 VLT524318:VLT524319 VVP524318:VVP524319 WFL524318:WFL524319 WPH524318:WPH524319 WZD524318:WZD524319 W589854:W589855 MR589854:MR589855 WN589854:WN589855 AGJ589854:AGJ589855 AQF589854:AQF589855 BAB589854:BAB589855 BJX589854:BJX589855 BTT589854:BTT589855 CDP589854:CDP589855 CNL589854:CNL589855 CXH589854:CXH589855 DHD589854:DHD589855 DQZ589854:DQZ589855 EAV589854:EAV589855 EKR589854:EKR589855 EUN589854:EUN589855 FEJ589854:FEJ589855 FOF589854:FOF589855 FYB589854:FYB589855 GHX589854:GHX589855 GRT589854:GRT589855 HBP589854:HBP589855 HLL589854:HLL589855 HVH589854:HVH589855 IFD589854:IFD589855 IOZ589854:IOZ589855 IYV589854:IYV589855 JIR589854:JIR589855 JSN589854:JSN589855 KCJ589854:KCJ589855 KMF589854:KMF589855 KWB589854:KWB589855 LFX589854:LFX589855 LPT589854:LPT589855 LZP589854:LZP589855 MJL589854:MJL589855 MTH589854:MTH589855 NDD589854:NDD589855 NMZ589854:NMZ589855 NWV589854:NWV589855 OGR589854:OGR589855 OQN589854:OQN589855 PAJ589854:PAJ589855 PKF589854:PKF589855 PUB589854:PUB589855 QDX589854:QDX589855 QNT589854:QNT589855 QXP589854:QXP589855 RHL589854:RHL589855 RRH589854:RRH589855 SBD589854:SBD589855 SKZ589854:SKZ589855 SUV589854:SUV589855 TER589854:TER589855 TON589854:TON589855 TYJ589854:TYJ589855 UIF589854:UIF589855 USB589854:USB589855 VBX589854:VBX589855 VLT589854:VLT589855 VVP589854:VVP589855 WFL589854:WFL589855 WPH589854:WPH589855 WZD589854:WZD589855 W655390:W655391 MR655390:MR655391 WN655390:WN655391 AGJ655390:AGJ655391 AQF655390:AQF655391 BAB655390:BAB655391 BJX655390:BJX655391 BTT655390:BTT655391 CDP655390:CDP655391 CNL655390:CNL655391 CXH655390:CXH655391 DHD655390:DHD655391 DQZ655390:DQZ655391 EAV655390:EAV655391 EKR655390:EKR655391 EUN655390:EUN655391 FEJ655390:FEJ655391 FOF655390:FOF655391 FYB655390:FYB655391 GHX655390:GHX655391 GRT655390:GRT655391 HBP655390:HBP655391 HLL655390:HLL655391 HVH655390:HVH655391 IFD655390:IFD655391 IOZ655390:IOZ655391 IYV655390:IYV655391 JIR655390:JIR655391 JSN655390:JSN655391 KCJ655390:KCJ655391 KMF655390:KMF655391 KWB655390:KWB655391 LFX655390:LFX655391 LPT655390:LPT655391 LZP655390:LZP655391 MJL655390:MJL655391 MTH655390:MTH655391 NDD655390:NDD655391 NMZ655390:NMZ655391 NWV655390:NWV655391 OGR655390:OGR655391 OQN655390:OQN655391 PAJ655390:PAJ655391 PKF655390:PKF655391 PUB655390:PUB655391 QDX655390:QDX655391 QNT655390:QNT655391 QXP655390:QXP655391 RHL655390:RHL655391 RRH655390:RRH655391 SBD655390:SBD655391 SKZ655390:SKZ655391 SUV655390:SUV655391 TER655390:TER655391 TON655390:TON655391 TYJ655390:TYJ655391 UIF655390:UIF655391 USB655390:USB655391 VBX655390:VBX655391 VLT655390:VLT655391 VVP655390:VVP655391 WFL655390:WFL655391 WPH655390:WPH655391 WZD655390:WZD655391 W720926:W720927 MR720926:MR720927 WN720926:WN720927 AGJ720926:AGJ720927 AQF720926:AQF720927 BAB720926:BAB720927 BJX720926:BJX720927 BTT720926:BTT720927 CDP720926:CDP720927 CNL720926:CNL720927 CXH720926:CXH720927 DHD720926:DHD720927 DQZ720926:DQZ720927 EAV720926:EAV720927 EKR720926:EKR720927 EUN720926:EUN720927 FEJ720926:FEJ720927 FOF720926:FOF720927 FYB720926:FYB720927 GHX720926:GHX720927 GRT720926:GRT720927 HBP720926:HBP720927 HLL720926:HLL720927 HVH720926:HVH720927 IFD720926:IFD720927 IOZ720926:IOZ720927 IYV720926:IYV720927 JIR720926:JIR720927 JSN720926:JSN720927 KCJ720926:KCJ720927 KMF720926:KMF720927 KWB720926:KWB720927 LFX720926:LFX720927 LPT720926:LPT720927 LZP720926:LZP720927 MJL720926:MJL720927 MTH720926:MTH720927 NDD720926:NDD720927 NMZ720926:NMZ720927 NWV720926:NWV720927 OGR720926:OGR720927 OQN720926:OQN720927 PAJ720926:PAJ720927 PKF720926:PKF720927 PUB720926:PUB720927 QDX720926:QDX720927 QNT720926:QNT720927 QXP720926:QXP720927 RHL720926:RHL720927 RRH720926:RRH720927 SBD720926:SBD720927 SKZ720926:SKZ720927 SUV720926:SUV720927 TER720926:TER720927 TON720926:TON720927 TYJ720926:TYJ720927 UIF720926:UIF720927 USB720926:USB720927 VBX720926:VBX720927 VLT720926:VLT720927 VVP720926:VVP720927 WFL720926:WFL720927 WPH720926:WPH720927 WZD720926:WZD720927 W786462:W786463 MR786462:MR786463 WN786462:WN786463 AGJ786462:AGJ786463 AQF786462:AQF786463 BAB786462:BAB786463 BJX786462:BJX786463 BTT786462:BTT786463 CDP786462:CDP786463 CNL786462:CNL786463 CXH786462:CXH786463 DHD786462:DHD786463 DQZ786462:DQZ786463 EAV786462:EAV786463 EKR786462:EKR786463 EUN786462:EUN786463 FEJ786462:FEJ786463 FOF786462:FOF786463 FYB786462:FYB786463 GHX786462:GHX786463 GRT786462:GRT786463 HBP786462:HBP786463 HLL786462:HLL786463 HVH786462:HVH786463 IFD786462:IFD786463 IOZ786462:IOZ786463 IYV786462:IYV786463 JIR786462:JIR786463 JSN786462:JSN786463 KCJ786462:KCJ786463 KMF786462:KMF786463 KWB786462:KWB786463 LFX786462:LFX786463 LPT786462:LPT786463 LZP786462:LZP786463 MJL786462:MJL786463 MTH786462:MTH786463 NDD786462:NDD786463 NMZ786462:NMZ786463 NWV786462:NWV786463 OGR786462:OGR786463 OQN786462:OQN786463 PAJ786462:PAJ786463 PKF786462:PKF786463 PUB786462:PUB786463 QDX786462:QDX786463 QNT786462:QNT786463 QXP786462:QXP786463 RHL786462:RHL786463 RRH786462:RRH786463 SBD786462:SBD786463 SKZ786462:SKZ786463 SUV786462:SUV786463 TER786462:TER786463 TON786462:TON786463 TYJ786462:TYJ786463 UIF786462:UIF786463 USB786462:USB786463 VBX786462:VBX786463 VLT786462:VLT786463 VVP786462:VVP786463 WFL786462:WFL786463 WPH786462:WPH786463 WZD786462:WZD786463 W851998:W851999 MR851998:MR851999 WN851998:WN851999 AGJ851998:AGJ851999 AQF851998:AQF851999 BAB851998:BAB851999 BJX851998:BJX851999 BTT851998:BTT851999 CDP851998:CDP851999 CNL851998:CNL851999 CXH851998:CXH851999 DHD851998:DHD851999 DQZ851998:DQZ851999 EAV851998:EAV851999 EKR851998:EKR851999 EUN851998:EUN851999 FEJ851998:FEJ851999 FOF851998:FOF851999 FYB851998:FYB851999 GHX851998:GHX851999 GRT851998:GRT851999 HBP851998:HBP851999 HLL851998:HLL851999 HVH851998:HVH851999 IFD851998:IFD851999 IOZ851998:IOZ851999 IYV851998:IYV851999 JIR851998:JIR851999 JSN851998:JSN851999 KCJ851998:KCJ851999 KMF851998:KMF851999 KWB851998:KWB851999 LFX851998:LFX851999 LPT851998:LPT851999 LZP851998:LZP851999 MJL851998:MJL851999 MTH851998:MTH851999 NDD851998:NDD851999 NMZ851998:NMZ851999 NWV851998:NWV851999 OGR851998:OGR851999 OQN851998:OQN851999 PAJ851998:PAJ851999 PKF851998:PKF851999 PUB851998:PUB851999 QDX851998:QDX851999 QNT851998:QNT851999 QXP851998:QXP851999 RHL851998:RHL851999 RRH851998:RRH851999 SBD851998:SBD851999 SKZ851998:SKZ851999 SUV851998:SUV851999 TER851998:TER851999 TON851998:TON851999 TYJ851998:TYJ851999 UIF851998:UIF851999 USB851998:USB851999 VBX851998:VBX851999 VLT851998:VLT851999 VVP851998:VVP851999 WFL851998:WFL851999 WPH851998:WPH851999 WZD851998:WZD851999 W917534:W917535 MR917534:MR917535 WN917534:WN917535 AGJ917534:AGJ917535 AQF917534:AQF917535 BAB917534:BAB917535 BJX917534:BJX917535 BTT917534:BTT917535 CDP917534:CDP917535 CNL917534:CNL917535 CXH917534:CXH917535 DHD917534:DHD917535 DQZ917534:DQZ917535 EAV917534:EAV917535 EKR917534:EKR917535 EUN917534:EUN917535 FEJ917534:FEJ917535 FOF917534:FOF917535 FYB917534:FYB917535 GHX917534:GHX917535 GRT917534:GRT917535 HBP917534:HBP917535 HLL917534:HLL917535 HVH917534:HVH917535 IFD917534:IFD917535 IOZ917534:IOZ917535 IYV917534:IYV917535 JIR917534:JIR917535 JSN917534:JSN917535 KCJ917534:KCJ917535 KMF917534:KMF917535 KWB917534:KWB917535 LFX917534:LFX917535 LPT917534:LPT917535 LZP917534:LZP917535 MJL917534:MJL917535 MTH917534:MTH917535 NDD917534:NDD917535 NMZ917534:NMZ917535 NWV917534:NWV917535 OGR917534:OGR917535 OQN917534:OQN917535 PAJ917534:PAJ917535 PKF917534:PKF917535 PUB917534:PUB917535 QDX917534:QDX917535 QNT917534:QNT917535 QXP917534:QXP917535 RHL917534:RHL917535 RRH917534:RRH917535 SBD917534:SBD917535 SKZ917534:SKZ917535 SUV917534:SUV917535 TER917534:TER917535 TON917534:TON917535 TYJ917534:TYJ917535 UIF917534:UIF917535 USB917534:USB917535 VBX917534:VBX917535 VLT917534:VLT917535 VVP917534:VVP917535 WFL917534:WFL917535 WPH917534:WPH917535 WZD917534:WZD917535 W983070:W983071 MR983070:MR983071 WN983070:WN983071 AGJ983070:AGJ983071 AQF983070:AQF983071 BAB983070:BAB983071 BJX983070:BJX983071 BTT983070:BTT983071 CDP983070:CDP983071 CNL983070:CNL983071 CXH983070:CXH983071 DHD983070:DHD983071 DQZ983070:DQZ983071 EAV983070:EAV983071 EKR983070:EKR983071 EUN983070:EUN983071 FEJ983070:FEJ983071 FOF983070:FOF983071 FYB983070:FYB983071 GHX983070:GHX983071 GRT983070:GRT983071 HBP983070:HBP983071 HLL983070:HLL983071 HVH983070:HVH983071 IFD983070:IFD983071 IOZ983070:IOZ983071 IYV983070:IYV983071 JIR983070:JIR983071 JSN983070:JSN983071 KCJ983070:KCJ983071 KMF983070:KMF983071 KWB983070:KWB983071 LFX983070:LFX983071 LPT983070:LPT983071 LZP983070:LZP983071 MJL983070:MJL983071 MTH983070:MTH983071 NDD983070:NDD983071 NMZ983070:NMZ983071 NWV983070:NWV983071 OGR983070:OGR983071 OQN983070:OQN983071 PAJ983070:PAJ983071 PKF983070:PKF983071 PUB983070:PUB983071 QDX983070:QDX983071 QNT983070:QNT983071 QXP983070:QXP983071 RHL983070:RHL983071 RRH983070:RRH983071 SBD983070:SBD983071 SKZ983070:SKZ983071 SUV983070:SUV983071 TER983070:TER983071 TON983070:TON983071 TYJ983070:TYJ983071 UIF983070:UIF983071 USB983070:USB983071 VBX983070:VBX983071 VLT983070:VLT983071 VVP983070:VVP983071 WFL983070:WFL983071 WPH983070:WPH983071 WZD983070:WZD983071 WP24 AGL24 AQH24 BAD24 BJZ24 BTV24 CDR24 CNN24 CXJ24 DHF24 DRB24 EAX24 EKT24 EUP24 FEL24 FOH24 FYD24 GHZ24 GRV24 HBR24 HLN24 HVJ24 IFF24 IPB24 IYX24 JIT24 JSP24 KCL24 KMH24 KWD24 LFZ24 LPV24 LZR24 MJN24 MTJ24 NDF24 NNB24 NWX24 OGT24 OQP24 PAL24 PKH24 PUD24 QDZ24 QNV24 QXR24 RHN24 RRJ24 SBF24 SLB24 SUX24 TET24 TOP24 TYL24 UIH24 USD24 VBZ24 VLV24 VVR24 WFN24 WPJ24 WZF24 W24 WZF983070:WZF983071 Y65566:Y65567 MT65566:MT65567 WP65566:WP65567 AGL65566:AGL65567 AQH65566:AQH65567 BAD65566:BAD65567 BJZ65566:BJZ65567 BTV65566:BTV65567 CDR65566:CDR65567 CNN65566:CNN65567 CXJ65566:CXJ65567 DHF65566:DHF65567 DRB65566:DRB65567 EAX65566:EAX65567 EKT65566:EKT65567 EUP65566:EUP65567 FEL65566:FEL65567 FOH65566:FOH65567 FYD65566:FYD65567 GHZ65566:GHZ65567 GRV65566:GRV65567 HBR65566:HBR65567 HLN65566:HLN65567 HVJ65566:HVJ65567 IFF65566:IFF65567 IPB65566:IPB65567 IYX65566:IYX65567 JIT65566:JIT65567 JSP65566:JSP65567 KCL65566:KCL65567 KMH65566:KMH65567 KWD65566:KWD65567 LFZ65566:LFZ65567 LPV65566:LPV65567 LZR65566:LZR65567 MJN65566:MJN65567 MTJ65566:MTJ65567 NDF65566:NDF65567 NNB65566:NNB65567 NWX65566:NWX65567 OGT65566:OGT65567 OQP65566:OQP65567 PAL65566:PAL65567 PKH65566:PKH65567 PUD65566:PUD65567 QDZ65566:QDZ65567 QNV65566:QNV65567 QXR65566:QXR65567 RHN65566:RHN65567 RRJ65566:RRJ65567 SBF65566:SBF65567 SLB65566:SLB65567 SUX65566:SUX65567 TET65566:TET65567 TOP65566:TOP65567 TYL65566:TYL65567 UIH65566:UIH65567 USD65566:USD65567 VBZ65566:VBZ65567 VLV65566:VLV65567 VVR65566:VVR65567 WFN65566:WFN65567 WPJ65566:WPJ65567 WZF65566:WZF65567 Y131102:Y131103 MT131102:MT131103 WP131102:WP131103 AGL131102:AGL131103 AQH131102:AQH131103 BAD131102:BAD131103 BJZ131102:BJZ131103 BTV131102:BTV131103 CDR131102:CDR131103 CNN131102:CNN131103 CXJ131102:CXJ131103 DHF131102:DHF131103 DRB131102:DRB131103 EAX131102:EAX131103 EKT131102:EKT131103 EUP131102:EUP131103 FEL131102:FEL131103 FOH131102:FOH131103 FYD131102:FYD131103 GHZ131102:GHZ131103 GRV131102:GRV131103 HBR131102:HBR131103 HLN131102:HLN131103 HVJ131102:HVJ131103 IFF131102:IFF131103 IPB131102:IPB131103 IYX131102:IYX131103 JIT131102:JIT131103 JSP131102:JSP131103 KCL131102:KCL131103 KMH131102:KMH131103 KWD131102:KWD131103 LFZ131102:LFZ131103 LPV131102:LPV131103 LZR131102:LZR131103 MJN131102:MJN131103 MTJ131102:MTJ131103 NDF131102:NDF131103 NNB131102:NNB131103 NWX131102:NWX131103 OGT131102:OGT131103 OQP131102:OQP131103 PAL131102:PAL131103 PKH131102:PKH131103 PUD131102:PUD131103 QDZ131102:QDZ131103 QNV131102:QNV131103 QXR131102:QXR131103 RHN131102:RHN131103 RRJ131102:RRJ131103 SBF131102:SBF131103 SLB131102:SLB131103 SUX131102:SUX131103 TET131102:TET131103 TOP131102:TOP131103 TYL131102:TYL131103 UIH131102:UIH131103 USD131102:USD131103 VBZ131102:VBZ131103 VLV131102:VLV131103 VVR131102:VVR131103 WFN131102:WFN131103 WPJ131102:WPJ131103 WZF131102:WZF131103 Y196638:Y196639 MT196638:MT196639 WP196638:WP196639 AGL196638:AGL196639 AQH196638:AQH196639 BAD196638:BAD196639 BJZ196638:BJZ196639 BTV196638:BTV196639 CDR196638:CDR196639 CNN196638:CNN196639 CXJ196638:CXJ196639 DHF196638:DHF196639 DRB196638:DRB196639 EAX196638:EAX196639 EKT196638:EKT196639 EUP196638:EUP196639 FEL196638:FEL196639 FOH196638:FOH196639 FYD196638:FYD196639 GHZ196638:GHZ196639 GRV196638:GRV196639 HBR196638:HBR196639 HLN196638:HLN196639 HVJ196638:HVJ196639 IFF196638:IFF196639 IPB196638:IPB196639 IYX196638:IYX196639 JIT196638:JIT196639 JSP196638:JSP196639 KCL196638:KCL196639 KMH196638:KMH196639 KWD196638:KWD196639 LFZ196638:LFZ196639 LPV196638:LPV196639 LZR196638:LZR196639 MJN196638:MJN196639 MTJ196638:MTJ196639 NDF196638:NDF196639 NNB196638:NNB196639 NWX196638:NWX196639 OGT196638:OGT196639 OQP196638:OQP196639 PAL196638:PAL196639 PKH196638:PKH196639 PUD196638:PUD196639 QDZ196638:QDZ196639 QNV196638:QNV196639 QXR196638:QXR196639 RHN196638:RHN196639 RRJ196638:RRJ196639 SBF196638:SBF196639 SLB196638:SLB196639 SUX196638:SUX196639 TET196638:TET196639 TOP196638:TOP196639 TYL196638:TYL196639 UIH196638:UIH196639 USD196638:USD196639 VBZ196638:VBZ196639 VLV196638:VLV196639 VVR196638:VVR196639 WFN196638:WFN196639 WPJ196638:WPJ196639 WZF196638:WZF196639 Y262174:Y262175 MT262174:MT262175 WP262174:WP262175 AGL262174:AGL262175 AQH262174:AQH262175 BAD262174:BAD262175 BJZ262174:BJZ262175 BTV262174:BTV262175 CDR262174:CDR262175 CNN262174:CNN262175 CXJ262174:CXJ262175 DHF262174:DHF262175 DRB262174:DRB262175 EAX262174:EAX262175 EKT262174:EKT262175 EUP262174:EUP262175 FEL262174:FEL262175 FOH262174:FOH262175 FYD262174:FYD262175 GHZ262174:GHZ262175 GRV262174:GRV262175 HBR262174:HBR262175 HLN262174:HLN262175 HVJ262174:HVJ262175 IFF262174:IFF262175 IPB262174:IPB262175 IYX262174:IYX262175 JIT262174:JIT262175 JSP262174:JSP262175 KCL262174:KCL262175 KMH262174:KMH262175 KWD262174:KWD262175 LFZ262174:LFZ262175 LPV262174:LPV262175 LZR262174:LZR262175 MJN262174:MJN262175 MTJ262174:MTJ262175 NDF262174:NDF262175 NNB262174:NNB262175 NWX262174:NWX262175 OGT262174:OGT262175 OQP262174:OQP262175 PAL262174:PAL262175 PKH262174:PKH262175 PUD262174:PUD262175 QDZ262174:QDZ262175 QNV262174:QNV262175 QXR262174:QXR262175 RHN262174:RHN262175 RRJ262174:RRJ262175 SBF262174:SBF262175 SLB262174:SLB262175 SUX262174:SUX262175 TET262174:TET262175 TOP262174:TOP262175 TYL262174:TYL262175 UIH262174:UIH262175 USD262174:USD262175 VBZ262174:VBZ262175 VLV262174:VLV262175 VVR262174:VVR262175 WFN262174:WFN262175 WPJ262174:WPJ262175 WZF262174:WZF262175 Y327710:Y327711 MT327710:MT327711 WP327710:WP327711 AGL327710:AGL327711 AQH327710:AQH327711 BAD327710:BAD327711 BJZ327710:BJZ327711 BTV327710:BTV327711 CDR327710:CDR327711 CNN327710:CNN327711 CXJ327710:CXJ327711 DHF327710:DHF327711 DRB327710:DRB327711 EAX327710:EAX327711 EKT327710:EKT327711 EUP327710:EUP327711 FEL327710:FEL327711 FOH327710:FOH327711 FYD327710:FYD327711 GHZ327710:GHZ327711 GRV327710:GRV327711 HBR327710:HBR327711 HLN327710:HLN327711 HVJ327710:HVJ327711 IFF327710:IFF327711 IPB327710:IPB327711 IYX327710:IYX327711 JIT327710:JIT327711 JSP327710:JSP327711 KCL327710:KCL327711 KMH327710:KMH327711 KWD327710:KWD327711 LFZ327710:LFZ327711 LPV327710:LPV327711 LZR327710:LZR327711 MJN327710:MJN327711 MTJ327710:MTJ327711 NDF327710:NDF327711 NNB327710:NNB327711 NWX327710:NWX327711 OGT327710:OGT327711 OQP327710:OQP327711 PAL327710:PAL327711 PKH327710:PKH327711 PUD327710:PUD327711 QDZ327710:QDZ327711 QNV327710:QNV327711 QXR327710:QXR327711 RHN327710:RHN327711 RRJ327710:RRJ327711 SBF327710:SBF327711 SLB327710:SLB327711 SUX327710:SUX327711 TET327710:TET327711 TOP327710:TOP327711 TYL327710:TYL327711 UIH327710:UIH327711 USD327710:USD327711 VBZ327710:VBZ327711 VLV327710:VLV327711 VVR327710:VVR327711 WFN327710:WFN327711 WPJ327710:WPJ327711 WZF327710:WZF327711 Y393246:Y393247 MT393246:MT393247 WP393246:WP393247 AGL393246:AGL393247 AQH393246:AQH393247 BAD393246:BAD393247 BJZ393246:BJZ393247 BTV393246:BTV393247 CDR393246:CDR393247 CNN393246:CNN393247 CXJ393246:CXJ393247 DHF393246:DHF393247 DRB393246:DRB393247 EAX393246:EAX393247 EKT393246:EKT393247 EUP393246:EUP393247 FEL393246:FEL393247 FOH393246:FOH393247 FYD393246:FYD393247 GHZ393246:GHZ393247 GRV393246:GRV393247 HBR393246:HBR393247 HLN393246:HLN393247 HVJ393246:HVJ393247 IFF393246:IFF393247 IPB393246:IPB393247 IYX393246:IYX393247 JIT393246:JIT393247 JSP393246:JSP393247 KCL393246:KCL393247 KMH393246:KMH393247 KWD393246:KWD393247 LFZ393246:LFZ393247 LPV393246:LPV393247 LZR393246:LZR393247 MJN393246:MJN393247 MTJ393246:MTJ393247 NDF393246:NDF393247 NNB393246:NNB393247 NWX393246:NWX393247 OGT393246:OGT393247 OQP393246:OQP393247 PAL393246:PAL393247 PKH393246:PKH393247 PUD393246:PUD393247 QDZ393246:QDZ393247 QNV393246:QNV393247 QXR393246:QXR393247 RHN393246:RHN393247 RRJ393246:RRJ393247 SBF393246:SBF393247 SLB393246:SLB393247 SUX393246:SUX393247 TET393246:TET393247 TOP393246:TOP393247 TYL393246:TYL393247 UIH393246:UIH393247 USD393246:USD393247 VBZ393246:VBZ393247 VLV393246:VLV393247 VVR393246:VVR393247 WFN393246:WFN393247 WPJ393246:WPJ393247 WZF393246:WZF393247 Y458782:Y458783 MT458782:MT458783 WP458782:WP458783 AGL458782:AGL458783 AQH458782:AQH458783 BAD458782:BAD458783 BJZ458782:BJZ458783 BTV458782:BTV458783 CDR458782:CDR458783 CNN458782:CNN458783 CXJ458782:CXJ458783 DHF458782:DHF458783 DRB458782:DRB458783 EAX458782:EAX458783 EKT458782:EKT458783 EUP458782:EUP458783 FEL458782:FEL458783 FOH458782:FOH458783 FYD458782:FYD458783 GHZ458782:GHZ458783 GRV458782:GRV458783 HBR458782:HBR458783 HLN458782:HLN458783 HVJ458782:HVJ458783 IFF458782:IFF458783 IPB458782:IPB458783 IYX458782:IYX458783 JIT458782:JIT458783 JSP458782:JSP458783 KCL458782:KCL458783 KMH458782:KMH458783 KWD458782:KWD458783 LFZ458782:LFZ458783 LPV458782:LPV458783 LZR458782:LZR458783 MJN458782:MJN458783 MTJ458782:MTJ458783 NDF458782:NDF458783 NNB458782:NNB458783 NWX458782:NWX458783 OGT458782:OGT458783 OQP458782:OQP458783 PAL458782:PAL458783 PKH458782:PKH458783 PUD458782:PUD458783 QDZ458782:QDZ458783 QNV458782:QNV458783 QXR458782:QXR458783 RHN458782:RHN458783 RRJ458782:RRJ458783 SBF458782:SBF458783 SLB458782:SLB458783 SUX458782:SUX458783 TET458782:TET458783 TOP458782:TOP458783 TYL458782:TYL458783 UIH458782:UIH458783 USD458782:USD458783 VBZ458782:VBZ458783 VLV458782:VLV458783 VVR458782:VVR458783 WFN458782:WFN458783 WPJ458782:WPJ458783 WZF458782:WZF458783 Y524318:Y524319 MT524318:MT524319 WP524318:WP524319 AGL524318:AGL524319 AQH524318:AQH524319 BAD524318:BAD524319 BJZ524318:BJZ524319 BTV524318:BTV524319 CDR524318:CDR524319 CNN524318:CNN524319 CXJ524318:CXJ524319 DHF524318:DHF524319 DRB524318:DRB524319 EAX524318:EAX524319 EKT524318:EKT524319 EUP524318:EUP524319 FEL524318:FEL524319 FOH524318:FOH524319 FYD524318:FYD524319 GHZ524318:GHZ524319 GRV524318:GRV524319 HBR524318:HBR524319 HLN524318:HLN524319 HVJ524318:HVJ524319 IFF524318:IFF524319 IPB524318:IPB524319 IYX524318:IYX524319 JIT524318:JIT524319 JSP524318:JSP524319 KCL524318:KCL524319 KMH524318:KMH524319 KWD524318:KWD524319 LFZ524318:LFZ524319 LPV524318:LPV524319 LZR524318:LZR524319 MJN524318:MJN524319 MTJ524318:MTJ524319 NDF524318:NDF524319 NNB524318:NNB524319 NWX524318:NWX524319 OGT524318:OGT524319 OQP524318:OQP524319 PAL524318:PAL524319 PKH524318:PKH524319 PUD524318:PUD524319 QDZ524318:QDZ524319 QNV524318:QNV524319 QXR524318:QXR524319 RHN524318:RHN524319 RRJ524318:RRJ524319 SBF524318:SBF524319 SLB524318:SLB524319 SUX524318:SUX524319 TET524318:TET524319 TOP524318:TOP524319 TYL524318:TYL524319 UIH524318:UIH524319 USD524318:USD524319 VBZ524318:VBZ524319 VLV524318:VLV524319 VVR524318:VVR524319 WFN524318:WFN524319 WPJ524318:WPJ524319 WZF524318:WZF524319 Y589854:Y589855 MT589854:MT589855 WP589854:WP589855 AGL589854:AGL589855 AQH589854:AQH589855 BAD589854:BAD589855 BJZ589854:BJZ589855 BTV589854:BTV589855 CDR589854:CDR589855 CNN589854:CNN589855 CXJ589854:CXJ589855 DHF589854:DHF589855 DRB589854:DRB589855 EAX589854:EAX589855 EKT589854:EKT589855 EUP589854:EUP589855 FEL589854:FEL589855 FOH589854:FOH589855 FYD589854:FYD589855 GHZ589854:GHZ589855 GRV589854:GRV589855 HBR589854:HBR589855 HLN589854:HLN589855 HVJ589854:HVJ589855 IFF589854:IFF589855 IPB589854:IPB589855 IYX589854:IYX589855 JIT589854:JIT589855 JSP589854:JSP589855 KCL589854:KCL589855 KMH589854:KMH589855 KWD589854:KWD589855 LFZ589854:LFZ589855 LPV589854:LPV589855 LZR589854:LZR589855 MJN589854:MJN589855 MTJ589854:MTJ589855 NDF589854:NDF589855 NNB589854:NNB589855 NWX589854:NWX589855 OGT589854:OGT589855 OQP589854:OQP589855 PAL589854:PAL589855 PKH589854:PKH589855 PUD589854:PUD589855 QDZ589854:QDZ589855 QNV589854:QNV589855 QXR589854:QXR589855 RHN589854:RHN589855 RRJ589854:RRJ589855 SBF589854:SBF589855 SLB589854:SLB589855 SUX589854:SUX589855 TET589854:TET589855 TOP589854:TOP589855 TYL589854:TYL589855 UIH589854:UIH589855 USD589854:USD589855 VBZ589854:VBZ589855 VLV589854:VLV589855 VVR589854:VVR589855 WFN589854:WFN589855 WPJ589854:WPJ589855 WZF589854:WZF589855 Y655390:Y655391 MT655390:MT655391 WP655390:WP655391 AGL655390:AGL655391 AQH655390:AQH655391 BAD655390:BAD655391 BJZ655390:BJZ655391 BTV655390:BTV655391 CDR655390:CDR655391 CNN655390:CNN655391 CXJ655390:CXJ655391 DHF655390:DHF655391 DRB655390:DRB655391 EAX655390:EAX655391 EKT655390:EKT655391 EUP655390:EUP655391 FEL655390:FEL655391 FOH655390:FOH655391 FYD655390:FYD655391 GHZ655390:GHZ655391 GRV655390:GRV655391 HBR655390:HBR655391 HLN655390:HLN655391 HVJ655390:HVJ655391 IFF655390:IFF655391 IPB655390:IPB655391 IYX655390:IYX655391 JIT655390:JIT655391 JSP655390:JSP655391 KCL655390:KCL655391 KMH655390:KMH655391 KWD655390:KWD655391 LFZ655390:LFZ655391 LPV655390:LPV655391 LZR655390:LZR655391 MJN655390:MJN655391 MTJ655390:MTJ655391 NDF655390:NDF655391 NNB655390:NNB655391 NWX655390:NWX655391 OGT655390:OGT655391 OQP655390:OQP655391 PAL655390:PAL655391 PKH655390:PKH655391 PUD655390:PUD655391 QDZ655390:QDZ655391 QNV655390:QNV655391 QXR655390:QXR655391 RHN655390:RHN655391 RRJ655390:RRJ655391 SBF655390:SBF655391 SLB655390:SLB655391 SUX655390:SUX655391 TET655390:TET655391 TOP655390:TOP655391 TYL655390:TYL655391 UIH655390:UIH655391 USD655390:USD655391 VBZ655390:VBZ655391 VLV655390:VLV655391 VVR655390:VVR655391 WFN655390:WFN655391 WPJ655390:WPJ655391 WZF655390:WZF655391 Y720926:Y720927 MT720926:MT720927 WP720926:WP720927 AGL720926:AGL720927 AQH720926:AQH720927 BAD720926:BAD720927 BJZ720926:BJZ720927 BTV720926:BTV720927 CDR720926:CDR720927 CNN720926:CNN720927 CXJ720926:CXJ720927 DHF720926:DHF720927 DRB720926:DRB720927 EAX720926:EAX720927 EKT720926:EKT720927 EUP720926:EUP720927 FEL720926:FEL720927 FOH720926:FOH720927 FYD720926:FYD720927 GHZ720926:GHZ720927 GRV720926:GRV720927 HBR720926:HBR720927 HLN720926:HLN720927 HVJ720926:HVJ720927 IFF720926:IFF720927 IPB720926:IPB720927 IYX720926:IYX720927 JIT720926:JIT720927 JSP720926:JSP720927 KCL720926:KCL720927 KMH720926:KMH720927 KWD720926:KWD720927 LFZ720926:LFZ720927 LPV720926:LPV720927 LZR720926:LZR720927 MJN720926:MJN720927 MTJ720926:MTJ720927 NDF720926:NDF720927 NNB720926:NNB720927 NWX720926:NWX720927 OGT720926:OGT720927 OQP720926:OQP720927 PAL720926:PAL720927 PKH720926:PKH720927 PUD720926:PUD720927 QDZ720926:QDZ720927 QNV720926:QNV720927 QXR720926:QXR720927 RHN720926:RHN720927 RRJ720926:RRJ720927 SBF720926:SBF720927 SLB720926:SLB720927 SUX720926:SUX720927 TET720926:TET720927 TOP720926:TOP720927 TYL720926:TYL720927 UIH720926:UIH720927 USD720926:USD720927 VBZ720926:VBZ720927 VLV720926:VLV720927 VVR720926:VVR720927 WFN720926:WFN720927 WPJ720926:WPJ720927 WZF720926:WZF720927 Y786462:Y786463 MT786462:MT786463 WP786462:WP786463 AGL786462:AGL786463 AQH786462:AQH786463 BAD786462:BAD786463 BJZ786462:BJZ786463 BTV786462:BTV786463 CDR786462:CDR786463 CNN786462:CNN786463 CXJ786462:CXJ786463 DHF786462:DHF786463 DRB786462:DRB786463 EAX786462:EAX786463 EKT786462:EKT786463 EUP786462:EUP786463 FEL786462:FEL786463 FOH786462:FOH786463 FYD786462:FYD786463 GHZ786462:GHZ786463 GRV786462:GRV786463 HBR786462:HBR786463 HLN786462:HLN786463 HVJ786462:HVJ786463 IFF786462:IFF786463 IPB786462:IPB786463 IYX786462:IYX786463 JIT786462:JIT786463 JSP786462:JSP786463 KCL786462:KCL786463 KMH786462:KMH786463 KWD786462:KWD786463 LFZ786462:LFZ786463 LPV786462:LPV786463 LZR786462:LZR786463 MJN786462:MJN786463 MTJ786462:MTJ786463 NDF786462:NDF786463 NNB786462:NNB786463 NWX786462:NWX786463 OGT786462:OGT786463 OQP786462:OQP786463 PAL786462:PAL786463 PKH786462:PKH786463 PUD786462:PUD786463 QDZ786462:QDZ786463 QNV786462:QNV786463 QXR786462:QXR786463 RHN786462:RHN786463 RRJ786462:RRJ786463 SBF786462:SBF786463 SLB786462:SLB786463 SUX786462:SUX786463 TET786462:TET786463 TOP786462:TOP786463 TYL786462:TYL786463 UIH786462:UIH786463 USD786462:USD786463 VBZ786462:VBZ786463 VLV786462:VLV786463 VVR786462:VVR786463 WFN786462:WFN786463 WPJ786462:WPJ786463 WZF786462:WZF786463 Y851998:Y851999 MT851998:MT851999 WP851998:WP851999 AGL851998:AGL851999 AQH851998:AQH851999 BAD851998:BAD851999 BJZ851998:BJZ851999 BTV851998:BTV851999 CDR851998:CDR851999 CNN851998:CNN851999 CXJ851998:CXJ851999 DHF851998:DHF851999 DRB851998:DRB851999 EAX851998:EAX851999 EKT851998:EKT851999 EUP851998:EUP851999 FEL851998:FEL851999 FOH851998:FOH851999 FYD851998:FYD851999 GHZ851998:GHZ851999 GRV851998:GRV851999 HBR851998:HBR851999 HLN851998:HLN851999 HVJ851998:HVJ851999 IFF851998:IFF851999 IPB851998:IPB851999 IYX851998:IYX851999 JIT851998:JIT851999 JSP851998:JSP851999 KCL851998:KCL851999 KMH851998:KMH851999 KWD851998:KWD851999 LFZ851998:LFZ851999 LPV851998:LPV851999 LZR851998:LZR851999 MJN851998:MJN851999 MTJ851998:MTJ851999 NDF851998:NDF851999 NNB851998:NNB851999 NWX851998:NWX851999 OGT851998:OGT851999 OQP851998:OQP851999 PAL851998:PAL851999 PKH851998:PKH851999 PUD851998:PUD851999 QDZ851998:QDZ851999 QNV851998:QNV851999 QXR851998:QXR851999 RHN851998:RHN851999 RRJ851998:RRJ851999 SBF851998:SBF851999 SLB851998:SLB851999 SUX851998:SUX851999 TET851998:TET851999 TOP851998:TOP851999 TYL851998:TYL851999 UIH851998:UIH851999 USD851998:USD851999 VBZ851998:VBZ851999 VLV851998:VLV851999 VVR851998:VVR851999 WFN851998:WFN851999 WPJ851998:WPJ851999 WZF851998:WZF851999 Y917534:Y917535 MT917534:MT917535 WP917534:WP917535 AGL917534:AGL917535 AQH917534:AQH917535 BAD917534:BAD917535 BJZ917534:BJZ917535 BTV917534:BTV917535 CDR917534:CDR917535 CNN917534:CNN917535 CXJ917534:CXJ917535 DHF917534:DHF917535 DRB917534:DRB917535 EAX917534:EAX917535 EKT917534:EKT917535 EUP917534:EUP917535 FEL917534:FEL917535 FOH917534:FOH917535 FYD917534:FYD917535 GHZ917534:GHZ917535 GRV917534:GRV917535 HBR917534:HBR917535 HLN917534:HLN917535 HVJ917534:HVJ917535 IFF917534:IFF917535 IPB917534:IPB917535 IYX917534:IYX917535 JIT917534:JIT917535 JSP917534:JSP917535 KCL917534:KCL917535 KMH917534:KMH917535 KWD917534:KWD917535 LFZ917534:LFZ917535 LPV917534:LPV917535 LZR917534:LZR917535 MJN917534:MJN917535 MTJ917534:MTJ917535 NDF917534:NDF917535 NNB917534:NNB917535 NWX917534:NWX917535 OGT917534:OGT917535 OQP917534:OQP917535 PAL917534:PAL917535 PKH917534:PKH917535 PUD917534:PUD917535 QDZ917534:QDZ917535 QNV917534:QNV917535 QXR917534:QXR917535 RHN917534:RHN917535 RRJ917534:RRJ917535 SBF917534:SBF917535 SLB917534:SLB917535 SUX917534:SUX917535 TET917534:TET917535 TOP917534:TOP917535 TYL917534:TYL917535 UIH917534:UIH917535 USD917534:USD917535 VBZ917534:VBZ917535 VLV917534:VLV917535 VVR917534:VVR917535 WFN917534:WFN917535 WPJ917534:WPJ917535 WZF917534:WZF917535 Y983070:Y983071 MT983070:MT983071 WP983070:WP983071 AGL983070:AGL983071 AQH983070:AQH983071 BAD983070:BAD983071 BJZ983070:BJZ983071 BTV983070:BTV983071 CDR983070:CDR983071 CNN983070:CNN983071 CXJ983070:CXJ983071 DHF983070:DHF983071 DRB983070:DRB983071 EAX983070:EAX983071 EKT983070:EKT983071 EUP983070:EUP983071 FEL983070:FEL983071 FOH983070:FOH983071 FYD983070:FYD983071 GHZ983070:GHZ983071 GRV983070:GRV983071 HBR983070:HBR983071 HLN983070:HLN983071 HVJ983070:HVJ983071 IFF983070:IFF983071 IPB983070:IPB983071 IYX983070:IYX983071 JIT983070:JIT983071 JSP983070:JSP983071 KCL983070:KCL983071 KMH983070:KMH983071 KWD983070:KWD983071 LFZ983070:LFZ983071 LPV983070:LPV983071 LZR983070:LZR983071 MJN983070:MJN983071 MTJ983070:MTJ983071 NDF983070:NDF983071 NNB983070:NNB983071 NWX983070:NWX983071 OGT983070:OGT983071 OQP983070:OQP983071 PAL983070:PAL983071 PKH983070:PKH983071 PUD983070:PUD983071 QDZ983070:QDZ983071 QNV983070:QNV983071 QXR983070:QXR983071 RHN983070:RHN983071 RRJ983070:RRJ983071 SBF983070:SBF983071 SLB983070:SLB983071 SUX983070:SUX983071 TET983070:TET983071 TOP983070:TOP983071 TYL983070:TYL983071 UIH983070:UIH983071 USD983070:USD983071 VBZ983070:VBZ983071 VLV983070:VLV983071 VVR983070:VVR983071 WFN983070:WFN983071 WPJ983070:WPJ983071 MR24 WPQ35 WZM35 W35 MY35 WU35 AGQ35 AQM35 BAI35 BKE35 BUA35 CDW35 CNS35 CXO35 DHK35 DRG35 EBC35 EKY35 EUU35 FEQ35 FOM35 FYI35 GIE35 GSA35 HBW35 HLS35 HVO35 IFK35 IPG35 IZC35 JIY35 JSU35 KCQ35 KMM35 KWI35 LGE35 LQA35 LZW35 MJS35 MTO35 NDK35 NNG35 NXC35 OGY35 OQU35 PAQ35 PKM35 PUI35 QEE35 QOA35 QXW35 RHS35 RRO35 SBK35 SLG35 SVC35 TEY35 TOU35 TYQ35 UIM35 USI35 VCE35 VMA35 VVW35 WFS35 WPO35 WZK35 Y35 NA35 WW35 AGS35 AQO35 BAK35 BKG35 BUC35 CDY35 CNU35 CXQ35 DHM35 DRI35 EBE35 ELA35 EUW35 FES35 FOO35 FYK35 GIG35 GSC35 HBY35 HLU35 HVQ35 IFM35 IPI35 IZE35 JJA35 JSW35 KCS35 KMO35 KWK35 LGG35 LQC35 LZY35 MJU35 MTQ35 NDM35 NNI35 NXE35 OHA35 OQW35 PAS35 PKO35 PUK35 QEG35 QOC35 QXY35 RHU35 RRQ35 SBM35 SLI35 SVE35 TFA35 TOW35 TYS35 UIO35 USK35 VCG35 VMC35 VVY35 WFU35 AK24 AI65566:AI65567 AI131102:AI131103 AI196638:AI196639 AI262174:AI262175 AI327710:AI327711 AI393246:AI393247 AI458782:AI458783 AI524318:AI524319 AI589854:AI589855 AI655390:AI655391 AI720926:AI720927 AI786462:AI786463 AI851998:AI851999 AI917534:AI917535 AI983070:AI983071 AI24 AK65566:AK65567 AK131102:AK131103 AK196638:AK196639 AK262174:AK262175 AK327710:AK327711 AK393246:AK393247 AK458782:AK458783 AK524318:AK524319 AK589854:AK589855 AK655390:AK655391 AK720926:AK720927 AK786462:AK786463 AK851998:AK851999 AK917534:AK917535 AK983070:AK983071 AI35 AK35 AW24 AU65566:AU65567 AU131102:AU131103 AU196638:AU196639 AU262174:AU262175 AU327710:AU327711 AU393246:AU393247 AU458782:AU458783 AU524318:AU524319 AU589854:AU589855 AU655390:AU655391 AU720926:AU720927 AU786462:AU786463 AU851998:AU851999 AU917534:AU917535 AU983070:AU983071 AU24 AW65566:AW65567 AW131102:AW131103 AW196638:AW196639 AW262174:AW262175 AW327710:AW327711 AW393246:AW393247 AW458782:AW458783 AW524318:AW524319 AW589854:AW589855 AW655390:AW655391 AW720926:AW720927 AW786462:AW786463 AW851998:AW851999 AW917534:AW917535 AW983070:AW983071 AU35 AW35 BI24 BG65566:BG65567 BG131102:BG131103 BG196638:BG196639 BG262174:BG262175 BG327710:BG327711 BG393246:BG393247 BG458782:BG458783 BG524318:BG524319 BG589854:BG589855 BG655390:BG655391 BG720926:BG720927 BG786462:BG786463 BG851998:BG851999 BG917534:BG917535 BG983070:BG983071 BG24 BI65566:BI65567 BI131102:BI131103 BI196638:BI196639 BI262174:BI262175 BI327710:BI327711 BI393246:BI393247 BI458782:BI458783 BI524318:BI524319 BI589854:BI589855 BI655390:BI655391 BI720926:BI720927 BI786462:BI786463 BI851998:BI851999 BI917534:BI917535 BI983070:BI983071 BG35 BI35 BU24 BS65566:BS65567 BS131102:BS131103 BS196638:BS196639 BS262174:BS262175 BS327710:BS327711 BS393246:BS393247 BS458782:BS458783 BS524318:BS524319 BS589854:BS589855 BS655390:BS655391 BS720926:BS720927 BS786462:BS786463 BS851998:BS851999 BS917534:BS917535 BS983070:BS983071 BS24 BU65566:BU65567 BU131102:BU131103 BU196638:BU196639 BU262174:BU262175 BU327710:BU327711 BU393246:BU393247 BU458782:BU458783 BU524318:BU524319 BU589854:BU589855 BU655390:BU655391 BU720926:BU720927 BU786462:BU786463 BU851998:BU851999 BU917534:BU917535 BU983070:BU983071 BS35 BU35 CG24 CE65566:CE65567 CE131102:CE131103 CE196638:CE196639 CE262174:CE262175 CE327710:CE327711 CE393246:CE393247 CE458782:CE458783 CE524318:CE524319 CE589854:CE589855 CE655390:CE655391 CE720926:CE720927 CE786462:CE786463 CE851998:CE851999 CE917534:CE917535 CE983070:CE983071 CE24 CG65566:CG65567 CG131102:CG131103 CG196638:CG196639 CG262174:CG262175 CG327710:CG327711 CG393246:CG393247 CG458782:CG458783 CG524318:CG524319 CG589854:CG589855 CG655390:CG655391 CG720926:CG720927 CG786462:CG786463 CG851998:CG851999 CG917534:CG917535 CG983070:CG983071 CE35 CG35 CS24 CQ65566:CQ65567 CQ131102:CQ131103 CQ196638:CQ196639 CQ262174:CQ262175 CQ327710:CQ327711 CQ393246:CQ393247 CQ458782:CQ458783 CQ524318:CQ524319 CQ589854:CQ589855 CQ655390:CQ655391 CQ720926:CQ720927 CQ786462:CQ786463 CQ851998:CQ851999 CQ917534:CQ917535 CQ983070:CQ983071 CQ24 CS65566:CS65567 CS131102:CS131103 CS196638:CS196639 CS262174:CS262175 CS327710:CS327711 CS393246:CS393247 CS458782:CS458783 CS524318:CS524319 CS589854:CS589855 CS655390:CS655391 CS720926:CS720927 CS786462:CS786463 CS851998:CS851999 CS917534:CS917535 CS983070:CS983071 CQ35 CS35 DE24 DC65566:DC65567 DC131102:DC131103 DC196638:DC196639 DC262174:DC262175 DC327710:DC327711 DC393246:DC393247 DC458782:DC458783 DC524318:DC524319 DC589854:DC589855 DC655390:DC655391 DC720926:DC720927 DC786462:DC786463 DC851998:DC851999 DC917534:DC917535 DC983070:DC983071 DC24 DE65566:DE65567 DE131102:DE131103 DE196638:DE196639 DE262174:DE262175 DE327710:DE327711 DE393246:DE393247 DE458782:DE458783 DE524318:DE524319 DE589854:DE589855 DE655390:DE655391 DE720926:DE720927 DE786462:DE786463 DE851998:DE851999 DE917534:DE917535 DE983070:DE983071 DC35 DE35"/>
    <dataValidation allowBlank="1" promptTitle="checkPeriodRange" sqref="WM24 AGI24 AQE24 BAA24 BJW24 BTS24 CDO24 CNK24 CXG24 DHC24 DQY24 EAU24 EKQ24 EUM24 FEI24 FOE24 FYA24 GHW24 GRS24 HBO24 HLK24 HVG24 IFC24 IOY24 IYU24 JIQ24 JSM24 KCI24 KME24 KWA24 LFW24 LPS24 LZO24 MJK24 MTG24 NDC24 NMY24 NWU24 OGQ24 OQM24 PAI24 PKE24 PUA24 QDW24 QNS24 QXO24 RHK24 RRG24 SBC24 SKY24 SUU24 TEQ24 TOM24 TYI24 UIE24 USA24 VBW24 VLS24 VVO24 WFK24 WPG24 WZC24 V24 WZC983070:WZC983071 V65566:V65567 MQ65566:MQ65567 WM65566:WM65567 AGI65566:AGI65567 AQE65566:AQE65567 BAA65566:BAA65567 BJW65566:BJW65567 BTS65566:BTS65567 CDO65566:CDO65567 CNK65566:CNK65567 CXG65566:CXG65567 DHC65566:DHC65567 DQY65566:DQY65567 EAU65566:EAU65567 EKQ65566:EKQ65567 EUM65566:EUM65567 FEI65566:FEI65567 FOE65566:FOE65567 FYA65566:FYA65567 GHW65566:GHW65567 GRS65566:GRS65567 HBO65566:HBO65567 HLK65566:HLK65567 HVG65566:HVG65567 IFC65566:IFC65567 IOY65566:IOY65567 IYU65566:IYU65567 JIQ65566:JIQ65567 JSM65566:JSM65567 KCI65566:KCI65567 KME65566:KME65567 KWA65566:KWA65567 LFW65566:LFW65567 LPS65566:LPS65567 LZO65566:LZO65567 MJK65566:MJK65567 MTG65566:MTG65567 NDC65566:NDC65567 NMY65566:NMY65567 NWU65566:NWU65567 OGQ65566:OGQ65567 OQM65566:OQM65567 PAI65566:PAI65567 PKE65566:PKE65567 PUA65566:PUA65567 QDW65566:QDW65567 QNS65566:QNS65567 QXO65566:QXO65567 RHK65566:RHK65567 RRG65566:RRG65567 SBC65566:SBC65567 SKY65566:SKY65567 SUU65566:SUU65567 TEQ65566:TEQ65567 TOM65566:TOM65567 TYI65566:TYI65567 UIE65566:UIE65567 USA65566:USA65567 VBW65566:VBW65567 VLS65566:VLS65567 VVO65566:VVO65567 WFK65566:WFK65567 WPG65566:WPG65567 WZC65566:WZC65567 V131102:V131103 MQ131102:MQ131103 WM131102:WM131103 AGI131102:AGI131103 AQE131102:AQE131103 BAA131102:BAA131103 BJW131102:BJW131103 BTS131102:BTS131103 CDO131102:CDO131103 CNK131102:CNK131103 CXG131102:CXG131103 DHC131102:DHC131103 DQY131102:DQY131103 EAU131102:EAU131103 EKQ131102:EKQ131103 EUM131102:EUM131103 FEI131102:FEI131103 FOE131102:FOE131103 FYA131102:FYA131103 GHW131102:GHW131103 GRS131102:GRS131103 HBO131102:HBO131103 HLK131102:HLK131103 HVG131102:HVG131103 IFC131102:IFC131103 IOY131102:IOY131103 IYU131102:IYU131103 JIQ131102:JIQ131103 JSM131102:JSM131103 KCI131102:KCI131103 KME131102:KME131103 KWA131102:KWA131103 LFW131102:LFW131103 LPS131102:LPS131103 LZO131102:LZO131103 MJK131102:MJK131103 MTG131102:MTG131103 NDC131102:NDC131103 NMY131102:NMY131103 NWU131102:NWU131103 OGQ131102:OGQ131103 OQM131102:OQM131103 PAI131102:PAI131103 PKE131102:PKE131103 PUA131102:PUA131103 QDW131102:QDW131103 QNS131102:QNS131103 QXO131102:QXO131103 RHK131102:RHK131103 RRG131102:RRG131103 SBC131102:SBC131103 SKY131102:SKY131103 SUU131102:SUU131103 TEQ131102:TEQ131103 TOM131102:TOM131103 TYI131102:TYI131103 UIE131102:UIE131103 USA131102:USA131103 VBW131102:VBW131103 VLS131102:VLS131103 VVO131102:VVO131103 WFK131102:WFK131103 WPG131102:WPG131103 WZC131102:WZC131103 V196638:V196639 MQ196638:MQ196639 WM196638:WM196639 AGI196638:AGI196639 AQE196638:AQE196639 BAA196638:BAA196639 BJW196638:BJW196639 BTS196638:BTS196639 CDO196638:CDO196639 CNK196638:CNK196639 CXG196638:CXG196639 DHC196638:DHC196639 DQY196638:DQY196639 EAU196638:EAU196639 EKQ196638:EKQ196639 EUM196638:EUM196639 FEI196638:FEI196639 FOE196638:FOE196639 FYA196638:FYA196639 GHW196638:GHW196639 GRS196638:GRS196639 HBO196638:HBO196639 HLK196638:HLK196639 HVG196638:HVG196639 IFC196638:IFC196639 IOY196638:IOY196639 IYU196638:IYU196639 JIQ196638:JIQ196639 JSM196638:JSM196639 KCI196638:KCI196639 KME196638:KME196639 KWA196638:KWA196639 LFW196638:LFW196639 LPS196638:LPS196639 LZO196638:LZO196639 MJK196638:MJK196639 MTG196638:MTG196639 NDC196638:NDC196639 NMY196638:NMY196639 NWU196638:NWU196639 OGQ196638:OGQ196639 OQM196638:OQM196639 PAI196638:PAI196639 PKE196638:PKE196639 PUA196638:PUA196639 QDW196638:QDW196639 QNS196638:QNS196639 QXO196638:QXO196639 RHK196638:RHK196639 RRG196638:RRG196639 SBC196638:SBC196639 SKY196638:SKY196639 SUU196638:SUU196639 TEQ196638:TEQ196639 TOM196638:TOM196639 TYI196638:TYI196639 UIE196638:UIE196639 USA196638:USA196639 VBW196638:VBW196639 VLS196638:VLS196639 VVO196638:VVO196639 WFK196638:WFK196639 WPG196638:WPG196639 WZC196638:WZC196639 V262174:V262175 MQ262174:MQ262175 WM262174:WM262175 AGI262174:AGI262175 AQE262174:AQE262175 BAA262174:BAA262175 BJW262174:BJW262175 BTS262174:BTS262175 CDO262174:CDO262175 CNK262174:CNK262175 CXG262174:CXG262175 DHC262174:DHC262175 DQY262174:DQY262175 EAU262174:EAU262175 EKQ262174:EKQ262175 EUM262174:EUM262175 FEI262174:FEI262175 FOE262174:FOE262175 FYA262174:FYA262175 GHW262174:GHW262175 GRS262174:GRS262175 HBO262174:HBO262175 HLK262174:HLK262175 HVG262174:HVG262175 IFC262174:IFC262175 IOY262174:IOY262175 IYU262174:IYU262175 JIQ262174:JIQ262175 JSM262174:JSM262175 KCI262174:KCI262175 KME262174:KME262175 KWA262174:KWA262175 LFW262174:LFW262175 LPS262174:LPS262175 LZO262174:LZO262175 MJK262174:MJK262175 MTG262174:MTG262175 NDC262174:NDC262175 NMY262174:NMY262175 NWU262174:NWU262175 OGQ262174:OGQ262175 OQM262174:OQM262175 PAI262174:PAI262175 PKE262174:PKE262175 PUA262174:PUA262175 QDW262174:QDW262175 QNS262174:QNS262175 QXO262174:QXO262175 RHK262174:RHK262175 RRG262174:RRG262175 SBC262174:SBC262175 SKY262174:SKY262175 SUU262174:SUU262175 TEQ262174:TEQ262175 TOM262174:TOM262175 TYI262174:TYI262175 UIE262174:UIE262175 USA262174:USA262175 VBW262174:VBW262175 VLS262174:VLS262175 VVO262174:VVO262175 WFK262174:WFK262175 WPG262174:WPG262175 WZC262174:WZC262175 V327710:V327711 MQ327710:MQ327711 WM327710:WM327711 AGI327710:AGI327711 AQE327710:AQE327711 BAA327710:BAA327711 BJW327710:BJW327711 BTS327710:BTS327711 CDO327710:CDO327711 CNK327710:CNK327711 CXG327710:CXG327711 DHC327710:DHC327711 DQY327710:DQY327711 EAU327710:EAU327711 EKQ327710:EKQ327711 EUM327710:EUM327711 FEI327710:FEI327711 FOE327710:FOE327711 FYA327710:FYA327711 GHW327710:GHW327711 GRS327710:GRS327711 HBO327710:HBO327711 HLK327710:HLK327711 HVG327710:HVG327711 IFC327710:IFC327711 IOY327710:IOY327711 IYU327710:IYU327711 JIQ327710:JIQ327711 JSM327710:JSM327711 KCI327710:KCI327711 KME327710:KME327711 KWA327710:KWA327711 LFW327710:LFW327711 LPS327710:LPS327711 LZO327710:LZO327711 MJK327710:MJK327711 MTG327710:MTG327711 NDC327710:NDC327711 NMY327710:NMY327711 NWU327710:NWU327711 OGQ327710:OGQ327711 OQM327710:OQM327711 PAI327710:PAI327711 PKE327710:PKE327711 PUA327710:PUA327711 QDW327710:QDW327711 QNS327710:QNS327711 QXO327710:QXO327711 RHK327710:RHK327711 RRG327710:RRG327711 SBC327710:SBC327711 SKY327710:SKY327711 SUU327710:SUU327711 TEQ327710:TEQ327711 TOM327710:TOM327711 TYI327710:TYI327711 UIE327710:UIE327711 USA327710:USA327711 VBW327710:VBW327711 VLS327710:VLS327711 VVO327710:VVO327711 WFK327710:WFK327711 WPG327710:WPG327711 WZC327710:WZC327711 V393246:V393247 MQ393246:MQ393247 WM393246:WM393247 AGI393246:AGI393247 AQE393246:AQE393247 BAA393246:BAA393247 BJW393246:BJW393247 BTS393246:BTS393247 CDO393246:CDO393247 CNK393246:CNK393247 CXG393246:CXG393247 DHC393246:DHC393247 DQY393246:DQY393247 EAU393246:EAU393247 EKQ393246:EKQ393247 EUM393246:EUM393247 FEI393246:FEI393247 FOE393246:FOE393247 FYA393246:FYA393247 GHW393246:GHW393247 GRS393246:GRS393247 HBO393246:HBO393247 HLK393246:HLK393247 HVG393246:HVG393247 IFC393246:IFC393247 IOY393246:IOY393247 IYU393246:IYU393247 JIQ393246:JIQ393247 JSM393246:JSM393247 KCI393246:KCI393247 KME393246:KME393247 KWA393246:KWA393247 LFW393246:LFW393247 LPS393246:LPS393247 LZO393246:LZO393247 MJK393246:MJK393247 MTG393246:MTG393247 NDC393246:NDC393247 NMY393246:NMY393247 NWU393246:NWU393247 OGQ393246:OGQ393247 OQM393246:OQM393247 PAI393246:PAI393247 PKE393246:PKE393247 PUA393246:PUA393247 QDW393246:QDW393247 QNS393246:QNS393247 QXO393246:QXO393247 RHK393246:RHK393247 RRG393246:RRG393247 SBC393246:SBC393247 SKY393246:SKY393247 SUU393246:SUU393247 TEQ393246:TEQ393247 TOM393246:TOM393247 TYI393246:TYI393247 UIE393246:UIE393247 USA393246:USA393247 VBW393246:VBW393247 VLS393246:VLS393247 VVO393246:VVO393247 WFK393246:WFK393247 WPG393246:WPG393247 WZC393246:WZC393247 V458782:V458783 MQ458782:MQ458783 WM458782:WM458783 AGI458782:AGI458783 AQE458782:AQE458783 BAA458782:BAA458783 BJW458782:BJW458783 BTS458782:BTS458783 CDO458782:CDO458783 CNK458782:CNK458783 CXG458782:CXG458783 DHC458782:DHC458783 DQY458782:DQY458783 EAU458782:EAU458783 EKQ458782:EKQ458783 EUM458782:EUM458783 FEI458782:FEI458783 FOE458782:FOE458783 FYA458782:FYA458783 GHW458782:GHW458783 GRS458782:GRS458783 HBO458782:HBO458783 HLK458782:HLK458783 HVG458782:HVG458783 IFC458782:IFC458783 IOY458782:IOY458783 IYU458782:IYU458783 JIQ458782:JIQ458783 JSM458782:JSM458783 KCI458782:KCI458783 KME458782:KME458783 KWA458782:KWA458783 LFW458782:LFW458783 LPS458782:LPS458783 LZO458782:LZO458783 MJK458782:MJK458783 MTG458782:MTG458783 NDC458782:NDC458783 NMY458782:NMY458783 NWU458782:NWU458783 OGQ458782:OGQ458783 OQM458782:OQM458783 PAI458782:PAI458783 PKE458782:PKE458783 PUA458782:PUA458783 QDW458782:QDW458783 QNS458782:QNS458783 QXO458782:QXO458783 RHK458782:RHK458783 RRG458782:RRG458783 SBC458782:SBC458783 SKY458782:SKY458783 SUU458782:SUU458783 TEQ458782:TEQ458783 TOM458782:TOM458783 TYI458782:TYI458783 UIE458782:UIE458783 USA458782:USA458783 VBW458782:VBW458783 VLS458782:VLS458783 VVO458782:VVO458783 WFK458782:WFK458783 WPG458782:WPG458783 WZC458782:WZC458783 V524318:V524319 MQ524318:MQ524319 WM524318:WM524319 AGI524318:AGI524319 AQE524318:AQE524319 BAA524318:BAA524319 BJW524318:BJW524319 BTS524318:BTS524319 CDO524318:CDO524319 CNK524318:CNK524319 CXG524318:CXG524319 DHC524318:DHC524319 DQY524318:DQY524319 EAU524318:EAU524319 EKQ524318:EKQ524319 EUM524318:EUM524319 FEI524318:FEI524319 FOE524318:FOE524319 FYA524318:FYA524319 GHW524318:GHW524319 GRS524318:GRS524319 HBO524318:HBO524319 HLK524318:HLK524319 HVG524318:HVG524319 IFC524318:IFC524319 IOY524318:IOY524319 IYU524318:IYU524319 JIQ524318:JIQ524319 JSM524318:JSM524319 KCI524318:KCI524319 KME524318:KME524319 KWA524318:KWA524319 LFW524318:LFW524319 LPS524318:LPS524319 LZO524318:LZO524319 MJK524318:MJK524319 MTG524318:MTG524319 NDC524318:NDC524319 NMY524318:NMY524319 NWU524318:NWU524319 OGQ524318:OGQ524319 OQM524318:OQM524319 PAI524318:PAI524319 PKE524318:PKE524319 PUA524318:PUA524319 QDW524318:QDW524319 QNS524318:QNS524319 QXO524318:QXO524319 RHK524318:RHK524319 RRG524318:RRG524319 SBC524318:SBC524319 SKY524318:SKY524319 SUU524318:SUU524319 TEQ524318:TEQ524319 TOM524318:TOM524319 TYI524318:TYI524319 UIE524318:UIE524319 USA524318:USA524319 VBW524318:VBW524319 VLS524318:VLS524319 VVO524318:VVO524319 WFK524318:WFK524319 WPG524318:WPG524319 WZC524318:WZC524319 V589854:V589855 MQ589854:MQ589855 WM589854:WM589855 AGI589854:AGI589855 AQE589854:AQE589855 BAA589854:BAA589855 BJW589854:BJW589855 BTS589854:BTS589855 CDO589854:CDO589855 CNK589854:CNK589855 CXG589854:CXG589855 DHC589854:DHC589855 DQY589854:DQY589855 EAU589854:EAU589855 EKQ589854:EKQ589855 EUM589854:EUM589855 FEI589854:FEI589855 FOE589854:FOE589855 FYA589854:FYA589855 GHW589854:GHW589855 GRS589854:GRS589855 HBO589854:HBO589855 HLK589854:HLK589855 HVG589854:HVG589855 IFC589854:IFC589855 IOY589854:IOY589855 IYU589854:IYU589855 JIQ589854:JIQ589855 JSM589854:JSM589855 KCI589854:KCI589855 KME589854:KME589855 KWA589854:KWA589855 LFW589854:LFW589855 LPS589854:LPS589855 LZO589854:LZO589855 MJK589854:MJK589855 MTG589854:MTG589855 NDC589854:NDC589855 NMY589854:NMY589855 NWU589854:NWU589855 OGQ589854:OGQ589855 OQM589854:OQM589855 PAI589854:PAI589855 PKE589854:PKE589855 PUA589854:PUA589855 QDW589854:QDW589855 QNS589854:QNS589855 QXO589854:QXO589855 RHK589854:RHK589855 RRG589854:RRG589855 SBC589854:SBC589855 SKY589854:SKY589855 SUU589854:SUU589855 TEQ589854:TEQ589855 TOM589854:TOM589855 TYI589854:TYI589855 UIE589854:UIE589855 USA589854:USA589855 VBW589854:VBW589855 VLS589854:VLS589855 VVO589854:VVO589855 WFK589854:WFK589855 WPG589854:WPG589855 WZC589854:WZC589855 V655390:V655391 MQ655390:MQ655391 WM655390:WM655391 AGI655390:AGI655391 AQE655390:AQE655391 BAA655390:BAA655391 BJW655390:BJW655391 BTS655390:BTS655391 CDO655390:CDO655391 CNK655390:CNK655391 CXG655390:CXG655391 DHC655390:DHC655391 DQY655390:DQY655391 EAU655390:EAU655391 EKQ655390:EKQ655391 EUM655390:EUM655391 FEI655390:FEI655391 FOE655390:FOE655391 FYA655390:FYA655391 GHW655390:GHW655391 GRS655390:GRS655391 HBO655390:HBO655391 HLK655390:HLK655391 HVG655390:HVG655391 IFC655390:IFC655391 IOY655390:IOY655391 IYU655390:IYU655391 JIQ655390:JIQ655391 JSM655390:JSM655391 KCI655390:KCI655391 KME655390:KME655391 KWA655390:KWA655391 LFW655390:LFW655391 LPS655390:LPS655391 LZO655390:LZO655391 MJK655390:MJK655391 MTG655390:MTG655391 NDC655390:NDC655391 NMY655390:NMY655391 NWU655390:NWU655391 OGQ655390:OGQ655391 OQM655390:OQM655391 PAI655390:PAI655391 PKE655390:PKE655391 PUA655390:PUA655391 QDW655390:QDW655391 QNS655390:QNS655391 QXO655390:QXO655391 RHK655390:RHK655391 RRG655390:RRG655391 SBC655390:SBC655391 SKY655390:SKY655391 SUU655390:SUU655391 TEQ655390:TEQ655391 TOM655390:TOM655391 TYI655390:TYI655391 UIE655390:UIE655391 USA655390:USA655391 VBW655390:VBW655391 VLS655390:VLS655391 VVO655390:VVO655391 WFK655390:WFK655391 WPG655390:WPG655391 WZC655390:WZC655391 V720926:V720927 MQ720926:MQ720927 WM720926:WM720927 AGI720926:AGI720927 AQE720926:AQE720927 BAA720926:BAA720927 BJW720926:BJW720927 BTS720926:BTS720927 CDO720926:CDO720927 CNK720926:CNK720927 CXG720926:CXG720927 DHC720926:DHC720927 DQY720926:DQY720927 EAU720926:EAU720927 EKQ720926:EKQ720927 EUM720926:EUM720927 FEI720926:FEI720927 FOE720926:FOE720927 FYA720926:FYA720927 GHW720926:GHW720927 GRS720926:GRS720927 HBO720926:HBO720927 HLK720926:HLK720927 HVG720926:HVG720927 IFC720926:IFC720927 IOY720926:IOY720927 IYU720926:IYU720927 JIQ720926:JIQ720927 JSM720926:JSM720927 KCI720926:KCI720927 KME720926:KME720927 KWA720926:KWA720927 LFW720926:LFW720927 LPS720926:LPS720927 LZO720926:LZO720927 MJK720926:MJK720927 MTG720926:MTG720927 NDC720926:NDC720927 NMY720926:NMY720927 NWU720926:NWU720927 OGQ720926:OGQ720927 OQM720926:OQM720927 PAI720926:PAI720927 PKE720926:PKE720927 PUA720926:PUA720927 QDW720926:QDW720927 QNS720926:QNS720927 QXO720926:QXO720927 RHK720926:RHK720927 RRG720926:RRG720927 SBC720926:SBC720927 SKY720926:SKY720927 SUU720926:SUU720927 TEQ720926:TEQ720927 TOM720926:TOM720927 TYI720926:TYI720927 UIE720926:UIE720927 USA720926:USA720927 VBW720926:VBW720927 VLS720926:VLS720927 VVO720926:VVO720927 WFK720926:WFK720927 WPG720926:WPG720927 WZC720926:WZC720927 V786462:V786463 MQ786462:MQ786463 WM786462:WM786463 AGI786462:AGI786463 AQE786462:AQE786463 BAA786462:BAA786463 BJW786462:BJW786463 BTS786462:BTS786463 CDO786462:CDO786463 CNK786462:CNK786463 CXG786462:CXG786463 DHC786462:DHC786463 DQY786462:DQY786463 EAU786462:EAU786463 EKQ786462:EKQ786463 EUM786462:EUM786463 FEI786462:FEI786463 FOE786462:FOE786463 FYA786462:FYA786463 GHW786462:GHW786463 GRS786462:GRS786463 HBO786462:HBO786463 HLK786462:HLK786463 HVG786462:HVG786463 IFC786462:IFC786463 IOY786462:IOY786463 IYU786462:IYU786463 JIQ786462:JIQ786463 JSM786462:JSM786463 KCI786462:KCI786463 KME786462:KME786463 KWA786462:KWA786463 LFW786462:LFW786463 LPS786462:LPS786463 LZO786462:LZO786463 MJK786462:MJK786463 MTG786462:MTG786463 NDC786462:NDC786463 NMY786462:NMY786463 NWU786462:NWU786463 OGQ786462:OGQ786463 OQM786462:OQM786463 PAI786462:PAI786463 PKE786462:PKE786463 PUA786462:PUA786463 QDW786462:QDW786463 QNS786462:QNS786463 QXO786462:QXO786463 RHK786462:RHK786463 RRG786462:RRG786463 SBC786462:SBC786463 SKY786462:SKY786463 SUU786462:SUU786463 TEQ786462:TEQ786463 TOM786462:TOM786463 TYI786462:TYI786463 UIE786462:UIE786463 USA786462:USA786463 VBW786462:VBW786463 VLS786462:VLS786463 VVO786462:VVO786463 WFK786462:WFK786463 WPG786462:WPG786463 WZC786462:WZC786463 V851998:V851999 MQ851998:MQ851999 WM851998:WM851999 AGI851998:AGI851999 AQE851998:AQE851999 BAA851998:BAA851999 BJW851998:BJW851999 BTS851998:BTS851999 CDO851998:CDO851999 CNK851998:CNK851999 CXG851998:CXG851999 DHC851998:DHC851999 DQY851998:DQY851999 EAU851998:EAU851999 EKQ851998:EKQ851999 EUM851998:EUM851999 FEI851998:FEI851999 FOE851998:FOE851999 FYA851998:FYA851999 GHW851998:GHW851999 GRS851998:GRS851999 HBO851998:HBO851999 HLK851998:HLK851999 HVG851998:HVG851999 IFC851998:IFC851999 IOY851998:IOY851999 IYU851998:IYU851999 JIQ851998:JIQ851999 JSM851998:JSM851999 KCI851998:KCI851999 KME851998:KME851999 KWA851998:KWA851999 LFW851998:LFW851999 LPS851998:LPS851999 LZO851998:LZO851999 MJK851998:MJK851999 MTG851998:MTG851999 NDC851998:NDC851999 NMY851998:NMY851999 NWU851998:NWU851999 OGQ851998:OGQ851999 OQM851998:OQM851999 PAI851998:PAI851999 PKE851998:PKE851999 PUA851998:PUA851999 QDW851998:QDW851999 QNS851998:QNS851999 QXO851998:QXO851999 RHK851998:RHK851999 RRG851998:RRG851999 SBC851998:SBC851999 SKY851998:SKY851999 SUU851998:SUU851999 TEQ851998:TEQ851999 TOM851998:TOM851999 TYI851998:TYI851999 UIE851998:UIE851999 USA851998:USA851999 VBW851998:VBW851999 VLS851998:VLS851999 VVO851998:VVO851999 WFK851998:WFK851999 WPG851998:WPG851999 WZC851998:WZC851999 V917534:V917535 MQ917534:MQ917535 WM917534:WM917535 AGI917534:AGI917535 AQE917534:AQE917535 BAA917534:BAA917535 BJW917534:BJW917535 BTS917534:BTS917535 CDO917534:CDO917535 CNK917534:CNK917535 CXG917534:CXG917535 DHC917534:DHC917535 DQY917534:DQY917535 EAU917534:EAU917535 EKQ917534:EKQ917535 EUM917534:EUM917535 FEI917534:FEI917535 FOE917534:FOE917535 FYA917534:FYA917535 GHW917534:GHW917535 GRS917534:GRS917535 HBO917534:HBO917535 HLK917534:HLK917535 HVG917534:HVG917535 IFC917534:IFC917535 IOY917534:IOY917535 IYU917534:IYU917535 JIQ917534:JIQ917535 JSM917534:JSM917535 KCI917534:KCI917535 KME917534:KME917535 KWA917534:KWA917535 LFW917534:LFW917535 LPS917534:LPS917535 LZO917534:LZO917535 MJK917534:MJK917535 MTG917534:MTG917535 NDC917534:NDC917535 NMY917534:NMY917535 NWU917534:NWU917535 OGQ917534:OGQ917535 OQM917534:OQM917535 PAI917534:PAI917535 PKE917534:PKE917535 PUA917534:PUA917535 QDW917534:QDW917535 QNS917534:QNS917535 QXO917534:QXO917535 RHK917534:RHK917535 RRG917534:RRG917535 SBC917534:SBC917535 SKY917534:SKY917535 SUU917534:SUU917535 TEQ917534:TEQ917535 TOM917534:TOM917535 TYI917534:TYI917535 UIE917534:UIE917535 USA917534:USA917535 VBW917534:VBW917535 VLS917534:VLS917535 VVO917534:VVO917535 WFK917534:WFK917535 WPG917534:WPG917535 WZC917534:WZC917535 V983070:V983071 MQ983070:MQ983071 WM983070:WM983071 AGI983070:AGI983071 AQE983070:AQE983071 BAA983070:BAA983071 BJW983070:BJW983071 BTS983070:BTS983071 CDO983070:CDO983071 CNK983070:CNK983071 CXG983070:CXG983071 DHC983070:DHC983071 DQY983070:DQY983071 EAU983070:EAU983071 EKQ983070:EKQ983071 EUM983070:EUM983071 FEI983070:FEI983071 FOE983070:FOE983071 FYA983070:FYA983071 GHW983070:GHW983071 GRS983070:GRS983071 HBO983070:HBO983071 HLK983070:HLK983071 HVG983070:HVG983071 IFC983070:IFC983071 IOY983070:IOY983071 IYU983070:IYU983071 JIQ983070:JIQ983071 JSM983070:JSM983071 KCI983070:KCI983071 KME983070:KME983071 KWA983070:KWA983071 LFW983070:LFW983071 LPS983070:LPS983071 LZO983070:LZO983071 MJK983070:MJK983071 MTG983070:MTG983071 NDC983070:NDC983071 NMY983070:NMY983071 NWU983070:NWU983071 OGQ983070:OGQ983071 OQM983070:OQM983071 PAI983070:PAI983071 PKE983070:PKE983071 PUA983070:PUA983071 QDW983070:QDW983071 QNS983070:QNS983071 QXO983070:QXO983071 RHK983070:RHK983071 RRG983070:RRG983071 SBC983070:SBC983071 SKY983070:SKY983071 SUU983070:SUU983071 TEQ983070:TEQ983071 TOM983070:TOM983071 TYI983070:TYI983071 UIE983070:UIE983071 USA983070:USA983071 VBW983070:VBW983071 VLS983070:VLS983071 VVO983070:VVO983071 WFK983070:WFK983071 WPG983070:WPG983071 MQ24 WZJ35 V35 MX35 WT35 AGP35 AQL35 BAH35 BKD35 BTZ35 CDV35 CNR35 CXN35 DHJ35 DRF35 EBB35 EKX35 EUT35 FEP35 FOL35 FYH35 GID35 GRZ35 HBV35 HLR35 HVN35 IFJ35 IPF35 IZB35 JIX35 JST35 KCP35 KML35 KWH35 LGD35 LPZ35 LZV35 MJR35 MTN35 NDJ35 NNF35 NXB35 OGX35 OQT35 PAP35 PKL35 PUH35 QED35 QNZ35 QXV35 RHR35 RRN35 SBJ35 SLF35 SVB35 TEX35 TOT35 TYP35 UIL35 USH35 VCD35 VLZ35 VVV35 WFR35 WPN35 AH24 AH65566:AH65567 AH131102:AH131103 AH196638:AH196639 AH262174:AH262175 AH327710:AH327711 AH393246:AH393247 AH458782:AH458783 AH524318:AH524319 AH589854:AH589855 AH655390:AH655391 AH720926:AH720927 AH786462:AH786463 AH851998:AH851999 AH917534:AH917535 AH983070:AH983071 AH35 AT24 AT65566:AT65567 AT131102:AT131103 AT196638:AT196639 AT262174:AT262175 AT327710:AT327711 AT393246:AT393247 AT458782:AT458783 AT524318:AT524319 AT589854:AT589855 AT655390:AT655391 AT720926:AT720927 AT786462:AT786463 AT851998:AT851999 AT917534:AT917535 AT983070:AT983071 AT35 BF24 BF65566:BF65567 BF131102:BF131103 BF196638:BF196639 BF262174:BF262175 BF327710:BF327711 BF393246:BF393247 BF458782:BF458783 BF524318:BF524319 BF589854:BF589855 BF655390:BF655391 BF720926:BF720927 BF786462:BF786463 BF851998:BF851999 BF917534:BF917535 BF983070:BF983071 BF35 BR24 BR65566:BR65567 BR131102:BR131103 BR196638:BR196639 BR262174:BR262175 BR327710:BR327711 BR393246:BR393247 BR458782:BR458783 BR524318:BR524319 BR589854:BR589855 BR655390:BR655391 BR720926:BR720927 BR786462:BR786463 BR851998:BR851999 BR917534:BR917535 BR983070:BR983071 BR35 CD24 CD65566:CD65567 CD131102:CD131103 CD196638:CD196639 CD262174:CD262175 CD327710:CD327711 CD393246:CD393247 CD458782:CD458783 CD524318:CD524319 CD589854:CD589855 CD655390:CD655391 CD720926:CD720927 CD786462:CD786463 CD851998:CD851999 CD917534:CD917535 CD983070:CD983071 CD35 CP24 CP65566:CP65567 CP131102:CP131103 CP196638:CP196639 CP262174:CP262175 CP327710:CP327711 CP393246:CP393247 CP458782:CP458783 CP524318:CP524319 CP589854:CP589855 CP655390:CP655391 CP720926:CP720927 CP786462:CP786463 CP851998:CP851999 CP917534:CP917535 CP983070:CP983071 CP35 DB24 DB65566:DB65567 DB131102:DB131103 DB196638:DB196639 DB262174:DB262175 DB327710:DB327711 DB393246:DB393247 DB458782:DB458783 DB524318:DB524319 DB589854:DB589855 DB655390:DB655391 DB720926:DB720927 DB786462:DB786463 DB851998:DB851999 DB917534:DB917535 DB983070:DB983071 DB35"/>
    <dataValidation allowBlank="1" showInputMessage="1" showErrorMessage="1" prompt="Для выбора выполните двойной щелчок левой клавиши мыши по соответствующей ячейке." sqref="MU24 X65566:X65568 MS65566:MS65568 WO65566:WO65568 AGK65566:AGK65568 AQG65566:AQG65568 BAC65566:BAC65568 BJY65566:BJY65568 BTU65566:BTU65568 CDQ65566:CDQ65568 CNM65566:CNM65568 CXI65566:CXI65568 DHE65566:DHE65568 DRA65566:DRA65568 EAW65566:EAW65568 EKS65566:EKS65568 EUO65566:EUO65568 FEK65566:FEK65568 FOG65566:FOG65568 FYC65566:FYC65568 GHY65566:GHY65568 GRU65566:GRU65568 HBQ65566:HBQ65568 HLM65566:HLM65568 HVI65566:HVI65568 IFE65566:IFE65568 IPA65566:IPA65568 IYW65566:IYW65568 JIS65566:JIS65568 JSO65566:JSO65568 KCK65566:KCK65568 KMG65566:KMG65568 KWC65566:KWC65568 LFY65566:LFY65568 LPU65566:LPU65568 LZQ65566:LZQ65568 MJM65566:MJM65568 MTI65566:MTI65568 NDE65566:NDE65568 NNA65566:NNA65568 NWW65566:NWW65568 OGS65566:OGS65568 OQO65566:OQO65568 PAK65566:PAK65568 PKG65566:PKG65568 PUC65566:PUC65568 QDY65566:QDY65568 QNU65566:QNU65568 QXQ65566:QXQ65568 RHM65566:RHM65568 RRI65566:RRI65568 SBE65566:SBE65568 SLA65566:SLA65568 SUW65566:SUW65568 TES65566:TES65568 TOO65566:TOO65568 TYK65566:TYK65568 UIG65566:UIG65568 USC65566:USC65568 VBY65566:VBY65568 VLU65566:VLU65568 VVQ65566:VVQ65568 WFM65566:WFM65568 WPI65566:WPI65568 WZE65566:WZE65568 X131102:X131104 MS131102:MS131104 WO131102:WO131104 AGK131102:AGK131104 AQG131102:AQG131104 BAC131102:BAC131104 BJY131102:BJY131104 BTU131102:BTU131104 CDQ131102:CDQ131104 CNM131102:CNM131104 CXI131102:CXI131104 DHE131102:DHE131104 DRA131102:DRA131104 EAW131102:EAW131104 EKS131102:EKS131104 EUO131102:EUO131104 FEK131102:FEK131104 FOG131102:FOG131104 FYC131102:FYC131104 GHY131102:GHY131104 GRU131102:GRU131104 HBQ131102:HBQ131104 HLM131102:HLM131104 HVI131102:HVI131104 IFE131102:IFE131104 IPA131102:IPA131104 IYW131102:IYW131104 JIS131102:JIS131104 JSO131102:JSO131104 KCK131102:KCK131104 KMG131102:KMG131104 KWC131102:KWC131104 LFY131102:LFY131104 LPU131102:LPU131104 LZQ131102:LZQ131104 MJM131102:MJM131104 MTI131102:MTI131104 NDE131102:NDE131104 NNA131102:NNA131104 NWW131102:NWW131104 OGS131102:OGS131104 OQO131102:OQO131104 PAK131102:PAK131104 PKG131102:PKG131104 PUC131102:PUC131104 QDY131102:QDY131104 QNU131102:QNU131104 QXQ131102:QXQ131104 RHM131102:RHM131104 RRI131102:RRI131104 SBE131102:SBE131104 SLA131102:SLA131104 SUW131102:SUW131104 TES131102:TES131104 TOO131102:TOO131104 TYK131102:TYK131104 UIG131102:UIG131104 USC131102:USC131104 VBY131102:VBY131104 VLU131102:VLU131104 VVQ131102:VVQ131104 WFM131102:WFM131104 WPI131102:WPI131104 WZE131102:WZE131104 X196638:X196640 MS196638:MS196640 WO196638:WO196640 AGK196638:AGK196640 AQG196638:AQG196640 BAC196638:BAC196640 BJY196638:BJY196640 BTU196638:BTU196640 CDQ196638:CDQ196640 CNM196638:CNM196640 CXI196638:CXI196640 DHE196638:DHE196640 DRA196638:DRA196640 EAW196638:EAW196640 EKS196638:EKS196640 EUO196638:EUO196640 FEK196638:FEK196640 FOG196638:FOG196640 FYC196638:FYC196640 GHY196638:GHY196640 GRU196638:GRU196640 HBQ196638:HBQ196640 HLM196638:HLM196640 HVI196638:HVI196640 IFE196638:IFE196640 IPA196638:IPA196640 IYW196638:IYW196640 JIS196638:JIS196640 JSO196638:JSO196640 KCK196638:KCK196640 KMG196638:KMG196640 KWC196638:KWC196640 LFY196638:LFY196640 LPU196638:LPU196640 LZQ196638:LZQ196640 MJM196638:MJM196640 MTI196638:MTI196640 NDE196638:NDE196640 NNA196638:NNA196640 NWW196638:NWW196640 OGS196638:OGS196640 OQO196638:OQO196640 PAK196638:PAK196640 PKG196638:PKG196640 PUC196638:PUC196640 QDY196638:QDY196640 QNU196638:QNU196640 QXQ196638:QXQ196640 RHM196638:RHM196640 RRI196638:RRI196640 SBE196638:SBE196640 SLA196638:SLA196640 SUW196638:SUW196640 TES196638:TES196640 TOO196638:TOO196640 TYK196638:TYK196640 UIG196638:UIG196640 USC196638:USC196640 VBY196638:VBY196640 VLU196638:VLU196640 VVQ196638:VVQ196640 WFM196638:WFM196640 WPI196638:WPI196640 WZE196638:WZE196640 X262174:X262176 MS262174:MS262176 WO262174:WO262176 AGK262174:AGK262176 AQG262174:AQG262176 BAC262174:BAC262176 BJY262174:BJY262176 BTU262174:BTU262176 CDQ262174:CDQ262176 CNM262174:CNM262176 CXI262174:CXI262176 DHE262174:DHE262176 DRA262174:DRA262176 EAW262174:EAW262176 EKS262174:EKS262176 EUO262174:EUO262176 FEK262174:FEK262176 FOG262174:FOG262176 FYC262174:FYC262176 GHY262174:GHY262176 GRU262174:GRU262176 HBQ262174:HBQ262176 HLM262174:HLM262176 HVI262174:HVI262176 IFE262174:IFE262176 IPA262174:IPA262176 IYW262174:IYW262176 JIS262174:JIS262176 JSO262174:JSO262176 KCK262174:KCK262176 KMG262174:KMG262176 KWC262174:KWC262176 LFY262174:LFY262176 LPU262174:LPU262176 LZQ262174:LZQ262176 MJM262174:MJM262176 MTI262174:MTI262176 NDE262174:NDE262176 NNA262174:NNA262176 NWW262174:NWW262176 OGS262174:OGS262176 OQO262174:OQO262176 PAK262174:PAK262176 PKG262174:PKG262176 PUC262174:PUC262176 QDY262174:QDY262176 QNU262174:QNU262176 QXQ262174:QXQ262176 RHM262174:RHM262176 RRI262174:RRI262176 SBE262174:SBE262176 SLA262174:SLA262176 SUW262174:SUW262176 TES262174:TES262176 TOO262174:TOO262176 TYK262174:TYK262176 UIG262174:UIG262176 USC262174:USC262176 VBY262174:VBY262176 VLU262174:VLU262176 VVQ262174:VVQ262176 WFM262174:WFM262176 WPI262174:WPI262176 WZE262174:WZE262176 X327710:X327712 MS327710:MS327712 WO327710:WO327712 AGK327710:AGK327712 AQG327710:AQG327712 BAC327710:BAC327712 BJY327710:BJY327712 BTU327710:BTU327712 CDQ327710:CDQ327712 CNM327710:CNM327712 CXI327710:CXI327712 DHE327710:DHE327712 DRA327710:DRA327712 EAW327710:EAW327712 EKS327710:EKS327712 EUO327710:EUO327712 FEK327710:FEK327712 FOG327710:FOG327712 FYC327710:FYC327712 GHY327710:GHY327712 GRU327710:GRU327712 HBQ327710:HBQ327712 HLM327710:HLM327712 HVI327710:HVI327712 IFE327710:IFE327712 IPA327710:IPA327712 IYW327710:IYW327712 JIS327710:JIS327712 JSO327710:JSO327712 KCK327710:KCK327712 KMG327710:KMG327712 KWC327710:KWC327712 LFY327710:LFY327712 LPU327710:LPU327712 LZQ327710:LZQ327712 MJM327710:MJM327712 MTI327710:MTI327712 NDE327710:NDE327712 NNA327710:NNA327712 NWW327710:NWW327712 OGS327710:OGS327712 OQO327710:OQO327712 PAK327710:PAK327712 PKG327710:PKG327712 PUC327710:PUC327712 QDY327710:QDY327712 QNU327710:QNU327712 QXQ327710:QXQ327712 RHM327710:RHM327712 RRI327710:RRI327712 SBE327710:SBE327712 SLA327710:SLA327712 SUW327710:SUW327712 TES327710:TES327712 TOO327710:TOO327712 TYK327710:TYK327712 UIG327710:UIG327712 USC327710:USC327712 VBY327710:VBY327712 VLU327710:VLU327712 VVQ327710:VVQ327712 WFM327710:WFM327712 WPI327710:WPI327712 WZE327710:WZE327712 X393246:X393248 MS393246:MS393248 WO393246:WO393248 AGK393246:AGK393248 AQG393246:AQG393248 BAC393246:BAC393248 BJY393246:BJY393248 BTU393246:BTU393248 CDQ393246:CDQ393248 CNM393246:CNM393248 CXI393246:CXI393248 DHE393246:DHE393248 DRA393246:DRA393248 EAW393246:EAW393248 EKS393246:EKS393248 EUO393246:EUO393248 FEK393246:FEK393248 FOG393246:FOG393248 FYC393246:FYC393248 GHY393246:GHY393248 GRU393246:GRU393248 HBQ393246:HBQ393248 HLM393246:HLM393248 HVI393246:HVI393248 IFE393246:IFE393248 IPA393246:IPA393248 IYW393246:IYW393248 JIS393246:JIS393248 JSO393246:JSO393248 KCK393246:KCK393248 KMG393246:KMG393248 KWC393246:KWC393248 LFY393246:LFY393248 LPU393246:LPU393248 LZQ393246:LZQ393248 MJM393246:MJM393248 MTI393246:MTI393248 NDE393246:NDE393248 NNA393246:NNA393248 NWW393246:NWW393248 OGS393246:OGS393248 OQO393246:OQO393248 PAK393246:PAK393248 PKG393246:PKG393248 PUC393246:PUC393248 QDY393246:QDY393248 QNU393246:QNU393248 QXQ393246:QXQ393248 RHM393246:RHM393248 RRI393246:RRI393248 SBE393246:SBE393248 SLA393246:SLA393248 SUW393246:SUW393248 TES393246:TES393248 TOO393246:TOO393248 TYK393246:TYK393248 UIG393246:UIG393248 USC393246:USC393248 VBY393246:VBY393248 VLU393246:VLU393248 VVQ393246:VVQ393248 WFM393246:WFM393248 WPI393246:WPI393248 WZE393246:WZE393248 X458782:X458784 MS458782:MS458784 WO458782:WO458784 AGK458782:AGK458784 AQG458782:AQG458784 BAC458782:BAC458784 BJY458782:BJY458784 BTU458782:BTU458784 CDQ458782:CDQ458784 CNM458782:CNM458784 CXI458782:CXI458784 DHE458782:DHE458784 DRA458782:DRA458784 EAW458782:EAW458784 EKS458782:EKS458784 EUO458782:EUO458784 FEK458782:FEK458784 FOG458782:FOG458784 FYC458782:FYC458784 GHY458782:GHY458784 GRU458782:GRU458784 HBQ458782:HBQ458784 HLM458782:HLM458784 HVI458782:HVI458784 IFE458782:IFE458784 IPA458782:IPA458784 IYW458782:IYW458784 JIS458782:JIS458784 JSO458782:JSO458784 KCK458782:KCK458784 KMG458782:KMG458784 KWC458782:KWC458784 LFY458782:LFY458784 LPU458782:LPU458784 LZQ458782:LZQ458784 MJM458782:MJM458784 MTI458782:MTI458784 NDE458782:NDE458784 NNA458782:NNA458784 NWW458782:NWW458784 OGS458782:OGS458784 OQO458782:OQO458784 PAK458782:PAK458784 PKG458782:PKG458784 PUC458782:PUC458784 QDY458782:QDY458784 QNU458782:QNU458784 QXQ458782:QXQ458784 RHM458782:RHM458784 RRI458782:RRI458784 SBE458782:SBE458784 SLA458782:SLA458784 SUW458782:SUW458784 TES458782:TES458784 TOO458782:TOO458784 TYK458782:TYK458784 UIG458782:UIG458784 USC458782:USC458784 VBY458782:VBY458784 VLU458782:VLU458784 VVQ458782:VVQ458784 WFM458782:WFM458784 WPI458782:WPI458784 WZE458782:WZE458784 X524318:X524320 MS524318:MS524320 WO524318:WO524320 AGK524318:AGK524320 AQG524318:AQG524320 BAC524318:BAC524320 BJY524318:BJY524320 BTU524318:BTU524320 CDQ524318:CDQ524320 CNM524318:CNM524320 CXI524318:CXI524320 DHE524318:DHE524320 DRA524318:DRA524320 EAW524318:EAW524320 EKS524318:EKS524320 EUO524318:EUO524320 FEK524318:FEK524320 FOG524318:FOG524320 FYC524318:FYC524320 GHY524318:GHY524320 GRU524318:GRU524320 HBQ524318:HBQ524320 HLM524318:HLM524320 HVI524318:HVI524320 IFE524318:IFE524320 IPA524318:IPA524320 IYW524318:IYW524320 JIS524318:JIS524320 JSO524318:JSO524320 KCK524318:KCK524320 KMG524318:KMG524320 KWC524318:KWC524320 LFY524318:LFY524320 LPU524318:LPU524320 LZQ524318:LZQ524320 MJM524318:MJM524320 MTI524318:MTI524320 NDE524318:NDE524320 NNA524318:NNA524320 NWW524318:NWW524320 OGS524318:OGS524320 OQO524318:OQO524320 PAK524318:PAK524320 PKG524318:PKG524320 PUC524318:PUC524320 QDY524318:QDY524320 QNU524318:QNU524320 QXQ524318:QXQ524320 RHM524318:RHM524320 RRI524318:RRI524320 SBE524318:SBE524320 SLA524318:SLA524320 SUW524318:SUW524320 TES524318:TES524320 TOO524318:TOO524320 TYK524318:TYK524320 UIG524318:UIG524320 USC524318:USC524320 VBY524318:VBY524320 VLU524318:VLU524320 VVQ524318:VVQ524320 WFM524318:WFM524320 WPI524318:WPI524320 WZE524318:WZE524320 X589854:X589856 MS589854:MS589856 WO589854:WO589856 AGK589854:AGK589856 AQG589854:AQG589856 BAC589854:BAC589856 BJY589854:BJY589856 BTU589854:BTU589856 CDQ589854:CDQ589856 CNM589854:CNM589856 CXI589854:CXI589856 DHE589854:DHE589856 DRA589854:DRA589856 EAW589854:EAW589856 EKS589854:EKS589856 EUO589854:EUO589856 FEK589854:FEK589856 FOG589854:FOG589856 FYC589854:FYC589856 GHY589854:GHY589856 GRU589854:GRU589856 HBQ589854:HBQ589856 HLM589854:HLM589856 HVI589854:HVI589856 IFE589854:IFE589856 IPA589854:IPA589856 IYW589854:IYW589856 JIS589854:JIS589856 JSO589854:JSO589856 KCK589854:KCK589856 KMG589854:KMG589856 KWC589854:KWC589856 LFY589854:LFY589856 LPU589854:LPU589856 LZQ589854:LZQ589856 MJM589854:MJM589856 MTI589854:MTI589856 NDE589854:NDE589856 NNA589854:NNA589856 NWW589854:NWW589856 OGS589854:OGS589856 OQO589854:OQO589856 PAK589854:PAK589856 PKG589854:PKG589856 PUC589854:PUC589856 QDY589854:QDY589856 QNU589854:QNU589856 QXQ589854:QXQ589856 RHM589854:RHM589856 RRI589854:RRI589856 SBE589854:SBE589856 SLA589854:SLA589856 SUW589854:SUW589856 TES589854:TES589856 TOO589854:TOO589856 TYK589854:TYK589856 UIG589854:UIG589856 USC589854:USC589856 VBY589854:VBY589856 VLU589854:VLU589856 VVQ589854:VVQ589856 WFM589854:WFM589856 WPI589854:WPI589856 WZE589854:WZE589856 X655390:X655392 MS655390:MS655392 WO655390:WO655392 AGK655390:AGK655392 AQG655390:AQG655392 BAC655390:BAC655392 BJY655390:BJY655392 BTU655390:BTU655392 CDQ655390:CDQ655392 CNM655390:CNM655392 CXI655390:CXI655392 DHE655390:DHE655392 DRA655390:DRA655392 EAW655390:EAW655392 EKS655390:EKS655392 EUO655390:EUO655392 FEK655390:FEK655392 FOG655390:FOG655392 FYC655390:FYC655392 GHY655390:GHY655392 GRU655390:GRU655392 HBQ655390:HBQ655392 HLM655390:HLM655392 HVI655390:HVI655392 IFE655390:IFE655392 IPA655390:IPA655392 IYW655390:IYW655392 JIS655390:JIS655392 JSO655390:JSO655392 KCK655390:KCK655392 KMG655390:KMG655392 KWC655390:KWC655392 LFY655390:LFY655392 LPU655390:LPU655392 LZQ655390:LZQ655392 MJM655390:MJM655392 MTI655390:MTI655392 NDE655390:NDE655392 NNA655390:NNA655392 NWW655390:NWW655392 OGS655390:OGS655392 OQO655390:OQO655392 PAK655390:PAK655392 PKG655390:PKG655392 PUC655390:PUC655392 QDY655390:QDY655392 QNU655390:QNU655392 QXQ655390:QXQ655392 RHM655390:RHM655392 RRI655390:RRI655392 SBE655390:SBE655392 SLA655390:SLA655392 SUW655390:SUW655392 TES655390:TES655392 TOO655390:TOO655392 TYK655390:TYK655392 UIG655390:UIG655392 USC655390:USC655392 VBY655390:VBY655392 VLU655390:VLU655392 VVQ655390:VVQ655392 WFM655390:WFM655392 WPI655390:WPI655392 WZE655390:WZE655392 X720926:X720928 MS720926:MS720928 WO720926:WO720928 AGK720926:AGK720928 AQG720926:AQG720928 BAC720926:BAC720928 BJY720926:BJY720928 BTU720926:BTU720928 CDQ720926:CDQ720928 CNM720926:CNM720928 CXI720926:CXI720928 DHE720926:DHE720928 DRA720926:DRA720928 EAW720926:EAW720928 EKS720926:EKS720928 EUO720926:EUO720928 FEK720926:FEK720928 FOG720926:FOG720928 FYC720926:FYC720928 GHY720926:GHY720928 GRU720926:GRU720928 HBQ720926:HBQ720928 HLM720926:HLM720928 HVI720926:HVI720928 IFE720926:IFE720928 IPA720926:IPA720928 IYW720926:IYW720928 JIS720926:JIS720928 JSO720926:JSO720928 KCK720926:KCK720928 KMG720926:KMG720928 KWC720926:KWC720928 LFY720926:LFY720928 LPU720926:LPU720928 LZQ720926:LZQ720928 MJM720926:MJM720928 MTI720926:MTI720928 NDE720926:NDE720928 NNA720926:NNA720928 NWW720926:NWW720928 OGS720926:OGS720928 OQO720926:OQO720928 PAK720926:PAK720928 PKG720926:PKG720928 PUC720926:PUC720928 QDY720926:QDY720928 QNU720926:QNU720928 QXQ720926:QXQ720928 RHM720926:RHM720928 RRI720926:RRI720928 SBE720926:SBE720928 SLA720926:SLA720928 SUW720926:SUW720928 TES720926:TES720928 TOO720926:TOO720928 TYK720926:TYK720928 UIG720926:UIG720928 USC720926:USC720928 VBY720926:VBY720928 VLU720926:VLU720928 VVQ720926:VVQ720928 WFM720926:WFM720928 WPI720926:WPI720928 WZE720926:WZE720928 X786462:X786464 MS786462:MS786464 WO786462:WO786464 AGK786462:AGK786464 AQG786462:AQG786464 BAC786462:BAC786464 BJY786462:BJY786464 BTU786462:BTU786464 CDQ786462:CDQ786464 CNM786462:CNM786464 CXI786462:CXI786464 DHE786462:DHE786464 DRA786462:DRA786464 EAW786462:EAW786464 EKS786462:EKS786464 EUO786462:EUO786464 FEK786462:FEK786464 FOG786462:FOG786464 FYC786462:FYC786464 GHY786462:GHY786464 GRU786462:GRU786464 HBQ786462:HBQ786464 HLM786462:HLM786464 HVI786462:HVI786464 IFE786462:IFE786464 IPA786462:IPA786464 IYW786462:IYW786464 JIS786462:JIS786464 JSO786462:JSO786464 KCK786462:KCK786464 KMG786462:KMG786464 KWC786462:KWC786464 LFY786462:LFY786464 LPU786462:LPU786464 LZQ786462:LZQ786464 MJM786462:MJM786464 MTI786462:MTI786464 NDE786462:NDE786464 NNA786462:NNA786464 NWW786462:NWW786464 OGS786462:OGS786464 OQO786462:OQO786464 PAK786462:PAK786464 PKG786462:PKG786464 PUC786462:PUC786464 QDY786462:QDY786464 QNU786462:QNU786464 QXQ786462:QXQ786464 RHM786462:RHM786464 RRI786462:RRI786464 SBE786462:SBE786464 SLA786462:SLA786464 SUW786462:SUW786464 TES786462:TES786464 TOO786462:TOO786464 TYK786462:TYK786464 UIG786462:UIG786464 USC786462:USC786464 VBY786462:VBY786464 VLU786462:VLU786464 VVQ786462:VVQ786464 WFM786462:WFM786464 WPI786462:WPI786464 WZE786462:WZE786464 X851998:X852000 MS851998:MS852000 WO851998:WO852000 AGK851998:AGK852000 AQG851998:AQG852000 BAC851998:BAC852000 BJY851998:BJY852000 BTU851998:BTU852000 CDQ851998:CDQ852000 CNM851998:CNM852000 CXI851998:CXI852000 DHE851998:DHE852000 DRA851998:DRA852000 EAW851998:EAW852000 EKS851998:EKS852000 EUO851998:EUO852000 FEK851998:FEK852000 FOG851998:FOG852000 FYC851998:FYC852000 GHY851998:GHY852000 GRU851998:GRU852000 HBQ851998:HBQ852000 HLM851998:HLM852000 HVI851998:HVI852000 IFE851998:IFE852000 IPA851998:IPA852000 IYW851998:IYW852000 JIS851998:JIS852000 JSO851998:JSO852000 KCK851998:KCK852000 KMG851998:KMG852000 KWC851998:KWC852000 LFY851998:LFY852000 LPU851998:LPU852000 LZQ851998:LZQ852000 MJM851998:MJM852000 MTI851998:MTI852000 NDE851998:NDE852000 NNA851998:NNA852000 NWW851998:NWW852000 OGS851998:OGS852000 OQO851998:OQO852000 PAK851998:PAK852000 PKG851998:PKG852000 PUC851998:PUC852000 QDY851998:QDY852000 QNU851998:QNU852000 QXQ851998:QXQ852000 RHM851998:RHM852000 RRI851998:RRI852000 SBE851998:SBE852000 SLA851998:SLA852000 SUW851998:SUW852000 TES851998:TES852000 TOO851998:TOO852000 TYK851998:TYK852000 UIG851998:UIG852000 USC851998:USC852000 VBY851998:VBY852000 VLU851998:VLU852000 VVQ851998:VVQ852000 WFM851998:WFM852000 WPI851998:WPI852000 WZE851998:WZE852000 X917534:X917536 MS917534:MS917536 WO917534:WO917536 AGK917534:AGK917536 AQG917534:AQG917536 BAC917534:BAC917536 BJY917534:BJY917536 BTU917534:BTU917536 CDQ917534:CDQ917536 CNM917534:CNM917536 CXI917534:CXI917536 DHE917534:DHE917536 DRA917534:DRA917536 EAW917534:EAW917536 EKS917534:EKS917536 EUO917534:EUO917536 FEK917534:FEK917536 FOG917534:FOG917536 FYC917534:FYC917536 GHY917534:GHY917536 GRU917534:GRU917536 HBQ917534:HBQ917536 HLM917534:HLM917536 HVI917534:HVI917536 IFE917534:IFE917536 IPA917534:IPA917536 IYW917534:IYW917536 JIS917534:JIS917536 JSO917534:JSO917536 KCK917534:KCK917536 KMG917534:KMG917536 KWC917534:KWC917536 LFY917534:LFY917536 LPU917534:LPU917536 LZQ917534:LZQ917536 MJM917534:MJM917536 MTI917534:MTI917536 NDE917534:NDE917536 NNA917534:NNA917536 NWW917534:NWW917536 OGS917534:OGS917536 OQO917534:OQO917536 PAK917534:PAK917536 PKG917534:PKG917536 PUC917534:PUC917536 QDY917534:QDY917536 QNU917534:QNU917536 QXQ917534:QXQ917536 RHM917534:RHM917536 RRI917534:RRI917536 SBE917534:SBE917536 SLA917534:SLA917536 SUW917534:SUW917536 TES917534:TES917536 TOO917534:TOO917536 TYK917534:TYK917536 UIG917534:UIG917536 USC917534:USC917536 VBY917534:VBY917536 VLU917534:VLU917536 VVQ917534:VVQ917536 WFM917534:WFM917536 WPI917534:WPI917536 WZE917534:WZE917536 X983070:X983072 MS983070:MS983072 WO983070:WO983072 AGK983070:AGK983072 AQG983070:AQG983072 BAC983070:BAC983072 BJY983070:BJY983072 BTU983070:BTU983072 CDQ983070:CDQ983072 CNM983070:CNM983072 CXI983070:CXI983072 DHE983070:DHE983072 DRA983070:DRA983072 EAW983070:EAW983072 EKS983070:EKS983072 EUO983070:EUO983072 FEK983070:FEK983072 FOG983070:FOG983072 FYC983070:FYC983072 GHY983070:GHY983072 GRU983070:GRU983072 HBQ983070:HBQ983072 HLM983070:HLM983072 HVI983070:HVI983072 IFE983070:IFE983072 IPA983070:IPA983072 IYW983070:IYW983072 JIS983070:JIS983072 JSO983070:JSO983072 KCK983070:KCK983072 KMG983070:KMG983072 KWC983070:KWC983072 LFY983070:LFY983072 LPU983070:LPU983072 LZQ983070:LZQ983072 MJM983070:MJM983072 MTI983070:MTI983072 NDE983070:NDE983072 NNA983070:NNA983072 NWW983070:NWW983072 OGS983070:OGS983072 OQO983070:OQO983072 PAK983070:PAK983072 PKG983070:PKG983072 PUC983070:PUC983072 QDY983070:QDY983072 QNU983070:QNU983072 QXQ983070:QXQ983072 RHM983070:RHM983072 RRI983070:RRI983072 SBE983070:SBE983072 SLA983070:SLA983072 SUW983070:SUW983072 TES983070:TES983072 TOO983070:TOO983072 TYK983070:TYK983072 UIG983070:UIG983072 USC983070:USC983072 VBY983070:VBY983072 VLU983070:VLU983072 VVQ983070:VVQ983072 WFM983070:WFM983072 WPI983070:WPI983072 WZE983070:WZE983072 WQ24 AGM24 AQI24 BAE24 BKA24 BTW24 CDS24 CNO24 CXK24 DHG24 DRC24 EAY24 EKU24 EUQ24 FEM24 FOI24 FYE24 GIA24 GRW24 HBS24 HLO24 HVK24 IFG24 IPC24 IYY24 JIU24 JSQ24 KCM24 KMI24 KWE24 LGA24 LPW24 LZS24 MJO24 MTK24 NDG24 NNC24 NWY24 OGU24 OQQ24 PAM24 PKI24 PUE24 QEA24 QNW24 QXS24 RHO24 RRK24 SBG24 SLC24 SUY24 TEU24 TOQ24 TYM24 UII24 USE24 VCA24 VLW24 VVS24 WFO24 WPK24 WZG24 WZG983070:WZG983071 Z196638:Z196639 MU65566:MU65567 WQ65566:WQ65567 AGM65566:AGM65567 AQI65566:AQI65567 BAE65566:BAE65567 BKA65566:BKA65567 BTW65566:BTW65567 CDS65566:CDS65567 CNO65566:CNO65567 CXK65566:CXK65567 DHG65566:DHG65567 DRC65566:DRC65567 EAY65566:EAY65567 EKU65566:EKU65567 EUQ65566:EUQ65567 FEM65566:FEM65567 FOI65566:FOI65567 FYE65566:FYE65567 GIA65566:GIA65567 GRW65566:GRW65567 HBS65566:HBS65567 HLO65566:HLO65567 HVK65566:HVK65567 IFG65566:IFG65567 IPC65566:IPC65567 IYY65566:IYY65567 JIU65566:JIU65567 JSQ65566:JSQ65567 KCM65566:KCM65567 KMI65566:KMI65567 KWE65566:KWE65567 LGA65566:LGA65567 LPW65566:LPW65567 LZS65566:LZS65567 MJO65566:MJO65567 MTK65566:MTK65567 NDG65566:NDG65567 NNC65566:NNC65567 NWY65566:NWY65567 OGU65566:OGU65567 OQQ65566:OQQ65567 PAM65566:PAM65567 PKI65566:PKI65567 PUE65566:PUE65567 QEA65566:QEA65567 QNW65566:QNW65567 QXS65566:QXS65567 RHO65566:RHO65567 RRK65566:RRK65567 SBG65566:SBG65567 SLC65566:SLC65567 SUY65566:SUY65567 TEU65566:TEU65567 TOQ65566:TOQ65567 TYM65566:TYM65567 UII65566:UII65567 USE65566:USE65567 VCA65566:VCA65567 VLW65566:VLW65567 VVS65566:VVS65567 WFO65566:WFO65567 WPK65566:WPK65567 WZG65566:WZG65567 Z262174:Z262175 MU131102:MU131103 WQ131102:WQ131103 AGM131102:AGM131103 AQI131102:AQI131103 BAE131102:BAE131103 BKA131102:BKA131103 BTW131102:BTW131103 CDS131102:CDS131103 CNO131102:CNO131103 CXK131102:CXK131103 DHG131102:DHG131103 DRC131102:DRC131103 EAY131102:EAY131103 EKU131102:EKU131103 EUQ131102:EUQ131103 FEM131102:FEM131103 FOI131102:FOI131103 FYE131102:FYE131103 GIA131102:GIA131103 GRW131102:GRW131103 HBS131102:HBS131103 HLO131102:HLO131103 HVK131102:HVK131103 IFG131102:IFG131103 IPC131102:IPC131103 IYY131102:IYY131103 JIU131102:JIU131103 JSQ131102:JSQ131103 KCM131102:KCM131103 KMI131102:KMI131103 KWE131102:KWE131103 LGA131102:LGA131103 LPW131102:LPW131103 LZS131102:LZS131103 MJO131102:MJO131103 MTK131102:MTK131103 NDG131102:NDG131103 NNC131102:NNC131103 NWY131102:NWY131103 OGU131102:OGU131103 OQQ131102:OQQ131103 PAM131102:PAM131103 PKI131102:PKI131103 PUE131102:PUE131103 QEA131102:QEA131103 QNW131102:QNW131103 QXS131102:QXS131103 RHO131102:RHO131103 RRK131102:RRK131103 SBG131102:SBG131103 SLC131102:SLC131103 SUY131102:SUY131103 TEU131102:TEU131103 TOQ131102:TOQ131103 TYM131102:TYM131103 UII131102:UII131103 USE131102:USE131103 VCA131102:VCA131103 VLW131102:VLW131103 VVS131102:VVS131103 WFO131102:WFO131103 WPK131102:WPK131103 WZG131102:WZG131103 Z327710:Z327711 MU196638:MU196639 WQ196638:WQ196639 AGM196638:AGM196639 AQI196638:AQI196639 BAE196638:BAE196639 BKA196638:BKA196639 BTW196638:BTW196639 CDS196638:CDS196639 CNO196638:CNO196639 CXK196638:CXK196639 DHG196638:DHG196639 DRC196638:DRC196639 EAY196638:EAY196639 EKU196638:EKU196639 EUQ196638:EUQ196639 FEM196638:FEM196639 FOI196638:FOI196639 FYE196638:FYE196639 GIA196638:GIA196639 GRW196638:GRW196639 HBS196638:HBS196639 HLO196638:HLO196639 HVK196638:HVK196639 IFG196638:IFG196639 IPC196638:IPC196639 IYY196638:IYY196639 JIU196638:JIU196639 JSQ196638:JSQ196639 KCM196638:KCM196639 KMI196638:KMI196639 KWE196638:KWE196639 LGA196638:LGA196639 LPW196638:LPW196639 LZS196638:LZS196639 MJO196638:MJO196639 MTK196638:MTK196639 NDG196638:NDG196639 NNC196638:NNC196639 NWY196638:NWY196639 OGU196638:OGU196639 OQQ196638:OQQ196639 PAM196638:PAM196639 PKI196638:PKI196639 PUE196638:PUE196639 QEA196638:QEA196639 QNW196638:QNW196639 QXS196638:QXS196639 RHO196638:RHO196639 RRK196638:RRK196639 SBG196638:SBG196639 SLC196638:SLC196639 SUY196638:SUY196639 TEU196638:TEU196639 TOQ196638:TOQ196639 TYM196638:TYM196639 UII196638:UII196639 USE196638:USE196639 VCA196638:VCA196639 VLW196638:VLW196639 VVS196638:VVS196639 WFO196638:WFO196639 WPK196638:WPK196639 WZG196638:WZG196639 Z393246:Z393247 MU262174:MU262175 WQ262174:WQ262175 AGM262174:AGM262175 AQI262174:AQI262175 BAE262174:BAE262175 BKA262174:BKA262175 BTW262174:BTW262175 CDS262174:CDS262175 CNO262174:CNO262175 CXK262174:CXK262175 DHG262174:DHG262175 DRC262174:DRC262175 EAY262174:EAY262175 EKU262174:EKU262175 EUQ262174:EUQ262175 FEM262174:FEM262175 FOI262174:FOI262175 FYE262174:FYE262175 GIA262174:GIA262175 GRW262174:GRW262175 HBS262174:HBS262175 HLO262174:HLO262175 HVK262174:HVK262175 IFG262174:IFG262175 IPC262174:IPC262175 IYY262174:IYY262175 JIU262174:JIU262175 JSQ262174:JSQ262175 KCM262174:KCM262175 KMI262174:KMI262175 KWE262174:KWE262175 LGA262174:LGA262175 LPW262174:LPW262175 LZS262174:LZS262175 MJO262174:MJO262175 MTK262174:MTK262175 NDG262174:NDG262175 NNC262174:NNC262175 NWY262174:NWY262175 OGU262174:OGU262175 OQQ262174:OQQ262175 PAM262174:PAM262175 PKI262174:PKI262175 PUE262174:PUE262175 QEA262174:QEA262175 QNW262174:QNW262175 QXS262174:QXS262175 RHO262174:RHO262175 RRK262174:RRK262175 SBG262174:SBG262175 SLC262174:SLC262175 SUY262174:SUY262175 TEU262174:TEU262175 TOQ262174:TOQ262175 TYM262174:TYM262175 UII262174:UII262175 USE262174:USE262175 VCA262174:VCA262175 VLW262174:VLW262175 VVS262174:VVS262175 WFO262174:WFO262175 WPK262174:WPK262175 WZG262174:WZG262175 Z458782:Z458783 MU327710:MU327711 WQ327710:WQ327711 AGM327710:AGM327711 AQI327710:AQI327711 BAE327710:BAE327711 BKA327710:BKA327711 BTW327710:BTW327711 CDS327710:CDS327711 CNO327710:CNO327711 CXK327710:CXK327711 DHG327710:DHG327711 DRC327710:DRC327711 EAY327710:EAY327711 EKU327710:EKU327711 EUQ327710:EUQ327711 FEM327710:FEM327711 FOI327710:FOI327711 FYE327710:FYE327711 GIA327710:GIA327711 GRW327710:GRW327711 HBS327710:HBS327711 HLO327710:HLO327711 HVK327710:HVK327711 IFG327710:IFG327711 IPC327710:IPC327711 IYY327710:IYY327711 JIU327710:JIU327711 JSQ327710:JSQ327711 KCM327710:KCM327711 KMI327710:KMI327711 KWE327710:KWE327711 LGA327710:LGA327711 LPW327710:LPW327711 LZS327710:LZS327711 MJO327710:MJO327711 MTK327710:MTK327711 NDG327710:NDG327711 NNC327710:NNC327711 NWY327710:NWY327711 OGU327710:OGU327711 OQQ327710:OQQ327711 PAM327710:PAM327711 PKI327710:PKI327711 PUE327710:PUE327711 QEA327710:QEA327711 QNW327710:QNW327711 QXS327710:QXS327711 RHO327710:RHO327711 RRK327710:RRK327711 SBG327710:SBG327711 SLC327710:SLC327711 SUY327710:SUY327711 TEU327710:TEU327711 TOQ327710:TOQ327711 TYM327710:TYM327711 UII327710:UII327711 USE327710:USE327711 VCA327710:VCA327711 VLW327710:VLW327711 VVS327710:VVS327711 WFO327710:WFO327711 WPK327710:WPK327711 WZG327710:WZG327711 Z524318:Z524319 MU393246:MU393247 WQ393246:WQ393247 AGM393246:AGM393247 AQI393246:AQI393247 BAE393246:BAE393247 BKA393246:BKA393247 BTW393246:BTW393247 CDS393246:CDS393247 CNO393246:CNO393247 CXK393246:CXK393247 DHG393246:DHG393247 DRC393246:DRC393247 EAY393246:EAY393247 EKU393246:EKU393247 EUQ393246:EUQ393247 FEM393246:FEM393247 FOI393246:FOI393247 FYE393246:FYE393247 GIA393246:GIA393247 GRW393246:GRW393247 HBS393246:HBS393247 HLO393246:HLO393247 HVK393246:HVK393247 IFG393246:IFG393247 IPC393246:IPC393247 IYY393246:IYY393247 JIU393246:JIU393247 JSQ393246:JSQ393247 KCM393246:KCM393247 KMI393246:KMI393247 KWE393246:KWE393247 LGA393246:LGA393247 LPW393246:LPW393247 LZS393246:LZS393247 MJO393246:MJO393247 MTK393246:MTK393247 NDG393246:NDG393247 NNC393246:NNC393247 NWY393246:NWY393247 OGU393246:OGU393247 OQQ393246:OQQ393247 PAM393246:PAM393247 PKI393246:PKI393247 PUE393246:PUE393247 QEA393246:QEA393247 QNW393246:QNW393247 QXS393246:QXS393247 RHO393246:RHO393247 RRK393246:RRK393247 SBG393246:SBG393247 SLC393246:SLC393247 SUY393246:SUY393247 TEU393246:TEU393247 TOQ393246:TOQ393247 TYM393246:TYM393247 UII393246:UII393247 USE393246:USE393247 VCA393246:VCA393247 VLW393246:VLW393247 VVS393246:VVS393247 WFO393246:WFO393247 WPK393246:WPK393247 WZG393246:WZG393247 Z589854:Z589855 MU458782:MU458783 WQ458782:WQ458783 AGM458782:AGM458783 AQI458782:AQI458783 BAE458782:BAE458783 BKA458782:BKA458783 BTW458782:BTW458783 CDS458782:CDS458783 CNO458782:CNO458783 CXK458782:CXK458783 DHG458782:DHG458783 DRC458782:DRC458783 EAY458782:EAY458783 EKU458782:EKU458783 EUQ458782:EUQ458783 FEM458782:FEM458783 FOI458782:FOI458783 FYE458782:FYE458783 GIA458782:GIA458783 GRW458782:GRW458783 HBS458782:HBS458783 HLO458782:HLO458783 HVK458782:HVK458783 IFG458782:IFG458783 IPC458782:IPC458783 IYY458782:IYY458783 JIU458782:JIU458783 JSQ458782:JSQ458783 KCM458782:KCM458783 KMI458782:KMI458783 KWE458782:KWE458783 LGA458782:LGA458783 LPW458782:LPW458783 LZS458782:LZS458783 MJO458782:MJO458783 MTK458782:MTK458783 NDG458782:NDG458783 NNC458782:NNC458783 NWY458782:NWY458783 OGU458782:OGU458783 OQQ458782:OQQ458783 PAM458782:PAM458783 PKI458782:PKI458783 PUE458782:PUE458783 QEA458782:QEA458783 QNW458782:QNW458783 QXS458782:QXS458783 RHO458782:RHO458783 RRK458782:RRK458783 SBG458782:SBG458783 SLC458782:SLC458783 SUY458782:SUY458783 TEU458782:TEU458783 TOQ458782:TOQ458783 TYM458782:TYM458783 UII458782:UII458783 USE458782:USE458783 VCA458782:VCA458783 VLW458782:VLW458783 VVS458782:VVS458783 WFO458782:WFO458783 WPK458782:WPK458783 WZG458782:WZG458783 Z655390:Z655391 MU524318:MU524319 WQ524318:WQ524319 AGM524318:AGM524319 AQI524318:AQI524319 BAE524318:BAE524319 BKA524318:BKA524319 BTW524318:BTW524319 CDS524318:CDS524319 CNO524318:CNO524319 CXK524318:CXK524319 DHG524318:DHG524319 DRC524318:DRC524319 EAY524318:EAY524319 EKU524318:EKU524319 EUQ524318:EUQ524319 FEM524318:FEM524319 FOI524318:FOI524319 FYE524318:FYE524319 GIA524318:GIA524319 GRW524318:GRW524319 HBS524318:HBS524319 HLO524318:HLO524319 HVK524318:HVK524319 IFG524318:IFG524319 IPC524318:IPC524319 IYY524318:IYY524319 JIU524318:JIU524319 JSQ524318:JSQ524319 KCM524318:KCM524319 KMI524318:KMI524319 KWE524318:KWE524319 LGA524318:LGA524319 LPW524318:LPW524319 LZS524318:LZS524319 MJO524318:MJO524319 MTK524318:MTK524319 NDG524318:NDG524319 NNC524318:NNC524319 NWY524318:NWY524319 OGU524318:OGU524319 OQQ524318:OQQ524319 PAM524318:PAM524319 PKI524318:PKI524319 PUE524318:PUE524319 QEA524318:QEA524319 QNW524318:QNW524319 QXS524318:QXS524319 RHO524318:RHO524319 RRK524318:RRK524319 SBG524318:SBG524319 SLC524318:SLC524319 SUY524318:SUY524319 TEU524318:TEU524319 TOQ524318:TOQ524319 TYM524318:TYM524319 UII524318:UII524319 USE524318:USE524319 VCA524318:VCA524319 VLW524318:VLW524319 VVS524318:VVS524319 WFO524318:WFO524319 WPK524318:WPK524319 WZG524318:WZG524319 Z720926:Z720927 MU589854:MU589855 WQ589854:WQ589855 AGM589854:AGM589855 AQI589854:AQI589855 BAE589854:BAE589855 BKA589854:BKA589855 BTW589854:BTW589855 CDS589854:CDS589855 CNO589854:CNO589855 CXK589854:CXK589855 DHG589854:DHG589855 DRC589854:DRC589855 EAY589854:EAY589855 EKU589854:EKU589855 EUQ589854:EUQ589855 FEM589854:FEM589855 FOI589854:FOI589855 FYE589854:FYE589855 GIA589854:GIA589855 GRW589854:GRW589855 HBS589854:HBS589855 HLO589854:HLO589855 HVK589854:HVK589855 IFG589854:IFG589855 IPC589854:IPC589855 IYY589854:IYY589855 JIU589854:JIU589855 JSQ589854:JSQ589855 KCM589854:KCM589855 KMI589854:KMI589855 KWE589854:KWE589855 LGA589854:LGA589855 LPW589854:LPW589855 LZS589854:LZS589855 MJO589854:MJO589855 MTK589854:MTK589855 NDG589854:NDG589855 NNC589854:NNC589855 NWY589854:NWY589855 OGU589854:OGU589855 OQQ589854:OQQ589855 PAM589854:PAM589855 PKI589854:PKI589855 PUE589854:PUE589855 QEA589854:QEA589855 QNW589854:QNW589855 QXS589854:QXS589855 RHO589854:RHO589855 RRK589854:RRK589855 SBG589854:SBG589855 SLC589854:SLC589855 SUY589854:SUY589855 TEU589854:TEU589855 TOQ589854:TOQ589855 TYM589854:TYM589855 UII589854:UII589855 USE589854:USE589855 VCA589854:VCA589855 VLW589854:VLW589855 VVS589854:VVS589855 WFO589854:WFO589855 WPK589854:WPK589855 WZG589854:WZG589855 Z786462:Z786463 MU655390:MU655391 WQ655390:WQ655391 AGM655390:AGM655391 AQI655390:AQI655391 BAE655390:BAE655391 BKA655390:BKA655391 BTW655390:BTW655391 CDS655390:CDS655391 CNO655390:CNO655391 CXK655390:CXK655391 DHG655390:DHG655391 DRC655390:DRC655391 EAY655390:EAY655391 EKU655390:EKU655391 EUQ655390:EUQ655391 FEM655390:FEM655391 FOI655390:FOI655391 FYE655390:FYE655391 GIA655390:GIA655391 GRW655390:GRW655391 HBS655390:HBS655391 HLO655390:HLO655391 HVK655390:HVK655391 IFG655390:IFG655391 IPC655390:IPC655391 IYY655390:IYY655391 JIU655390:JIU655391 JSQ655390:JSQ655391 KCM655390:KCM655391 KMI655390:KMI655391 KWE655390:KWE655391 LGA655390:LGA655391 LPW655390:LPW655391 LZS655390:LZS655391 MJO655390:MJO655391 MTK655390:MTK655391 NDG655390:NDG655391 NNC655390:NNC655391 NWY655390:NWY655391 OGU655390:OGU655391 OQQ655390:OQQ655391 PAM655390:PAM655391 PKI655390:PKI655391 PUE655390:PUE655391 QEA655390:QEA655391 QNW655390:QNW655391 QXS655390:QXS655391 RHO655390:RHO655391 RRK655390:RRK655391 SBG655390:SBG655391 SLC655390:SLC655391 SUY655390:SUY655391 TEU655390:TEU655391 TOQ655390:TOQ655391 TYM655390:TYM655391 UII655390:UII655391 USE655390:USE655391 VCA655390:VCA655391 VLW655390:VLW655391 VVS655390:VVS655391 WFO655390:WFO655391 WPK655390:WPK655391 WZG655390:WZG655391 Z851998:Z851999 MU720926:MU720927 WQ720926:WQ720927 AGM720926:AGM720927 AQI720926:AQI720927 BAE720926:BAE720927 BKA720926:BKA720927 BTW720926:BTW720927 CDS720926:CDS720927 CNO720926:CNO720927 CXK720926:CXK720927 DHG720926:DHG720927 DRC720926:DRC720927 EAY720926:EAY720927 EKU720926:EKU720927 EUQ720926:EUQ720927 FEM720926:FEM720927 FOI720926:FOI720927 FYE720926:FYE720927 GIA720926:GIA720927 GRW720926:GRW720927 HBS720926:HBS720927 HLO720926:HLO720927 HVK720926:HVK720927 IFG720926:IFG720927 IPC720926:IPC720927 IYY720926:IYY720927 JIU720926:JIU720927 JSQ720926:JSQ720927 KCM720926:KCM720927 KMI720926:KMI720927 KWE720926:KWE720927 LGA720926:LGA720927 LPW720926:LPW720927 LZS720926:LZS720927 MJO720926:MJO720927 MTK720926:MTK720927 NDG720926:NDG720927 NNC720926:NNC720927 NWY720926:NWY720927 OGU720926:OGU720927 OQQ720926:OQQ720927 PAM720926:PAM720927 PKI720926:PKI720927 PUE720926:PUE720927 QEA720926:QEA720927 QNW720926:QNW720927 QXS720926:QXS720927 RHO720926:RHO720927 RRK720926:RRK720927 SBG720926:SBG720927 SLC720926:SLC720927 SUY720926:SUY720927 TEU720926:TEU720927 TOQ720926:TOQ720927 TYM720926:TYM720927 UII720926:UII720927 USE720926:USE720927 VCA720926:VCA720927 VLW720926:VLW720927 VVS720926:VVS720927 WFO720926:WFO720927 WPK720926:WPK720927 WZG720926:WZG720927 Z917534:Z917535 MU786462:MU786463 WQ786462:WQ786463 AGM786462:AGM786463 AQI786462:AQI786463 BAE786462:BAE786463 BKA786462:BKA786463 BTW786462:BTW786463 CDS786462:CDS786463 CNO786462:CNO786463 CXK786462:CXK786463 DHG786462:DHG786463 DRC786462:DRC786463 EAY786462:EAY786463 EKU786462:EKU786463 EUQ786462:EUQ786463 FEM786462:FEM786463 FOI786462:FOI786463 FYE786462:FYE786463 GIA786462:GIA786463 GRW786462:GRW786463 HBS786462:HBS786463 HLO786462:HLO786463 HVK786462:HVK786463 IFG786462:IFG786463 IPC786462:IPC786463 IYY786462:IYY786463 JIU786462:JIU786463 JSQ786462:JSQ786463 KCM786462:KCM786463 KMI786462:KMI786463 KWE786462:KWE786463 LGA786462:LGA786463 LPW786462:LPW786463 LZS786462:LZS786463 MJO786462:MJO786463 MTK786462:MTK786463 NDG786462:NDG786463 NNC786462:NNC786463 NWY786462:NWY786463 OGU786462:OGU786463 OQQ786462:OQQ786463 PAM786462:PAM786463 PKI786462:PKI786463 PUE786462:PUE786463 QEA786462:QEA786463 QNW786462:QNW786463 QXS786462:QXS786463 RHO786462:RHO786463 RRK786462:RRK786463 SBG786462:SBG786463 SLC786462:SLC786463 SUY786462:SUY786463 TEU786462:TEU786463 TOQ786462:TOQ786463 TYM786462:TYM786463 UII786462:UII786463 USE786462:USE786463 VCA786462:VCA786463 VLW786462:VLW786463 VVS786462:VVS786463 WFO786462:WFO786463 WPK786462:WPK786463 WZG786462:WZG786463 Z983070:Z983071 MU851998:MU851999 WQ851998:WQ851999 AGM851998:AGM851999 AQI851998:AQI851999 BAE851998:BAE851999 BKA851998:BKA851999 BTW851998:BTW851999 CDS851998:CDS851999 CNO851998:CNO851999 CXK851998:CXK851999 DHG851998:DHG851999 DRC851998:DRC851999 EAY851998:EAY851999 EKU851998:EKU851999 EUQ851998:EUQ851999 FEM851998:FEM851999 FOI851998:FOI851999 FYE851998:FYE851999 GIA851998:GIA851999 GRW851998:GRW851999 HBS851998:HBS851999 HLO851998:HLO851999 HVK851998:HVK851999 IFG851998:IFG851999 IPC851998:IPC851999 IYY851998:IYY851999 JIU851998:JIU851999 JSQ851998:JSQ851999 KCM851998:KCM851999 KMI851998:KMI851999 KWE851998:KWE851999 LGA851998:LGA851999 LPW851998:LPW851999 LZS851998:LZS851999 MJO851998:MJO851999 MTK851998:MTK851999 NDG851998:NDG851999 NNC851998:NNC851999 NWY851998:NWY851999 OGU851998:OGU851999 OQQ851998:OQQ851999 PAM851998:PAM851999 PKI851998:PKI851999 PUE851998:PUE851999 QEA851998:QEA851999 QNW851998:QNW851999 QXS851998:QXS851999 RHO851998:RHO851999 RRK851998:RRK851999 SBG851998:SBG851999 SLC851998:SLC851999 SUY851998:SUY851999 TEU851998:TEU851999 TOQ851998:TOQ851999 TYM851998:TYM851999 UII851998:UII851999 USE851998:USE851999 VCA851998:VCA851999 VLW851998:VLW851999 VVS851998:VVS851999 WFO851998:WFO851999 WPK851998:WPK851999 WZG851998:WZG851999 Z24 MU917534:MU917535 WQ917534:WQ917535 AGM917534:AGM917535 AQI917534:AQI917535 BAE917534:BAE917535 BKA917534:BKA917535 BTW917534:BTW917535 CDS917534:CDS917535 CNO917534:CNO917535 CXK917534:CXK917535 DHG917534:DHG917535 DRC917534:DRC917535 EAY917534:EAY917535 EKU917534:EKU917535 EUQ917534:EUQ917535 FEM917534:FEM917535 FOI917534:FOI917535 FYE917534:FYE917535 GIA917534:GIA917535 GRW917534:GRW917535 HBS917534:HBS917535 HLO917534:HLO917535 HVK917534:HVK917535 IFG917534:IFG917535 IPC917534:IPC917535 IYY917534:IYY917535 JIU917534:JIU917535 JSQ917534:JSQ917535 KCM917534:KCM917535 KMI917534:KMI917535 KWE917534:KWE917535 LGA917534:LGA917535 LPW917534:LPW917535 LZS917534:LZS917535 MJO917534:MJO917535 MTK917534:MTK917535 NDG917534:NDG917535 NNC917534:NNC917535 NWY917534:NWY917535 OGU917534:OGU917535 OQQ917534:OQQ917535 PAM917534:PAM917535 PKI917534:PKI917535 PUE917534:PUE917535 QEA917534:QEA917535 QNW917534:QNW917535 QXS917534:QXS917535 RHO917534:RHO917535 RRK917534:RRK917535 SBG917534:SBG917535 SLC917534:SLC917535 SUY917534:SUY917535 TEU917534:TEU917535 TOQ917534:TOQ917535 TYM917534:TYM917535 UII917534:UII917535 USE917534:USE917535 VCA917534:VCA917535 VLW917534:VLW917535 VVS917534:VVS917535 WFO917534:WFO917535 WPK917534:WPK917535 WZG917534:WZG917535 Z65566:Z65567 MU983070:MU983071 WQ983070:WQ983071 AGM983070:AGM983071 AQI983070:AQI983071 BAE983070:BAE983071 BKA983070:BKA983071 BTW983070:BTW983071 CDS983070:CDS983071 CNO983070:CNO983071 CXK983070:CXK983071 DHG983070:DHG983071 DRC983070:DRC983071 EAY983070:EAY983071 EKU983070:EKU983071 EUQ983070:EUQ983071 FEM983070:FEM983071 FOI983070:FOI983071 FYE983070:FYE983071 GIA983070:GIA983071 GRW983070:GRW983071 HBS983070:HBS983071 HLO983070:HLO983071 HVK983070:HVK983071 IFG983070:IFG983071 IPC983070:IPC983071 IYY983070:IYY983071 JIU983070:JIU983071 JSQ983070:JSQ983071 KCM983070:KCM983071 KMI983070:KMI983071 KWE983070:KWE983071 LGA983070:LGA983071 LPW983070:LPW983071 LZS983070:LZS983071 MJO983070:MJO983071 MTK983070:MTK983071 NDG983070:NDG983071 NNC983070:NNC983071 NWY983070:NWY983071 OGU983070:OGU983071 OQQ983070:OQQ983071 PAM983070:PAM983071 PKI983070:PKI983071 PUE983070:PUE983071 QEA983070:QEA983071 QNW983070:QNW983071 QXS983070:QXS983071 RHO983070:RHO983071 RRK983070:RRK983071 SBG983070:SBG983071 SLC983070:SLC983071 SUY983070:SUY983071 TEU983070:TEU983071 TOQ983070:TOQ983071 TYM983070:TYM983071 UII983070:UII983071 USE983070:USE983071 VCA983070:VCA983071 VLW983070:VLW983071 VVS983070:VVS983071 WFO983070:WFO983071 WPK983070:WPK983071 Z35 WPI24:WPI25 WFM24:WFM25 VVQ24:VVQ25 VLU24:VLU25 VBY24:VBY25 USC24:USC25 UIG24:UIG25 TYK24:TYK25 TOO24:TOO25 TES24:TES25 SUW24:SUW25 SLA24:SLA25 SBE24:SBE25 RRI24:RRI25 RHM24:RHM25 QXQ24:QXQ25 QNU24:QNU25 QDY24:QDY25 PUC24:PUC25 PKG24:PKG25 PAK24:PAK25 OQO24:OQO25 OGS24:OGS25 NWW24:NWW25 NNA24:NNA25 NDE24:NDE25 MTI24:MTI25 MJM24:MJM25 LZQ24:LZQ25 LPU24:LPU25 LFY24:LFY25 KWC24:KWC25 KMG24:KMG25 KCK24:KCK25 JSO24:JSO25 JIS24:JIS25 IYW24:IYW25 IPA24:IPA25 IFE24:IFE25 HVI24:HVI25 HLM24:HLM25 HBQ24:HBQ25 GRU24:GRU25 GHY24:GHY25 FYC24:FYC25 FOG24:FOG25 FEK24:FEK25 EUO24:EUO25 EKS24:EKS25 EAW24:EAW25 DRA24:DRA25 DHE24:DHE25 CXI24:CXI25 CNM24:CNM25 CDQ24:CDQ25 BTU24:BTU25 BJY24:BJY25 BAC24:BAC25 AQG24:AQG25 AGK24:AGK25 WO24:WO25 MS24:MS25 X24:X25 WZE24:WZE25 VMD35 VVZ35 WFV35 WPR35 WZN35 NB35 WX35 AGT35 AQP35 BAL35 BKH35 BUD35 CDZ35 CNV35 CXR35 DHN35 DRJ35 EBF35 ELB35 EUX35 FET35 FOP35 FYL35 GIH35 GSD35 HBZ35 HLV35 HVR35 IFN35 IPJ35 IZF35 JJB35 JSX35 KCT35 KMP35 KWL35 LGH35 LQD35 LZZ35 MJV35 MTR35 NDN35 NNJ35 NXF35 OHB35 OQX35 PAT35 PKP35 PUL35 QEH35 QOD35 QXZ35 RHV35 RRR35 SBN35 SLJ35 SVF35 TFB35 TOX35 TYT35 UIP35 USL35 VCH35 X35:X36 WZL35:WZL36 WPP35:WPP36 WFT35:WFT36 VVX35:VVX36 VMB35:VMB36 VCF35:VCF36 USJ35:USJ36 UIN35:UIN36 TYR35:TYR36 TOV35:TOV36 TEZ35:TEZ36 SVD35:SVD36 SLH35:SLH36 SBL35:SBL36 RRP35:RRP36 RHT35:RHT36 QXX35:QXX36 QOB35:QOB36 QEF35:QEF36 PUJ35:PUJ36 PKN35:PKN36 PAR35:PAR36 OQV35:OQV36 OGZ35:OGZ36 NXD35:NXD36 NNH35:NNH36 NDL35:NDL36 MTP35:MTP36 MJT35:MJT36 LZX35:LZX36 LQB35:LQB36 LGF35:LGF36 KWJ35:KWJ36 KMN35:KMN36 KCR35:KCR36 JSV35:JSV36 JIZ35:JIZ36 IZD35:IZD36 IPH35:IPH36 IFL35:IFL36 HVP35:HVP36 HLT35:HLT36 HBX35:HBX36 GSB35:GSB36 GIF35:GIF36 FYJ35:FYJ36 FON35:FON36 FER35:FER36 EUV35:EUV36 EKZ35:EKZ36 EBD35:EBD36 DRH35:DRH36 DHL35:DHL36 CXP35:CXP36 CNT35:CNT36 CDX35:CDX36 BUB35:BUB36 BKF35:BKF36 BAJ35:BAJ36 AQN35:AQN36 AGR35:AGR36 WV35:WV36 MZ35:MZ36 Z131102:Z131103 AJ65566:AJ65568 AJ131102:AJ131104 AJ196638:AJ196640 AJ262174:AJ262176 AJ327710:AJ327712 AJ393246:AJ393248 AJ458782:AJ458784 AJ524318:AJ524320 AJ589854:AJ589856 AJ655390:AJ655392 AJ720926:AJ720928 AJ786462:AJ786464 AJ851998:AJ852000 AJ917534:AJ917536 AJ983070:AJ983072 AL262174:AL262175 AL327710:AL327711 AL393246:AL393247 AL458782:AL458783 AL524318:AL524319 AL589854:AL589855 AL655390:AL655391 AL720926:AL720927 AL786462:AL786463 AL851998:AL851999 AL917534:AL917535 AL983070:AL983071 AL24 AL65566:AL65567 AL131102:AL131103 AJ24:AJ25 AL35 AJ35:AJ36 AL196638:AL196639 AV65566:AV65568 AV131102:AV131104 AV196638:AV196640 AV262174:AV262176 AV327710:AV327712 AV393246:AV393248 AV458782:AV458784 AV524318:AV524320 AV589854:AV589856 AV655390:AV655392 AV720926:AV720928 AV786462:AV786464 AV851998:AV852000 AV917534:AV917536 AV983070:AV983072 AX262174:AX262175 AX327710:AX327711 AX393246:AX393247 AX458782:AX458783 AX524318:AX524319 AX589854:AX589855 AX655390:AX655391 AX720926:AX720927 AX786462:AX786463 AX851998:AX851999 AX917534:AX917535 AX983070:AX983071 AX24 AX65566:AX65567 AX131102:AX131103 AV24:AV25 AX35 AV35:AV36 AX196638:AX196639 BH65566:BH65568 BH131102:BH131104 BH196638:BH196640 BH262174:BH262176 BH327710:BH327712 BH393246:BH393248 BH458782:BH458784 BH524318:BH524320 BH589854:BH589856 BH655390:BH655392 BH720926:BH720928 BH786462:BH786464 BH851998:BH852000 BH917534:BH917536 BH983070:BH983072 BJ262174:BJ262175 BJ327710:BJ327711 BJ393246:BJ393247 BJ458782:BJ458783 BJ524318:BJ524319 BJ589854:BJ589855 BJ655390:BJ655391 BJ720926:BJ720927 BJ786462:BJ786463 BJ851998:BJ851999 BJ917534:BJ917535 BJ983070:BJ983071 BJ24 BJ65566:BJ65567 BJ131102:BJ131103 BH24:BH25 BJ35 BH35:BH36 BJ196638:BJ196639 BT65566:BT65568 BT131102:BT131104 BT196638:BT196640 BT262174:BT262176 BT327710:BT327712 BT393246:BT393248 BT458782:BT458784 BT524318:BT524320 BT589854:BT589856 BT655390:BT655392 BT720926:BT720928 BT786462:BT786464 BT851998:BT852000 BT917534:BT917536 BT983070:BT983072 BV262174:BV262175 BV327710:BV327711 BV393246:BV393247 BV458782:BV458783 BV524318:BV524319 BV589854:BV589855 BV655390:BV655391 BV720926:BV720927 BV786462:BV786463 BV851998:BV851999 BV917534:BV917535 BV983070:BV983071 BV24 BV65566:BV65567 BV131102:BV131103 BT24:BT25 BV35 BT35:BT36 BV196638:BV196639 CF65566:CF65568 CF131102:CF131104 CF196638:CF196640 CF262174:CF262176 CF327710:CF327712 CF393246:CF393248 CF458782:CF458784 CF524318:CF524320 CF589854:CF589856 CF655390:CF655392 CF720926:CF720928 CF786462:CF786464 CF851998:CF852000 CF917534:CF917536 CF983070:CF983072 CH262174:CH262175 CH327710:CH327711 CH393246:CH393247 CH458782:CH458783 CH524318:CH524319 CH589854:CH589855 CH655390:CH655391 CH720926:CH720927 CH786462:CH786463 CH851998:CH851999 CH917534:CH917535 CH983070:CH983071 CH24 CH65566:CH65567 CH131102:CH131103 CF24:CF25 CH35 CF35:CF36 CH196638:CH196639 CR65566:CR65568 CR131102:CR131104 CR196638:CR196640 CR262174:CR262176 CR327710:CR327712 CR393246:CR393248 CR458782:CR458784 CR524318:CR524320 CR589854:CR589856 CR655390:CR655392 CR720926:CR720928 CR786462:CR786464 CR851998:CR852000 CR917534:CR917536 CR983070:CR983072 CT262174:CT262175 CT327710:CT327711 CT393246:CT393247 CT458782:CT458783 CT524318:CT524319 CT589854:CT589855 CT655390:CT655391 CT720926:CT720927 CT786462:CT786463 CT851998:CT851999 CT917534:CT917535 CT983070:CT983071 CT24 CT65566:CT65567 CT131102:CT131103 CR24:CR25 CT35 CR35:CR36 CT196638:CT196639 DD65566:DD65568 DD131102:DD131104 DD196638:DD196640 DD262174:DD262176 DD327710:DD327712 DD393246:DD393248 DD458782:DD458784 DD524318:DD524320 DD589854:DD589856 DD655390:DD655392 DD720926:DD720928 DD786462:DD786464 DD851998:DD852000 DD917534:DD917536 DD983070:DD983072 DF196638:DF196639 DF262174:DF262175 DF327710:DF327711 DF393246:DF393247 DF458782:DF458783 DF524318:DF524319 DF589854:DF589855 DF655390:DF655391 DF720926:DF720927 DF786462:DF786463 DF851998:DF851999 DF917534:DF917535 DF983070:DF983071 DF24 DF65566:DF65567 DD24:DD25 DF131102:DF131103 DF35 DD35:DD36"/>
    <dataValidation type="textLength" operator="lessThanOrEqual" allowBlank="1" showInputMessage="1" showErrorMessage="1" errorTitle="Ошибка" error="Допускается ввод не более 900 символов!" prompt="Укажите поставщика" sqref="WYT983071 M65567 MH65567 WD65567 AFZ65567 APV65567 AZR65567 BJN65567 BTJ65567 CDF65567 CNB65567 CWX65567 DGT65567 DQP65567 EAL65567 EKH65567 EUD65567 FDZ65567 FNV65567 FXR65567 GHN65567 GRJ65567 HBF65567 HLB65567 HUX65567 IET65567 IOP65567 IYL65567 JIH65567 JSD65567 KBZ65567 KLV65567 KVR65567 LFN65567 LPJ65567 LZF65567 MJB65567 MSX65567 NCT65567 NMP65567 NWL65567 OGH65567 OQD65567 OZZ65567 PJV65567 PTR65567 QDN65567 QNJ65567 QXF65567 RHB65567 RQX65567 SAT65567 SKP65567 SUL65567 TEH65567 TOD65567 TXZ65567 UHV65567 URR65567 VBN65567 VLJ65567 VVF65567 WFB65567 WOX65567 WYT65567 M131103 MH131103 WD131103 AFZ131103 APV131103 AZR131103 BJN131103 BTJ131103 CDF131103 CNB131103 CWX131103 DGT131103 DQP131103 EAL131103 EKH131103 EUD131103 FDZ131103 FNV131103 FXR131103 GHN131103 GRJ131103 HBF131103 HLB131103 HUX131103 IET131103 IOP131103 IYL131103 JIH131103 JSD131103 KBZ131103 KLV131103 KVR131103 LFN131103 LPJ131103 LZF131103 MJB131103 MSX131103 NCT131103 NMP131103 NWL131103 OGH131103 OQD131103 OZZ131103 PJV131103 PTR131103 QDN131103 QNJ131103 QXF131103 RHB131103 RQX131103 SAT131103 SKP131103 SUL131103 TEH131103 TOD131103 TXZ131103 UHV131103 URR131103 VBN131103 VLJ131103 VVF131103 WFB131103 WOX131103 WYT131103 M196639 MH196639 WD196639 AFZ196639 APV196639 AZR196639 BJN196639 BTJ196639 CDF196639 CNB196639 CWX196639 DGT196639 DQP196639 EAL196639 EKH196639 EUD196639 FDZ196639 FNV196639 FXR196639 GHN196639 GRJ196639 HBF196639 HLB196639 HUX196639 IET196639 IOP196639 IYL196639 JIH196639 JSD196639 KBZ196639 KLV196639 KVR196639 LFN196639 LPJ196639 LZF196639 MJB196639 MSX196639 NCT196639 NMP196639 NWL196639 OGH196639 OQD196639 OZZ196639 PJV196639 PTR196639 QDN196639 QNJ196639 QXF196639 RHB196639 RQX196639 SAT196639 SKP196639 SUL196639 TEH196639 TOD196639 TXZ196639 UHV196639 URR196639 VBN196639 VLJ196639 VVF196639 WFB196639 WOX196639 WYT196639 M262175 MH262175 WD262175 AFZ262175 APV262175 AZR262175 BJN262175 BTJ262175 CDF262175 CNB262175 CWX262175 DGT262175 DQP262175 EAL262175 EKH262175 EUD262175 FDZ262175 FNV262175 FXR262175 GHN262175 GRJ262175 HBF262175 HLB262175 HUX262175 IET262175 IOP262175 IYL262175 JIH262175 JSD262175 KBZ262175 KLV262175 KVR262175 LFN262175 LPJ262175 LZF262175 MJB262175 MSX262175 NCT262175 NMP262175 NWL262175 OGH262175 OQD262175 OZZ262175 PJV262175 PTR262175 QDN262175 QNJ262175 QXF262175 RHB262175 RQX262175 SAT262175 SKP262175 SUL262175 TEH262175 TOD262175 TXZ262175 UHV262175 URR262175 VBN262175 VLJ262175 VVF262175 WFB262175 WOX262175 WYT262175 M327711 MH327711 WD327711 AFZ327711 APV327711 AZR327711 BJN327711 BTJ327711 CDF327711 CNB327711 CWX327711 DGT327711 DQP327711 EAL327711 EKH327711 EUD327711 FDZ327711 FNV327711 FXR327711 GHN327711 GRJ327711 HBF327711 HLB327711 HUX327711 IET327711 IOP327711 IYL327711 JIH327711 JSD327711 KBZ327711 KLV327711 KVR327711 LFN327711 LPJ327711 LZF327711 MJB327711 MSX327711 NCT327711 NMP327711 NWL327711 OGH327711 OQD327711 OZZ327711 PJV327711 PTR327711 QDN327711 QNJ327711 QXF327711 RHB327711 RQX327711 SAT327711 SKP327711 SUL327711 TEH327711 TOD327711 TXZ327711 UHV327711 URR327711 VBN327711 VLJ327711 VVF327711 WFB327711 WOX327711 WYT327711 M393247 MH393247 WD393247 AFZ393247 APV393247 AZR393247 BJN393247 BTJ393247 CDF393247 CNB393247 CWX393247 DGT393247 DQP393247 EAL393247 EKH393247 EUD393247 FDZ393247 FNV393247 FXR393247 GHN393247 GRJ393247 HBF393247 HLB393247 HUX393247 IET393247 IOP393247 IYL393247 JIH393247 JSD393247 KBZ393247 KLV393247 KVR393247 LFN393247 LPJ393247 LZF393247 MJB393247 MSX393247 NCT393247 NMP393247 NWL393247 OGH393247 OQD393247 OZZ393247 PJV393247 PTR393247 QDN393247 QNJ393247 QXF393247 RHB393247 RQX393247 SAT393247 SKP393247 SUL393247 TEH393247 TOD393247 TXZ393247 UHV393247 URR393247 VBN393247 VLJ393247 VVF393247 WFB393247 WOX393247 WYT393247 M458783 MH458783 WD458783 AFZ458783 APV458783 AZR458783 BJN458783 BTJ458783 CDF458783 CNB458783 CWX458783 DGT458783 DQP458783 EAL458783 EKH458783 EUD458783 FDZ458783 FNV458783 FXR458783 GHN458783 GRJ458783 HBF458783 HLB458783 HUX458783 IET458783 IOP458783 IYL458783 JIH458783 JSD458783 KBZ458783 KLV458783 KVR458783 LFN458783 LPJ458783 LZF458783 MJB458783 MSX458783 NCT458783 NMP458783 NWL458783 OGH458783 OQD458783 OZZ458783 PJV458783 PTR458783 QDN458783 QNJ458783 QXF458783 RHB458783 RQX458783 SAT458783 SKP458783 SUL458783 TEH458783 TOD458783 TXZ458783 UHV458783 URR458783 VBN458783 VLJ458783 VVF458783 WFB458783 WOX458783 WYT458783 M524319 MH524319 WD524319 AFZ524319 APV524319 AZR524319 BJN524319 BTJ524319 CDF524319 CNB524319 CWX524319 DGT524319 DQP524319 EAL524319 EKH524319 EUD524319 FDZ524319 FNV524319 FXR524319 GHN524319 GRJ524319 HBF524319 HLB524319 HUX524319 IET524319 IOP524319 IYL524319 JIH524319 JSD524319 KBZ524319 KLV524319 KVR524319 LFN524319 LPJ524319 LZF524319 MJB524319 MSX524319 NCT524319 NMP524319 NWL524319 OGH524319 OQD524319 OZZ524319 PJV524319 PTR524319 QDN524319 QNJ524319 QXF524319 RHB524319 RQX524319 SAT524319 SKP524319 SUL524319 TEH524319 TOD524319 TXZ524319 UHV524319 URR524319 VBN524319 VLJ524319 VVF524319 WFB524319 WOX524319 WYT524319 M589855 MH589855 WD589855 AFZ589855 APV589855 AZR589855 BJN589855 BTJ589855 CDF589855 CNB589855 CWX589855 DGT589855 DQP589855 EAL589855 EKH589855 EUD589855 FDZ589855 FNV589855 FXR589855 GHN589855 GRJ589855 HBF589855 HLB589855 HUX589855 IET589855 IOP589855 IYL589855 JIH589855 JSD589855 KBZ589855 KLV589855 KVR589855 LFN589855 LPJ589855 LZF589855 MJB589855 MSX589855 NCT589855 NMP589855 NWL589855 OGH589855 OQD589855 OZZ589855 PJV589855 PTR589855 QDN589855 QNJ589855 QXF589855 RHB589855 RQX589855 SAT589855 SKP589855 SUL589855 TEH589855 TOD589855 TXZ589855 UHV589855 URR589855 VBN589855 VLJ589855 VVF589855 WFB589855 WOX589855 WYT589855 M655391 MH655391 WD655391 AFZ655391 APV655391 AZR655391 BJN655391 BTJ655391 CDF655391 CNB655391 CWX655391 DGT655391 DQP655391 EAL655391 EKH655391 EUD655391 FDZ655391 FNV655391 FXR655391 GHN655391 GRJ655391 HBF655391 HLB655391 HUX655391 IET655391 IOP655391 IYL655391 JIH655391 JSD655391 KBZ655391 KLV655391 KVR655391 LFN655391 LPJ655391 LZF655391 MJB655391 MSX655391 NCT655391 NMP655391 NWL655391 OGH655391 OQD655391 OZZ655391 PJV655391 PTR655391 QDN655391 QNJ655391 QXF655391 RHB655391 RQX655391 SAT655391 SKP655391 SUL655391 TEH655391 TOD655391 TXZ655391 UHV655391 URR655391 VBN655391 VLJ655391 VVF655391 WFB655391 WOX655391 WYT655391 M720927 MH720927 WD720927 AFZ720927 APV720927 AZR720927 BJN720927 BTJ720927 CDF720927 CNB720927 CWX720927 DGT720927 DQP720927 EAL720927 EKH720927 EUD720927 FDZ720927 FNV720927 FXR720927 GHN720927 GRJ720927 HBF720927 HLB720927 HUX720927 IET720927 IOP720927 IYL720927 JIH720927 JSD720927 KBZ720927 KLV720927 KVR720927 LFN720927 LPJ720927 LZF720927 MJB720927 MSX720927 NCT720927 NMP720927 NWL720927 OGH720927 OQD720927 OZZ720927 PJV720927 PTR720927 QDN720927 QNJ720927 QXF720927 RHB720927 RQX720927 SAT720927 SKP720927 SUL720927 TEH720927 TOD720927 TXZ720927 UHV720927 URR720927 VBN720927 VLJ720927 VVF720927 WFB720927 WOX720927 WYT720927 M786463 MH786463 WD786463 AFZ786463 APV786463 AZR786463 BJN786463 BTJ786463 CDF786463 CNB786463 CWX786463 DGT786463 DQP786463 EAL786463 EKH786463 EUD786463 FDZ786463 FNV786463 FXR786463 GHN786463 GRJ786463 HBF786463 HLB786463 HUX786463 IET786463 IOP786463 IYL786463 JIH786463 JSD786463 KBZ786463 KLV786463 KVR786463 LFN786463 LPJ786463 LZF786463 MJB786463 MSX786463 NCT786463 NMP786463 NWL786463 OGH786463 OQD786463 OZZ786463 PJV786463 PTR786463 QDN786463 QNJ786463 QXF786463 RHB786463 RQX786463 SAT786463 SKP786463 SUL786463 TEH786463 TOD786463 TXZ786463 UHV786463 URR786463 VBN786463 VLJ786463 VVF786463 WFB786463 WOX786463 WYT786463 M851999 MH851999 WD851999 AFZ851999 APV851999 AZR851999 BJN851999 BTJ851999 CDF851999 CNB851999 CWX851999 DGT851999 DQP851999 EAL851999 EKH851999 EUD851999 FDZ851999 FNV851999 FXR851999 GHN851999 GRJ851999 HBF851999 HLB851999 HUX851999 IET851999 IOP851999 IYL851999 JIH851999 JSD851999 KBZ851999 KLV851999 KVR851999 LFN851999 LPJ851999 LZF851999 MJB851999 MSX851999 NCT851999 NMP851999 NWL851999 OGH851999 OQD851999 OZZ851999 PJV851999 PTR851999 QDN851999 QNJ851999 QXF851999 RHB851999 RQX851999 SAT851999 SKP851999 SUL851999 TEH851999 TOD851999 TXZ851999 UHV851999 URR851999 VBN851999 VLJ851999 VVF851999 WFB851999 WOX851999 WYT851999 M917535 MH917535 WD917535 AFZ917535 APV917535 AZR917535 BJN917535 BTJ917535 CDF917535 CNB917535 CWX917535 DGT917535 DQP917535 EAL917535 EKH917535 EUD917535 FDZ917535 FNV917535 FXR917535 GHN917535 GRJ917535 HBF917535 HLB917535 HUX917535 IET917535 IOP917535 IYL917535 JIH917535 JSD917535 KBZ917535 KLV917535 KVR917535 LFN917535 LPJ917535 LZF917535 MJB917535 MSX917535 NCT917535 NMP917535 NWL917535 OGH917535 OQD917535 OZZ917535 PJV917535 PTR917535 QDN917535 QNJ917535 QXF917535 RHB917535 RQX917535 SAT917535 SKP917535 SUL917535 TEH917535 TOD917535 TXZ917535 UHV917535 URR917535 VBN917535 VLJ917535 VVF917535 WFB917535 WOX917535 WYT917535 M983071 MH983071 WD983071 AFZ983071 APV983071 AZR983071 BJN983071 BTJ983071 CDF983071 CNB983071 CWX983071 DGT983071 DQP983071 EAL983071 EKH983071 EUD983071 FDZ983071 FNV983071 FXR983071 GHN983071 GRJ983071 HBF983071 HLB983071 HUX983071 IET983071 IOP983071 IYL983071 JIH983071 JSD983071 KBZ983071 KLV983071 KVR983071 LFN983071 LPJ983071 LZF983071 MJB983071 MSX983071 NCT983071 NMP983071 NWL983071 OGH983071 OQD983071 OZZ983071 PJV983071 PTR983071 QDN983071 QNJ983071 QXF983071 RHB983071 RQX983071 SAT983071 SKP983071 SUL983071 TEH983071 TOD983071 TXZ983071 UHV983071 URR983071 VBN983071 VLJ983071 VVF983071 WFB983071 WOX983071">
      <formula1>900</formula1>
    </dataValidation>
    <dataValidation type="list" allowBlank="1" showInputMessage="1" showErrorMessage="1" errorTitle="Ошибка" error="Выберите значение из списка" prompt="Выберите значение из списка" sqref="M24 M35">
      <formula1>kind_of_heat_transfer</formula1>
    </dataValidation>
    <dataValidation type="decimal" allowBlank="1" showErrorMessage="1" errorTitle="Ошибка" error="Допускается ввод только действительных чисел!" sqref="O24:P24 O35:P35 AA24:AB24 AA35:AB35 AM24:AN24 AM35:AN35 AY24:AZ24 AY35:AZ35 BK24:BL24 BK35:BL35 BW24:BX24 BW35:BX35 CI24:CJ24 CI35:CJ35 CU24:CV24 CU35:CV3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4" t="s">
        <v>490</v>
      </c>
      <c r="G2" s="1205"/>
      <c r="H2" s="1206"/>
      <c r="I2" s="435"/>
    </row>
    <row r="3" spans="1:20" ht="3" customHeight="1"/>
    <row r="4" spans="1:20" s="190" customFormat="1" ht="11.25">
      <c r="A4" s="214"/>
      <c r="B4" s="214"/>
      <c r="C4" s="214"/>
      <c r="D4" s="214"/>
      <c r="F4" s="1155" t="s">
        <v>453</v>
      </c>
      <c r="G4" s="1155"/>
      <c r="H4" s="1155"/>
      <c r="I4" s="1207"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8">
        <v>1</v>
      </c>
      <c r="B8" s="214"/>
      <c r="C8" s="214"/>
      <c r="D8" s="214"/>
      <c r="F8" s="334" t="str">
        <f>"2." &amp;mergeValue(A8)</f>
        <v>2.1</v>
      </c>
      <c r="G8" s="416" t="s">
        <v>493</v>
      </c>
      <c r="H8" s="317"/>
      <c r="I8" s="196" t="s">
        <v>588</v>
      </c>
      <c r="J8" s="333"/>
      <c r="K8" s="214"/>
      <c r="L8" s="214"/>
      <c r="M8" s="214"/>
      <c r="N8" s="214"/>
      <c r="O8" s="214"/>
      <c r="P8" s="214"/>
      <c r="Q8" s="214"/>
      <c r="R8" s="214"/>
      <c r="S8" s="214"/>
      <c r="T8" s="214"/>
    </row>
    <row r="9" spans="1:20" s="190" customFormat="1" ht="22.5">
      <c r="A9" s="1208"/>
      <c r="B9" s="214"/>
      <c r="C9" s="214"/>
      <c r="D9" s="214"/>
      <c r="F9" s="334" t="str">
        <f>"3." &amp;mergeValue(A9)</f>
        <v>3.1</v>
      </c>
      <c r="G9" s="416" t="s">
        <v>494</v>
      </c>
      <c r="H9" s="317"/>
      <c r="I9" s="196" t="s">
        <v>586</v>
      </c>
      <c r="J9" s="333"/>
      <c r="K9" s="214"/>
      <c r="L9" s="214"/>
      <c r="M9" s="214"/>
      <c r="N9" s="214"/>
      <c r="O9" s="214"/>
      <c r="P9" s="214"/>
      <c r="Q9" s="214"/>
      <c r="R9" s="214"/>
      <c r="S9" s="214"/>
      <c r="T9" s="214"/>
    </row>
    <row r="10" spans="1:20" s="190" customFormat="1" ht="22.5">
      <c r="A10" s="1208"/>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8"/>
      <c r="B11" s="1208">
        <v>1</v>
      </c>
      <c r="C11" s="343"/>
      <c r="D11" s="343"/>
      <c r="F11" s="334" t="str">
        <f>"4."&amp;mergeValue(A11) &amp;"."&amp;mergeValue(B11)</f>
        <v>4.1.1</v>
      </c>
      <c r="G11" s="324" t="s">
        <v>590</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8"/>
      <c r="B12" s="1208"/>
      <c r="C12" s="1208">
        <v>1</v>
      </c>
      <c r="D12" s="343"/>
      <c r="F12" s="334" t="str">
        <f>"4."&amp;mergeValue(A12) &amp;"."&amp;mergeValue(B12)&amp;"."&amp;mergeValue(C12)</f>
        <v>4.1.1.1</v>
      </c>
      <c r="G12" s="340" t="s">
        <v>496</v>
      </c>
      <c r="H12" s="317"/>
      <c r="I12" s="196" t="s">
        <v>499</v>
      </c>
      <c r="J12" s="333"/>
      <c r="K12" s="214"/>
      <c r="L12" s="214"/>
      <c r="M12" s="214"/>
      <c r="N12" s="214"/>
      <c r="O12" s="214"/>
      <c r="P12" s="214"/>
      <c r="Q12" s="214"/>
      <c r="R12" s="214"/>
      <c r="S12" s="214"/>
      <c r="T12" s="214"/>
    </row>
    <row r="13" spans="1:20" s="190" customFormat="1" ht="39" customHeight="1">
      <c r="A13" s="1208"/>
      <c r="B13" s="1208"/>
      <c r="C13" s="1208"/>
      <c r="D13" s="343">
        <v>1</v>
      </c>
      <c r="F13" s="334" t="str">
        <f>"4."&amp;mergeValue(A13) &amp;"."&amp;mergeValue(B13)&amp;"."&amp;mergeValue(C13)&amp;"."&amp;mergeValue(D13)</f>
        <v>4.1.1.1.1</v>
      </c>
      <c r="G13" s="419" t="s">
        <v>497</v>
      </c>
      <c r="H13" s="317"/>
      <c r="I13" s="1209" t="s">
        <v>589</v>
      </c>
      <c r="J13" s="333"/>
      <c r="K13" s="214"/>
      <c r="L13" s="214"/>
      <c r="M13" s="214"/>
      <c r="N13" s="214"/>
      <c r="O13" s="214"/>
      <c r="P13" s="214"/>
      <c r="Q13" s="214"/>
      <c r="R13" s="214"/>
      <c r="S13" s="214"/>
      <c r="T13" s="214"/>
    </row>
    <row r="14" spans="1:20" s="190" customFormat="1" ht="18.75">
      <c r="A14" s="1208"/>
      <c r="B14" s="1208"/>
      <c r="C14" s="1208"/>
      <c r="D14" s="343"/>
      <c r="F14" s="337"/>
      <c r="G14" s="150" t="s">
        <v>4</v>
      </c>
      <c r="H14" s="342"/>
      <c r="I14" s="1209"/>
      <c r="J14" s="333"/>
      <c r="K14" s="214"/>
      <c r="L14" s="214"/>
      <c r="M14" s="214"/>
      <c r="N14" s="214"/>
      <c r="O14" s="214"/>
      <c r="P14" s="214"/>
      <c r="Q14" s="214"/>
      <c r="R14" s="214"/>
      <c r="S14" s="214"/>
      <c r="T14" s="214"/>
    </row>
    <row r="15" spans="1:20" s="190" customFormat="1" ht="18.75">
      <c r="A15" s="1208"/>
      <c r="B15" s="1208"/>
      <c r="C15" s="343"/>
      <c r="D15" s="343"/>
      <c r="F15" s="337"/>
      <c r="G15" s="149" t="s">
        <v>402</v>
      </c>
      <c r="H15" s="338"/>
      <c r="I15" s="339"/>
      <c r="J15" s="333"/>
      <c r="K15" s="214"/>
      <c r="L15" s="214"/>
      <c r="M15" s="214"/>
      <c r="N15" s="214"/>
      <c r="O15" s="214"/>
      <c r="P15" s="214"/>
      <c r="Q15" s="214"/>
      <c r="R15" s="214"/>
      <c r="S15" s="214"/>
      <c r="T15" s="214"/>
    </row>
    <row r="16" spans="1:20" s="190" customFormat="1" ht="18.75">
      <c r="A16" s="1208"/>
      <c r="B16" s="214"/>
      <c r="C16" s="214"/>
      <c r="D16" s="214"/>
      <c r="F16" s="337"/>
      <c r="G16" s="155" t="s">
        <v>505</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504</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203" t="s">
        <v>591</v>
      </c>
      <c r="H19" s="1203"/>
      <c r="I19" s="226"/>
      <c r="J19" s="327"/>
      <c r="K19" s="327"/>
      <c r="L19" s="327"/>
      <c r="M19" s="327"/>
      <c r="N19" s="327"/>
      <c r="O19" s="327"/>
      <c r="P19" s="327"/>
      <c r="Q19" s="327"/>
      <c r="R19" s="327"/>
      <c r="S19" s="327"/>
      <c r="T19" s="327"/>
    </row>
  </sheetData>
  <sheetProtection algorithmName="SHA-512" hashValue="pjmhZctUo2YsMFKtBYl2dVJ3JabQkW+y7W7yPs9xEnG/E8BSDriPqo0PYb3wF5HImMp7CTl/KsBJ4iLtCmBJig==" saltValue="p/kjh4PR5TI8jZ9teP54w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0"/>
    <col min="36" max="36" width="13.42578125" style="500" customWidth="1"/>
    <col min="37" max="37" width="10.5703125" style="500"/>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4" t="s">
        <v>671</v>
      </c>
      <c r="M5" s="1224"/>
      <c r="N5" s="1224"/>
      <c r="O5" s="1224"/>
      <c r="P5" s="1224"/>
      <c r="Q5" s="1224"/>
      <c r="R5" s="1224"/>
      <c r="S5" s="1224"/>
      <c r="T5" s="1224"/>
      <c r="U5" s="579"/>
      <c r="V5" s="579"/>
      <c r="W5" s="523"/>
      <c r="X5" s="523"/>
      <c r="Y5" s="585"/>
      <c r="Z5" s="585"/>
      <c r="AA5" s="585"/>
      <c r="AB5" s="585"/>
      <c r="AC5" s="585"/>
      <c r="AD5" s="585"/>
      <c r="AE5" s="497"/>
    </row>
    <row r="6" spans="1:37" ht="3" customHeight="1">
      <c r="J6" s="482"/>
      <c r="K6" s="482"/>
      <c r="L6" s="478"/>
      <c r="M6" s="478"/>
      <c r="N6" s="478"/>
      <c r="O6" s="481"/>
      <c r="P6" s="481"/>
      <c r="Q6" s="481"/>
      <c r="R6" s="481"/>
      <c r="S6" s="481"/>
      <c r="T6" s="481"/>
      <c r="U6" s="478"/>
    </row>
    <row r="7" spans="1:37" s="523" customFormat="1" ht="22.5">
      <c r="A7" s="585"/>
      <c r="B7" s="585"/>
      <c r="C7" s="585"/>
      <c r="D7" s="585"/>
      <c r="E7" s="585"/>
      <c r="F7" s="585"/>
      <c r="G7" s="591"/>
      <c r="H7" s="591"/>
      <c r="I7" s="531"/>
      <c r="J7" s="529"/>
      <c r="K7" s="529"/>
      <c r="L7" s="524"/>
      <c r="M7" s="672" t="s">
        <v>501</v>
      </c>
      <c r="N7" s="1230" t="str">
        <f>IF(NameOrPr_ch="",IF(NameOrPr="","",NameOrPr),NameOrPr_ch)</f>
        <v>Комитет по тарифам и ценовой политике Лен.области (ЛенРТК)</v>
      </c>
      <c r="O7" s="1230"/>
      <c r="P7" s="1230"/>
      <c r="Q7" s="1230"/>
      <c r="R7" s="1230"/>
      <c r="S7" s="1230"/>
      <c r="T7" s="1230"/>
      <c r="U7" s="669"/>
      <c r="AH7" s="585"/>
      <c r="AI7" s="585"/>
      <c r="AJ7" s="585"/>
      <c r="AK7" s="585"/>
    </row>
    <row r="8" spans="1:37" s="492" customFormat="1" ht="18.75">
      <c r="A8" s="505"/>
      <c r="B8" s="505"/>
      <c r="C8" s="505"/>
      <c r="D8" s="505"/>
      <c r="E8" s="505"/>
      <c r="F8" s="505"/>
      <c r="G8" s="505"/>
      <c r="H8" s="505"/>
      <c r="L8" s="499"/>
      <c r="M8" s="672" t="s">
        <v>594</v>
      </c>
      <c r="N8" s="1230" t="str">
        <f>IF(datePr_ch="",IF(datePr="","",datePr),datePr_ch)</f>
        <v>19.12.2019</v>
      </c>
      <c r="O8" s="1230"/>
      <c r="P8" s="1230"/>
      <c r="Q8" s="1230"/>
      <c r="R8" s="1230"/>
      <c r="S8" s="1230"/>
      <c r="T8" s="1230"/>
      <c r="U8" s="667"/>
      <c r="V8" s="570"/>
      <c r="W8" s="570"/>
      <c r="X8" s="570"/>
      <c r="Y8" s="570"/>
      <c r="Z8" s="570"/>
      <c r="AA8" s="570"/>
      <c r="AH8" s="505"/>
      <c r="AI8" s="505"/>
      <c r="AJ8" s="505"/>
      <c r="AK8" s="505"/>
    </row>
    <row r="9" spans="1:37" s="492" customFormat="1" ht="18.75">
      <c r="A9" s="505"/>
      <c r="B9" s="505"/>
      <c r="C9" s="505"/>
      <c r="D9" s="505"/>
      <c r="E9" s="505"/>
      <c r="F9" s="505"/>
      <c r="G9" s="505"/>
      <c r="H9" s="505"/>
      <c r="L9" s="552"/>
      <c r="M9" s="672" t="s">
        <v>593</v>
      </c>
      <c r="N9" s="1230" t="str">
        <f>IF(numberPr_ch="",IF(numberPr="","",numberPr),numberPr_ch)</f>
        <v>511-п</v>
      </c>
      <c r="O9" s="1230"/>
      <c r="P9" s="1230"/>
      <c r="Q9" s="1230"/>
      <c r="R9" s="1230"/>
      <c r="S9" s="1230"/>
      <c r="T9" s="1230"/>
      <c r="U9" s="667"/>
      <c r="V9" s="570"/>
      <c r="W9" s="570"/>
      <c r="X9" s="570"/>
      <c r="Y9" s="570"/>
      <c r="Z9" s="570"/>
      <c r="AA9" s="570"/>
      <c r="AH9" s="505"/>
      <c r="AI9" s="505"/>
      <c r="AJ9" s="505"/>
      <c r="AK9" s="505"/>
    </row>
    <row r="10" spans="1:37" s="492" customFormat="1" ht="18.75">
      <c r="A10" s="505"/>
      <c r="B10" s="505"/>
      <c r="C10" s="505"/>
      <c r="D10" s="505"/>
      <c r="E10" s="505"/>
      <c r="F10" s="505"/>
      <c r="G10" s="505"/>
      <c r="H10" s="505"/>
      <c r="L10" s="552"/>
      <c r="M10" s="672" t="s">
        <v>500</v>
      </c>
      <c r="N10" s="1230" t="str">
        <f>IF(IstPub_ch="",IF(IstPub="","",IstPub),IstPub_ch)</f>
        <v>http://tarif.lenobl.ru/dokumenty/docs_category_3/</v>
      </c>
      <c r="O10" s="1230"/>
      <c r="P10" s="1230"/>
      <c r="Q10" s="1230"/>
      <c r="R10" s="1230"/>
      <c r="S10" s="1230"/>
      <c r="T10" s="1230"/>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718</v>
      </c>
      <c r="AA11" s="771" t="s">
        <v>719</v>
      </c>
      <c r="AH11" s="773"/>
      <c r="AI11" s="773"/>
      <c r="AJ11" s="773"/>
      <c r="AK11" s="773"/>
    </row>
    <row r="12" spans="1:37" s="492" customFormat="1" ht="11.25" hidden="1">
      <c r="A12" s="505"/>
      <c r="B12" s="505"/>
      <c r="C12" s="505"/>
      <c r="D12" s="505"/>
      <c r="E12" s="505"/>
      <c r="F12" s="505"/>
      <c r="G12" s="505"/>
      <c r="H12" s="505"/>
      <c r="L12" s="1225"/>
      <c r="M12" s="1225"/>
      <c r="N12" s="566"/>
      <c r="O12" s="1263"/>
      <c r="P12" s="1263"/>
      <c r="Q12" s="1263"/>
      <c r="R12" s="1263"/>
      <c r="S12" s="1263"/>
      <c r="T12" s="1263"/>
      <c r="U12" s="487"/>
      <c r="AE12" s="503" t="s">
        <v>372</v>
      </c>
      <c r="AH12" s="505"/>
      <c r="AI12" s="505"/>
      <c r="AJ12" s="505"/>
      <c r="AK12" s="505"/>
    </row>
    <row r="13" spans="1:37">
      <c r="J13" s="482"/>
      <c r="K13" s="482"/>
      <c r="L13" s="478"/>
      <c r="M13" s="478"/>
      <c r="N13" s="478"/>
      <c r="O13" s="1254"/>
      <c r="P13" s="1254"/>
      <c r="Q13" s="1254"/>
      <c r="R13" s="1254"/>
      <c r="S13" s="1254"/>
      <c r="T13" s="1254"/>
      <c r="U13" s="599"/>
      <c r="Z13" s="1254"/>
      <c r="AA13" s="1254"/>
      <c r="AB13" s="1254"/>
      <c r="AC13" s="1254"/>
      <c r="AD13" s="1254"/>
      <c r="AE13" s="1254"/>
    </row>
    <row r="14" spans="1:37">
      <c r="J14" s="482"/>
      <c r="K14" s="482"/>
      <c r="L14" s="1155" t="s">
        <v>453</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454</v>
      </c>
    </row>
    <row r="15" spans="1:37" ht="14.25" customHeight="1">
      <c r="J15" s="482"/>
      <c r="K15" s="482"/>
      <c r="L15" s="1237" t="s">
        <v>91</v>
      </c>
      <c r="M15" s="1237" t="s">
        <v>673</v>
      </c>
      <c r="N15" s="1282" t="s">
        <v>626</v>
      </c>
      <c r="O15" s="1282"/>
      <c r="P15" s="1282"/>
      <c r="Q15" s="1282"/>
      <c r="R15" s="1282" t="s">
        <v>627</v>
      </c>
      <c r="S15" s="1282"/>
      <c r="T15" s="1282"/>
      <c r="U15" s="1282"/>
      <c r="V15" s="1282" t="s">
        <v>628</v>
      </c>
      <c r="W15" s="1282"/>
      <c r="X15" s="1282"/>
      <c r="Y15" s="1282"/>
      <c r="Z15" s="1237" t="s">
        <v>639</v>
      </c>
      <c r="AA15" s="1237"/>
      <c r="AB15" s="1237"/>
      <c r="AC15" s="1237"/>
      <c r="AD15" s="1237"/>
      <c r="AE15" s="1237" t="s">
        <v>340</v>
      </c>
      <c r="AF15" s="1253" t="s">
        <v>274</v>
      </c>
      <c r="AG15" s="1155"/>
    </row>
    <row r="16" spans="1:37" s="523" customFormat="1" ht="27.75" customHeight="1">
      <c r="A16" s="585"/>
      <c r="B16" s="585"/>
      <c r="C16" s="585"/>
      <c r="D16" s="585"/>
      <c r="E16" s="585"/>
      <c r="F16" s="585"/>
      <c r="G16" s="591"/>
      <c r="H16" s="591"/>
      <c r="I16" s="531"/>
      <c r="J16" s="529"/>
      <c r="K16" s="529"/>
      <c r="L16" s="1237"/>
      <c r="M16" s="1237"/>
      <c r="N16" s="1282"/>
      <c r="O16" s="1282"/>
      <c r="P16" s="1282"/>
      <c r="Q16" s="1282"/>
      <c r="R16" s="1282"/>
      <c r="S16" s="1282"/>
      <c r="T16" s="1282"/>
      <c r="U16" s="1282"/>
      <c r="V16" s="1282"/>
      <c r="W16" s="1282"/>
      <c r="X16" s="1282"/>
      <c r="Y16" s="1282"/>
      <c r="Z16" s="1155" t="s">
        <v>676</v>
      </c>
      <c r="AA16" s="1155"/>
      <c r="AB16" s="1155" t="s">
        <v>652</v>
      </c>
      <c r="AC16" s="1155"/>
      <c r="AD16" s="1155"/>
      <c r="AE16" s="1237"/>
      <c r="AF16" s="1253"/>
      <c r="AG16" s="1155"/>
      <c r="AH16" s="585"/>
      <c r="AI16" s="585"/>
      <c r="AJ16" s="585"/>
      <c r="AK16" s="585"/>
    </row>
    <row r="17" spans="1:37" ht="14.25" customHeight="1">
      <c r="J17" s="482"/>
      <c r="K17" s="482"/>
      <c r="L17" s="1237"/>
      <c r="M17" s="1237"/>
      <c r="N17" s="1282"/>
      <c r="O17" s="1282"/>
      <c r="P17" s="1282"/>
      <c r="Q17" s="1282"/>
      <c r="R17" s="1282"/>
      <c r="S17" s="1282"/>
      <c r="T17" s="1282"/>
      <c r="U17" s="1282"/>
      <c r="V17" s="1282"/>
      <c r="W17" s="1282"/>
      <c r="X17" s="1282"/>
      <c r="Y17" s="1282"/>
      <c r="Z17" s="534" t="s">
        <v>674</v>
      </c>
      <c r="AA17" s="534" t="s">
        <v>675</v>
      </c>
      <c r="AB17" s="536" t="s">
        <v>273</v>
      </c>
      <c r="AC17" s="1266" t="s">
        <v>272</v>
      </c>
      <c r="AD17" s="1266"/>
      <c r="AE17" s="1237"/>
      <c r="AF17" s="1253"/>
      <c r="AG17" s="1155"/>
    </row>
    <row r="18" spans="1:37">
      <c r="J18" s="482"/>
      <c r="K18" s="490">
        <v>1</v>
      </c>
      <c r="L18" s="479" t="s">
        <v>92</v>
      </c>
      <c r="M18" s="479" t="s">
        <v>48</v>
      </c>
      <c r="N18" s="1275">
        <f ca="1">OFFSET(N18,0,-1)+1</f>
        <v>3</v>
      </c>
      <c r="O18" s="1275"/>
      <c r="P18" s="1275"/>
      <c r="Q18" s="1275"/>
      <c r="R18" s="1275">
        <f ca="1">OFFSET(N18,0,0)+1</f>
        <v>4</v>
      </c>
      <c r="S18" s="1275"/>
      <c r="T18" s="1275"/>
      <c r="U18" s="1275"/>
      <c r="V18" s="674"/>
      <c r="W18" s="674"/>
      <c r="X18" s="674"/>
      <c r="Y18" s="675">
        <f ca="1">OFFSET(R18,0,0)+1</f>
        <v>5</v>
      </c>
      <c r="Z18" s="488">
        <f ca="1">OFFSET(Z18,0,-1)+1</f>
        <v>6</v>
      </c>
      <c r="AA18" s="488">
        <f ca="1">OFFSET(AA18,0,-1)+1</f>
        <v>7</v>
      </c>
      <c r="AB18" s="488">
        <f ca="1">OFFSET(AB18,0,-1)+1</f>
        <v>8</v>
      </c>
      <c r="AC18" s="1275">
        <f ca="1">OFFSET(AC18,0,-1)+1</f>
        <v>9</v>
      </c>
      <c r="AD18" s="1275"/>
      <c r="AE18" s="488">
        <f ca="1">OFFSET(AE18,0,-2)+1</f>
        <v>10</v>
      </c>
      <c r="AF18" s="523"/>
      <c r="AG18" s="488">
        <f ca="1">OFFSET(AG18,0,-2)+1</f>
        <v>11</v>
      </c>
    </row>
    <row r="19" spans="1:37" ht="22.5">
      <c r="A19" s="1210">
        <v>1</v>
      </c>
      <c r="B19" s="1015"/>
      <c r="C19" s="1015"/>
      <c r="D19" s="1015"/>
      <c r="E19" s="1015"/>
      <c r="F19" s="1008"/>
      <c r="G19" s="1014"/>
      <c r="H19" s="1014"/>
      <c r="I19" s="996"/>
      <c r="J19" s="995"/>
      <c r="K19" s="995"/>
      <c r="L19" s="593">
        <f>mergeValue(A19)</f>
        <v>1</v>
      </c>
      <c r="M19" s="641" t="s">
        <v>20</v>
      </c>
      <c r="N19" s="1276"/>
      <c r="O19" s="1276"/>
      <c r="P19" s="1276"/>
      <c r="Q19" s="1276"/>
      <c r="R19" s="1276"/>
      <c r="S19" s="1276"/>
      <c r="T19" s="1276"/>
      <c r="U19" s="1276"/>
      <c r="V19" s="1276"/>
      <c r="W19" s="1276"/>
      <c r="X19" s="1276"/>
      <c r="Y19" s="1276"/>
      <c r="Z19" s="1276"/>
      <c r="AA19" s="1276"/>
      <c r="AB19" s="1276"/>
      <c r="AC19" s="1276"/>
      <c r="AD19" s="1276"/>
      <c r="AE19" s="1276"/>
      <c r="AF19" s="1276"/>
      <c r="AG19" s="581" t="s">
        <v>475</v>
      </c>
    </row>
    <row r="20" spans="1:37" ht="22.5">
      <c r="A20" s="1210"/>
      <c r="B20" s="1210">
        <v>1</v>
      </c>
      <c r="C20" s="1015"/>
      <c r="D20" s="1015"/>
      <c r="E20" s="1015"/>
      <c r="F20" s="1008"/>
      <c r="G20" s="1017"/>
      <c r="H20" s="1018"/>
      <c r="I20" s="997"/>
      <c r="J20" s="992"/>
      <c r="K20" s="990"/>
      <c r="L20" s="593" t="str">
        <f>mergeValue(A20) &amp;"."&amp; mergeValue(B20)</f>
        <v>1.1</v>
      </c>
      <c r="M20" s="546" t="s">
        <v>16</v>
      </c>
      <c r="N20" s="1277"/>
      <c r="O20" s="1277"/>
      <c r="P20" s="1277"/>
      <c r="Q20" s="1277"/>
      <c r="R20" s="1277"/>
      <c r="S20" s="1277"/>
      <c r="T20" s="1277"/>
      <c r="U20" s="1277"/>
      <c r="V20" s="1277"/>
      <c r="W20" s="1277"/>
      <c r="X20" s="1277"/>
      <c r="Y20" s="1277"/>
      <c r="Z20" s="1277"/>
      <c r="AA20" s="1277"/>
      <c r="AB20" s="1277"/>
      <c r="AC20" s="1277"/>
      <c r="AD20" s="1277"/>
      <c r="AE20" s="1277"/>
      <c r="AF20" s="1277"/>
      <c r="AG20" s="581" t="s">
        <v>476</v>
      </c>
    </row>
    <row r="21" spans="1:37" ht="22.5">
      <c r="A21" s="1210"/>
      <c r="B21" s="1210"/>
      <c r="C21" s="1210">
        <v>1</v>
      </c>
      <c r="D21" s="1015"/>
      <c r="E21" s="1015"/>
      <c r="F21" s="1008"/>
      <c r="G21" s="1017"/>
      <c r="H21" s="1018"/>
      <c r="I21" s="997"/>
      <c r="J21" s="992"/>
      <c r="K21" s="990"/>
      <c r="L21" s="593" t="str">
        <f>mergeValue(A21) &amp;"."&amp; mergeValue(B21)&amp;"."&amp; mergeValue(C21)</f>
        <v>1.1.1</v>
      </c>
      <c r="M21" s="547" t="s">
        <v>7</v>
      </c>
      <c r="N21" s="1277"/>
      <c r="O21" s="1277"/>
      <c r="P21" s="1277"/>
      <c r="Q21" s="1277"/>
      <c r="R21" s="1277"/>
      <c r="S21" s="1277"/>
      <c r="T21" s="1277"/>
      <c r="U21" s="1277"/>
      <c r="V21" s="1277"/>
      <c r="W21" s="1277"/>
      <c r="X21" s="1277"/>
      <c r="Y21" s="1277"/>
      <c r="Z21" s="1277"/>
      <c r="AA21" s="1277"/>
      <c r="AB21" s="1277"/>
      <c r="AC21" s="1277"/>
      <c r="AD21" s="1277"/>
      <c r="AE21" s="1277"/>
      <c r="AF21" s="1277"/>
      <c r="AG21" s="581" t="s">
        <v>631</v>
      </c>
    </row>
    <row r="22" spans="1:37" ht="15" customHeight="1">
      <c r="A22" s="1210"/>
      <c r="B22" s="1210"/>
      <c r="C22" s="1210"/>
      <c r="D22" s="1210">
        <v>1</v>
      </c>
      <c r="E22" s="1015"/>
      <c r="F22" s="1008"/>
      <c r="G22" s="1017"/>
      <c r="H22" s="1018"/>
      <c r="I22" s="997"/>
      <c r="J22" s="992"/>
      <c r="K22" s="990"/>
      <c r="L22" s="593" t="str">
        <f>mergeValue(A22) &amp;"."&amp; mergeValue(B22)&amp;"."&amp; mergeValue(C22)&amp;"."&amp; mergeValue(D22)</f>
        <v>1.1.1.1</v>
      </c>
      <c r="M22" s="548" t="s">
        <v>22</v>
      </c>
      <c r="N22" s="1277"/>
      <c r="O22" s="1277"/>
      <c r="P22" s="1277"/>
      <c r="Q22" s="1277"/>
      <c r="R22" s="1277"/>
      <c r="S22" s="1277"/>
      <c r="T22" s="1277"/>
      <c r="U22" s="1277"/>
      <c r="V22" s="1277"/>
      <c r="W22" s="1277"/>
      <c r="X22" s="1277"/>
      <c r="Y22" s="1277"/>
      <c r="Z22" s="1277"/>
      <c r="AA22" s="1277"/>
      <c r="AB22" s="1277"/>
      <c r="AC22" s="1277"/>
      <c r="AD22" s="1277"/>
      <c r="AE22" s="1277"/>
      <c r="AF22" s="1277"/>
      <c r="AG22" s="581" t="s">
        <v>677</v>
      </c>
    </row>
    <row r="23" spans="1:37" ht="20.100000000000001" customHeight="1">
      <c r="A23" s="1210"/>
      <c r="B23" s="1210"/>
      <c r="C23" s="1210"/>
      <c r="D23" s="1210"/>
      <c r="E23" s="1210">
        <v>1</v>
      </c>
      <c r="F23" s="1008"/>
      <c r="G23" s="1017"/>
      <c r="H23" s="1018"/>
      <c r="I23" s="1019"/>
      <c r="J23" s="1009"/>
      <c r="K23" s="1154"/>
      <c r="L23" s="1280" t="str">
        <f>mergeValue(A23) &amp;"."&amp; mergeValue(B23)&amp;"."&amp; mergeValue(C23)&amp;"."&amp; mergeValue(D23)&amp;"."&amp; mergeValue(E23)</f>
        <v>1.1.1.1.1</v>
      </c>
      <c r="M23" s="1281"/>
      <c r="N23" s="1217" t="s">
        <v>84</v>
      </c>
      <c r="O23" s="1288"/>
      <c r="P23" s="1286">
        <v>1</v>
      </c>
      <c r="Q23" s="1278"/>
      <c r="R23" s="1217" t="s">
        <v>84</v>
      </c>
      <c r="S23" s="1288"/>
      <c r="T23" s="1286">
        <v>1</v>
      </c>
      <c r="U23" s="1278"/>
      <c r="V23" s="1217" t="s">
        <v>84</v>
      </c>
      <c r="W23" s="561"/>
      <c r="X23" s="539">
        <v>1</v>
      </c>
      <c r="Y23" s="1092"/>
      <c r="Z23" s="671"/>
      <c r="AA23" s="671"/>
      <c r="AB23" s="1245"/>
      <c r="AC23" s="1217" t="s">
        <v>83</v>
      </c>
      <c r="AD23" s="1245"/>
      <c r="AE23" s="1217" t="s">
        <v>84</v>
      </c>
      <c r="AF23" s="578"/>
      <c r="AG23" s="1283" t="s">
        <v>678</v>
      </c>
      <c r="AH23" s="500" t="str">
        <f>strCheckDate(Z24:AF24)</f>
        <v/>
      </c>
      <c r="AI23" s="504" t="str">
        <f>IF(AND(COUNTIF(AJ18:AJ27,AJ23)&gt;1,AJ23&lt;&gt;""),"ErrUnique:HasDoubleConn","")</f>
        <v/>
      </c>
      <c r="AJ23" s="504"/>
      <c r="AK23" s="504"/>
    </row>
    <row r="24" spans="1:37" ht="20.100000000000001" customHeight="1">
      <c r="A24" s="1210"/>
      <c r="B24" s="1210"/>
      <c r="C24" s="1210"/>
      <c r="D24" s="1210"/>
      <c r="E24" s="1210"/>
      <c r="F24" s="1008"/>
      <c r="G24" s="1017"/>
      <c r="H24" s="1018"/>
      <c r="I24" s="1019"/>
      <c r="J24" s="1009"/>
      <c r="K24" s="1154"/>
      <c r="L24" s="1280"/>
      <c r="M24" s="1281"/>
      <c r="N24" s="1217"/>
      <c r="O24" s="1288"/>
      <c r="P24" s="1286"/>
      <c r="Q24" s="1287"/>
      <c r="R24" s="1217"/>
      <c r="S24" s="1288"/>
      <c r="T24" s="1286"/>
      <c r="U24" s="1279"/>
      <c r="V24" s="1217"/>
      <c r="W24" s="601"/>
      <c r="X24" s="565"/>
      <c r="Y24" s="565"/>
      <c r="Z24" s="572"/>
      <c r="AA24" s="603" t="str">
        <f>AB23 &amp; "-" &amp; AD23</f>
        <v>-</v>
      </c>
      <c r="AB24" s="1216"/>
      <c r="AC24" s="1217"/>
      <c r="AD24" s="1216"/>
      <c r="AE24" s="1217"/>
      <c r="AF24" s="673"/>
      <c r="AG24" s="1284"/>
      <c r="AI24" s="504"/>
      <c r="AJ24" s="504"/>
      <c r="AK24" s="504"/>
    </row>
    <row r="25" spans="1:37" ht="20.100000000000001" customHeight="1">
      <c r="A25" s="1210"/>
      <c r="B25" s="1210"/>
      <c r="C25" s="1210"/>
      <c r="D25" s="1210"/>
      <c r="E25" s="1210"/>
      <c r="F25" s="1008"/>
      <c r="G25" s="1017"/>
      <c r="H25" s="1018"/>
      <c r="I25" s="1019"/>
      <c r="J25" s="1009"/>
      <c r="K25" s="1154"/>
      <c r="L25" s="1280"/>
      <c r="M25" s="1281"/>
      <c r="N25" s="1217"/>
      <c r="O25" s="1288"/>
      <c r="P25" s="1286"/>
      <c r="Q25" s="1279"/>
      <c r="R25" s="1217"/>
      <c r="S25" s="602"/>
      <c r="T25" s="558"/>
      <c r="U25" s="565"/>
      <c r="V25" s="571"/>
      <c r="W25" s="571"/>
      <c r="X25" s="571"/>
      <c r="Y25" s="571"/>
      <c r="Z25" s="572"/>
      <c r="AA25" s="572"/>
      <c r="AB25" s="573"/>
      <c r="AC25" s="564"/>
      <c r="AD25" s="564"/>
      <c r="AE25" s="573"/>
      <c r="AF25" s="564"/>
      <c r="AG25" s="1284"/>
      <c r="AI25" s="504"/>
      <c r="AJ25" s="504"/>
      <c r="AK25" s="504"/>
    </row>
    <row r="26" spans="1:37" ht="20.100000000000001" customHeight="1">
      <c r="A26" s="1210"/>
      <c r="B26" s="1210"/>
      <c r="C26" s="1210"/>
      <c r="D26" s="1210"/>
      <c r="E26" s="1210"/>
      <c r="F26" s="1008"/>
      <c r="G26" s="1017"/>
      <c r="H26" s="1018"/>
      <c r="I26" s="1019"/>
      <c r="J26" s="1009"/>
      <c r="K26" s="1154"/>
      <c r="L26" s="1280"/>
      <c r="M26" s="1281"/>
      <c r="N26" s="1217"/>
      <c r="O26" s="574"/>
      <c r="P26" s="576"/>
      <c r="Q26" s="575"/>
      <c r="R26" s="571"/>
      <c r="S26" s="571"/>
      <c r="T26" s="571"/>
      <c r="U26" s="571"/>
      <c r="V26" s="571"/>
      <c r="W26" s="571"/>
      <c r="X26" s="571"/>
      <c r="Y26" s="571"/>
      <c r="Z26" s="572"/>
      <c r="AA26" s="572"/>
      <c r="AB26" s="573"/>
      <c r="AC26" s="564"/>
      <c r="AD26" s="564"/>
      <c r="AE26" s="573"/>
      <c r="AF26" s="564"/>
      <c r="AG26" s="1284"/>
      <c r="AI26" s="504"/>
      <c r="AJ26" s="504"/>
      <c r="AK26" s="504"/>
    </row>
    <row r="27" spans="1:37" s="476" customFormat="1" ht="15" customHeight="1">
      <c r="A27" s="1210"/>
      <c r="B27" s="1210"/>
      <c r="C27" s="1210"/>
      <c r="D27" s="1210"/>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85"/>
      <c r="AH27" s="501"/>
      <c r="AI27" s="501"/>
      <c r="AJ27" s="213"/>
      <c r="AK27" s="213"/>
    </row>
    <row r="28" spans="1:37" s="476" customFormat="1" ht="15" customHeight="1">
      <c r="A28" s="1210"/>
      <c r="B28" s="1210"/>
      <c r="C28" s="1210"/>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6" customFormat="1" ht="15" customHeight="1">
      <c r="A29" s="1210"/>
      <c r="B29" s="1210"/>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6" customFormat="1" ht="15" customHeight="1">
      <c r="A30" s="1210"/>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6" customFormat="1" ht="15" customHeight="1">
      <c r="A31" s="989"/>
      <c r="B31" s="989"/>
      <c r="C31" s="989"/>
      <c r="D31" s="989"/>
      <c r="E31" s="989"/>
      <c r="F31" s="989"/>
      <c r="G31" s="1002"/>
      <c r="H31" s="1003"/>
      <c r="I31" s="993"/>
      <c r="J31" s="994"/>
      <c r="K31" s="989"/>
      <c r="L31" s="538"/>
      <c r="M31" s="565" t="s">
        <v>308</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3" t="s">
        <v>679</v>
      </c>
      <c r="N33" s="1203"/>
      <c r="O33" s="1203"/>
      <c r="P33" s="1203"/>
      <c r="Q33" s="1203"/>
      <c r="R33" s="1203"/>
      <c r="S33" s="1203"/>
      <c r="T33" s="1203"/>
      <c r="U33" s="1203"/>
      <c r="V33" s="1203"/>
      <c r="W33" s="1203"/>
      <c r="X33" s="1203"/>
      <c r="Y33" s="1203"/>
      <c r="Z33" s="1203"/>
      <c r="AA33" s="1203"/>
      <c r="AB33" s="1203"/>
      <c r="AC33" s="1203"/>
      <c r="AD33" s="1203"/>
      <c r="AE33" s="1203"/>
      <c r="AF33" s="1203"/>
      <c r="AG33" s="1203"/>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algorithmName="SHA-512" hashValue="XV+YDCikjHB+oFsPj60G5nLOT/jsJJcmq6O6WNYUTCXGbott/tfSr/arAhXh7LswD1rz0cte0d8UMsfLYBoT0A==" saltValue="IvA2RlnS65txnBpEn3cewQ==" spinCount="100000"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39" t="str">
        <f>"Код отчёта: " &amp; GetCode()</f>
        <v>Код отчёта: FAS.JKH.OPEN.INFO.PRICE.WARM</v>
      </c>
      <c r="C2" s="1139"/>
      <c r="D2" s="1139"/>
      <c r="E2" s="1139"/>
      <c r="F2" s="1139"/>
      <c r="G2" s="1139"/>
      <c r="Q2" s="231"/>
      <c r="R2" s="231"/>
      <c r="S2" s="231"/>
      <c r="T2" s="231"/>
      <c r="U2" s="231"/>
      <c r="V2" s="231"/>
      <c r="W2" s="231"/>
    </row>
    <row r="3" spans="1:27" ht="18" customHeight="1">
      <c r="B3" s="1140" t="str">
        <f>"Версия " &amp; GetVersion()</f>
        <v>Версия 1.0.2</v>
      </c>
      <c r="C3" s="1140"/>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3" t="s">
        <v>766</v>
      </c>
      <c r="C5" s="1144"/>
      <c r="D5" s="1144"/>
      <c r="E5" s="1144"/>
      <c r="F5" s="1144"/>
      <c r="G5" s="1144"/>
      <c r="H5" s="1144"/>
      <c r="I5" s="1144"/>
      <c r="J5" s="1144"/>
      <c r="K5" s="1144"/>
      <c r="L5" s="1144"/>
      <c r="M5" s="1144"/>
      <c r="N5" s="1144"/>
      <c r="O5" s="1144"/>
      <c r="P5" s="1144"/>
      <c r="Q5" s="1144"/>
      <c r="R5" s="1144"/>
      <c r="S5" s="1144"/>
      <c r="T5" s="1144"/>
      <c r="U5" s="1144"/>
      <c r="V5" s="1144"/>
      <c r="W5" s="1144"/>
      <c r="X5" s="1144"/>
      <c r="Y5" s="114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1" t="s">
        <v>587</v>
      </c>
      <c r="F7" s="1141"/>
      <c r="G7" s="1141"/>
      <c r="H7" s="1141"/>
      <c r="I7" s="1141"/>
      <c r="J7" s="1141"/>
      <c r="K7" s="1141"/>
      <c r="L7" s="1141"/>
      <c r="M7" s="1141"/>
      <c r="N7" s="1141"/>
      <c r="O7" s="1141"/>
      <c r="P7" s="1141"/>
      <c r="Q7" s="1141"/>
      <c r="R7" s="1141"/>
      <c r="S7" s="1141"/>
      <c r="T7" s="1141"/>
      <c r="U7" s="1141"/>
      <c r="V7" s="1141"/>
      <c r="W7" s="1141"/>
      <c r="X7" s="1141"/>
      <c r="Y7" s="59"/>
    </row>
    <row r="8" spans="1:27" ht="15" customHeight="1">
      <c r="A8" s="43"/>
      <c r="B8" s="78"/>
      <c r="C8" s="77"/>
      <c r="D8" s="60"/>
      <c r="E8" s="1141"/>
      <c r="F8" s="1141"/>
      <c r="G8" s="1141"/>
      <c r="H8" s="1141"/>
      <c r="I8" s="1141"/>
      <c r="J8" s="1141"/>
      <c r="K8" s="1141"/>
      <c r="L8" s="1141"/>
      <c r="M8" s="1141"/>
      <c r="N8" s="1141"/>
      <c r="O8" s="1141"/>
      <c r="P8" s="1141"/>
      <c r="Q8" s="1141"/>
      <c r="R8" s="1141"/>
      <c r="S8" s="1141"/>
      <c r="T8" s="1141"/>
      <c r="U8" s="1141"/>
      <c r="V8" s="1141"/>
      <c r="W8" s="1141"/>
      <c r="X8" s="1141"/>
      <c r="Y8" s="59"/>
    </row>
    <row r="9" spans="1:27" ht="15" customHeight="1">
      <c r="A9" s="43"/>
      <c r="B9" s="78"/>
      <c r="C9" s="77"/>
      <c r="D9" s="60"/>
      <c r="E9" s="1141"/>
      <c r="F9" s="1141"/>
      <c r="G9" s="1141"/>
      <c r="H9" s="1141"/>
      <c r="I9" s="1141"/>
      <c r="J9" s="1141"/>
      <c r="K9" s="1141"/>
      <c r="L9" s="1141"/>
      <c r="M9" s="1141"/>
      <c r="N9" s="1141"/>
      <c r="O9" s="1141"/>
      <c r="P9" s="1141"/>
      <c r="Q9" s="1141"/>
      <c r="R9" s="1141"/>
      <c r="S9" s="1141"/>
      <c r="T9" s="1141"/>
      <c r="U9" s="1141"/>
      <c r="V9" s="1141"/>
      <c r="W9" s="1141"/>
      <c r="X9" s="1141"/>
      <c r="Y9" s="59"/>
    </row>
    <row r="10" spans="1:27" ht="10.5" customHeight="1">
      <c r="A10" s="43"/>
      <c r="B10" s="78"/>
      <c r="C10" s="77"/>
      <c r="D10" s="60"/>
      <c r="E10" s="1141"/>
      <c r="F10" s="1141"/>
      <c r="G10" s="1141"/>
      <c r="H10" s="1141"/>
      <c r="I10" s="1141"/>
      <c r="J10" s="1141"/>
      <c r="K10" s="1141"/>
      <c r="L10" s="1141"/>
      <c r="M10" s="1141"/>
      <c r="N10" s="1141"/>
      <c r="O10" s="1141"/>
      <c r="P10" s="1141"/>
      <c r="Q10" s="1141"/>
      <c r="R10" s="1141"/>
      <c r="S10" s="1141"/>
      <c r="T10" s="1141"/>
      <c r="U10" s="1141"/>
      <c r="V10" s="1141"/>
      <c r="W10" s="1141"/>
      <c r="X10" s="1141"/>
      <c r="Y10" s="59"/>
    </row>
    <row r="11" spans="1:27" ht="27" customHeight="1">
      <c r="A11" s="43"/>
      <c r="B11" s="78"/>
      <c r="C11" s="77"/>
      <c r="D11" s="60"/>
      <c r="E11" s="1141"/>
      <c r="F11" s="1141"/>
      <c r="G11" s="1141"/>
      <c r="H11" s="1141"/>
      <c r="I11" s="1141"/>
      <c r="J11" s="1141"/>
      <c r="K11" s="1141"/>
      <c r="L11" s="1141"/>
      <c r="M11" s="1141"/>
      <c r="N11" s="1141"/>
      <c r="O11" s="1141"/>
      <c r="P11" s="1141"/>
      <c r="Q11" s="1141"/>
      <c r="R11" s="1141"/>
      <c r="S11" s="1141"/>
      <c r="T11" s="1141"/>
      <c r="U11" s="1141"/>
      <c r="V11" s="1141"/>
      <c r="W11" s="1141"/>
      <c r="X11" s="1141"/>
      <c r="Y11" s="59"/>
    </row>
    <row r="12" spans="1:27" ht="12" customHeight="1">
      <c r="A12" s="43"/>
      <c r="B12" s="78"/>
      <c r="C12" s="77"/>
      <c r="D12" s="60"/>
      <c r="E12" s="1141"/>
      <c r="F12" s="1141"/>
      <c r="G12" s="1141"/>
      <c r="H12" s="1141"/>
      <c r="I12" s="1141"/>
      <c r="J12" s="1141"/>
      <c r="K12" s="1141"/>
      <c r="L12" s="1141"/>
      <c r="M12" s="1141"/>
      <c r="N12" s="1141"/>
      <c r="O12" s="1141"/>
      <c r="P12" s="1141"/>
      <c r="Q12" s="1141"/>
      <c r="R12" s="1141"/>
      <c r="S12" s="1141"/>
      <c r="T12" s="1141"/>
      <c r="U12" s="1141"/>
      <c r="V12" s="1141"/>
      <c r="W12" s="1141"/>
      <c r="X12" s="1141"/>
      <c r="Y12" s="59"/>
    </row>
    <row r="13" spans="1:27" ht="38.25" customHeight="1">
      <c r="A13" s="43"/>
      <c r="B13" s="78"/>
      <c r="C13" s="77"/>
      <c r="D13" s="60"/>
      <c r="E13" s="1141"/>
      <c r="F13" s="1141"/>
      <c r="G13" s="1141"/>
      <c r="H13" s="1141"/>
      <c r="I13" s="1141"/>
      <c r="J13" s="1141"/>
      <c r="K13" s="1141"/>
      <c r="L13" s="1141"/>
      <c r="M13" s="1141"/>
      <c r="N13" s="1141"/>
      <c r="O13" s="1141"/>
      <c r="P13" s="1141"/>
      <c r="Q13" s="1141"/>
      <c r="R13" s="1141"/>
      <c r="S13" s="1141"/>
      <c r="T13" s="1141"/>
      <c r="U13" s="1141"/>
      <c r="V13" s="1141"/>
      <c r="W13" s="1141"/>
      <c r="X13" s="1141"/>
      <c r="Y13" s="73"/>
    </row>
    <row r="14" spans="1:27" ht="15" customHeight="1">
      <c r="A14" s="43"/>
      <c r="B14" s="78"/>
      <c r="C14" s="77"/>
      <c r="D14" s="60"/>
      <c r="E14" s="1141"/>
      <c r="F14" s="1141"/>
      <c r="G14" s="1141"/>
      <c r="H14" s="1141"/>
      <c r="I14" s="1141"/>
      <c r="J14" s="1141"/>
      <c r="K14" s="1141"/>
      <c r="L14" s="1141"/>
      <c r="M14" s="1141"/>
      <c r="N14" s="1141"/>
      <c r="O14" s="1141"/>
      <c r="P14" s="1141"/>
      <c r="Q14" s="1141"/>
      <c r="R14" s="1141"/>
      <c r="S14" s="1141"/>
      <c r="T14" s="1141"/>
      <c r="U14" s="1141"/>
      <c r="V14" s="1141"/>
      <c r="W14" s="1141"/>
      <c r="X14" s="1141"/>
      <c r="Y14" s="59"/>
    </row>
    <row r="15" spans="1:27" ht="15">
      <c r="A15" s="43"/>
      <c r="B15" s="78"/>
      <c r="C15" s="77"/>
      <c r="D15" s="60"/>
      <c r="E15" s="1141"/>
      <c r="F15" s="1141"/>
      <c r="G15" s="1141"/>
      <c r="H15" s="1141"/>
      <c r="I15" s="1141"/>
      <c r="J15" s="1141"/>
      <c r="K15" s="1141"/>
      <c r="L15" s="1141"/>
      <c r="M15" s="1141"/>
      <c r="N15" s="1141"/>
      <c r="O15" s="1141"/>
      <c r="P15" s="1141"/>
      <c r="Q15" s="1141"/>
      <c r="R15" s="1141"/>
      <c r="S15" s="1141"/>
      <c r="T15" s="1141"/>
      <c r="U15" s="1141"/>
      <c r="V15" s="1141"/>
      <c r="W15" s="1141"/>
      <c r="X15" s="1141"/>
      <c r="Y15" s="59"/>
    </row>
    <row r="16" spans="1:27" ht="15">
      <c r="A16" s="43"/>
      <c r="B16" s="78"/>
      <c r="C16" s="77"/>
      <c r="D16" s="60"/>
      <c r="E16" s="1141"/>
      <c r="F16" s="1141"/>
      <c r="G16" s="1141"/>
      <c r="H16" s="1141"/>
      <c r="I16" s="1141"/>
      <c r="J16" s="1141"/>
      <c r="K16" s="1141"/>
      <c r="L16" s="1141"/>
      <c r="M16" s="1141"/>
      <c r="N16" s="1141"/>
      <c r="O16" s="1141"/>
      <c r="P16" s="1141"/>
      <c r="Q16" s="1141"/>
      <c r="R16" s="1141"/>
      <c r="S16" s="1141"/>
      <c r="T16" s="1141"/>
      <c r="U16" s="1141"/>
      <c r="V16" s="1141"/>
      <c r="W16" s="1141"/>
      <c r="X16" s="1141"/>
      <c r="Y16" s="59"/>
    </row>
    <row r="17" spans="1:25" ht="15" customHeight="1">
      <c r="A17" s="43"/>
      <c r="B17" s="78"/>
      <c r="C17" s="77"/>
      <c r="D17" s="60"/>
      <c r="E17" s="1141"/>
      <c r="F17" s="1141"/>
      <c r="G17" s="1141"/>
      <c r="H17" s="1141"/>
      <c r="I17" s="1141"/>
      <c r="J17" s="1141"/>
      <c r="K17" s="1141"/>
      <c r="L17" s="1141"/>
      <c r="M17" s="1141"/>
      <c r="N17" s="1141"/>
      <c r="O17" s="1141"/>
      <c r="P17" s="1141"/>
      <c r="Q17" s="1141"/>
      <c r="R17" s="1141"/>
      <c r="S17" s="1141"/>
      <c r="T17" s="1141"/>
      <c r="U17" s="1141"/>
      <c r="V17" s="1141"/>
      <c r="W17" s="1141"/>
      <c r="X17" s="1141"/>
      <c r="Y17" s="59"/>
    </row>
    <row r="18" spans="1:25" ht="15">
      <c r="A18" s="43"/>
      <c r="B18" s="78"/>
      <c r="C18" s="77"/>
      <c r="D18" s="60"/>
      <c r="E18" s="1141"/>
      <c r="F18" s="1141"/>
      <c r="G18" s="1141"/>
      <c r="H18" s="1141"/>
      <c r="I18" s="1141"/>
      <c r="J18" s="1141"/>
      <c r="K18" s="1141"/>
      <c r="L18" s="1141"/>
      <c r="M18" s="1141"/>
      <c r="N18" s="1141"/>
      <c r="O18" s="1141"/>
      <c r="P18" s="1141"/>
      <c r="Q18" s="1141"/>
      <c r="R18" s="1141"/>
      <c r="S18" s="1141"/>
      <c r="T18" s="1141"/>
      <c r="U18" s="1141"/>
      <c r="V18" s="1141"/>
      <c r="W18" s="1141"/>
      <c r="X18" s="1141"/>
      <c r="Y18" s="59"/>
    </row>
    <row r="19" spans="1:25" ht="59.25" customHeight="1">
      <c r="A19" s="43"/>
      <c r="B19" s="78"/>
      <c r="C19" s="77"/>
      <c r="D19" s="66"/>
      <c r="E19" s="1141"/>
      <c r="F19" s="1141"/>
      <c r="G19" s="1141"/>
      <c r="H19" s="1141"/>
      <c r="I19" s="1141"/>
      <c r="J19" s="1141"/>
      <c r="K19" s="1141"/>
      <c r="L19" s="1141"/>
      <c r="M19" s="1141"/>
      <c r="N19" s="1141"/>
      <c r="O19" s="1141"/>
      <c r="P19" s="1141"/>
      <c r="Q19" s="1141"/>
      <c r="R19" s="1141"/>
      <c r="S19" s="1141"/>
      <c r="T19" s="1141"/>
      <c r="U19" s="1141"/>
      <c r="V19" s="1141"/>
      <c r="W19" s="1141"/>
      <c r="X19" s="1141"/>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46" t="s">
        <v>253</v>
      </c>
      <c r="G21" s="1147"/>
      <c r="H21" s="1147"/>
      <c r="I21" s="1147"/>
      <c r="J21" s="1147"/>
      <c r="K21" s="1147"/>
      <c r="L21" s="1147"/>
      <c r="M21" s="1147"/>
      <c r="N21" s="60"/>
      <c r="O21" s="71" t="s">
        <v>236</v>
      </c>
      <c r="P21" s="1148" t="s">
        <v>237</v>
      </c>
      <c r="Q21" s="1149"/>
      <c r="R21" s="1149"/>
      <c r="S21" s="1149"/>
      <c r="T21" s="1149"/>
      <c r="U21" s="1149"/>
      <c r="V21" s="1149"/>
      <c r="W21" s="1149"/>
      <c r="X21" s="1149"/>
      <c r="Y21" s="59"/>
    </row>
    <row r="22" spans="1:25" ht="14.25" hidden="1" customHeight="1">
      <c r="A22" s="43"/>
      <c r="B22" s="78"/>
      <c r="C22" s="77"/>
      <c r="D22" s="61"/>
      <c r="E22" s="94" t="s">
        <v>236</v>
      </c>
      <c r="F22" s="1146" t="s">
        <v>239</v>
      </c>
      <c r="G22" s="1147"/>
      <c r="H22" s="1147"/>
      <c r="I22" s="1147"/>
      <c r="J22" s="1147"/>
      <c r="K22" s="1147"/>
      <c r="L22" s="1147"/>
      <c r="M22" s="1147"/>
      <c r="N22" s="60"/>
      <c r="O22" s="74" t="s">
        <v>236</v>
      </c>
      <c r="P22" s="1148" t="s">
        <v>585</v>
      </c>
      <c r="Q22" s="1149"/>
      <c r="R22" s="1149"/>
      <c r="S22" s="1149"/>
      <c r="T22" s="1149"/>
      <c r="U22" s="1149"/>
      <c r="V22" s="1149"/>
      <c r="W22" s="1149"/>
      <c r="X22" s="1149"/>
      <c r="Y22" s="59"/>
    </row>
    <row r="23" spans="1:25" ht="27" hidden="1" customHeight="1">
      <c r="A23" s="43"/>
      <c r="B23" s="78"/>
      <c r="C23" s="77"/>
      <c r="D23" s="61"/>
      <c r="E23" s="60"/>
      <c r="F23" s="60"/>
      <c r="G23" s="60"/>
      <c r="H23" s="60"/>
      <c r="I23" s="60"/>
      <c r="J23" s="60"/>
      <c r="K23" s="60"/>
      <c r="L23" s="60"/>
      <c r="M23" s="60"/>
      <c r="N23" s="60"/>
      <c r="O23" s="60"/>
      <c r="P23" s="1142"/>
      <c r="Q23" s="1142"/>
      <c r="R23" s="1142"/>
      <c r="S23" s="1142"/>
      <c r="T23" s="1142"/>
      <c r="U23" s="1142"/>
      <c r="V23" s="1142"/>
      <c r="W23" s="1142"/>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5" t="s">
        <v>393</v>
      </c>
      <c r="F35" s="1145"/>
      <c r="G35" s="1145"/>
      <c r="H35" s="1145"/>
      <c r="I35" s="1145"/>
      <c r="J35" s="1145"/>
      <c r="K35" s="1145"/>
      <c r="L35" s="1145"/>
      <c r="M35" s="1145"/>
      <c r="N35" s="1145"/>
      <c r="O35" s="1145"/>
      <c r="P35" s="1145"/>
      <c r="Q35" s="1145"/>
      <c r="R35" s="1145"/>
      <c r="S35" s="1145"/>
      <c r="T35" s="1145"/>
      <c r="U35" s="1145"/>
      <c r="V35" s="1145"/>
      <c r="W35" s="1145"/>
      <c r="X35" s="1145"/>
      <c r="Y35" s="59"/>
    </row>
    <row r="36" spans="1:25" ht="38.25" hidden="1" customHeight="1">
      <c r="A36" s="43"/>
      <c r="B36" s="78"/>
      <c r="C36" s="77"/>
      <c r="D36" s="61"/>
      <c r="E36" s="1145"/>
      <c r="F36" s="1145"/>
      <c r="G36" s="1145"/>
      <c r="H36" s="1145"/>
      <c r="I36" s="1145"/>
      <c r="J36" s="1145"/>
      <c r="K36" s="1145"/>
      <c r="L36" s="1145"/>
      <c r="M36" s="1145"/>
      <c r="N36" s="1145"/>
      <c r="O36" s="1145"/>
      <c r="P36" s="1145"/>
      <c r="Q36" s="1145"/>
      <c r="R36" s="1145"/>
      <c r="S36" s="1145"/>
      <c r="T36" s="1145"/>
      <c r="U36" s="1145"/>
      <c r="V36" s="1145"/>
      <c r="W36" s="1145"/>
      <c r="X36" s="1145"/>
      <c r="Y36" s="59"/>
    </row>
    <row r="37" spans="1:25" ht="9.75" hidden="1" customHeight="1">
      <c r="A37" s="43"/>
      <c r="B37" s="78"/>
      <c r="C37" s="77"/>
      <c r="D37" s="61"/>
      <c r="E37" s="1145"/>
      <c r="F37" s="1145"/>
      <c r="G37" s="1145"/>
      <c r="H37" s="1145"/>
      <c r="I37" s="1145"/>
      <c r="J37" s="1145"/>
      <c r="K37" s="1145"/>
      <c r="L37" s="1145"/>
      <c r="M37" s="1145"/>
      <c r="N37" s="1145"/>
      <c r="O37" s="1145"/>
      <c r="P37" s="1145"/>
      <c r="Q37" s="1145"/>
      <c r="R37" s="1145"/>
      <c r="S37" s="1145"/>
      <c r="T37" s="1145"/>
      <c r="U37" s="1145"/>
      <c r="V37" s="1145"/>
      <c r="W37" s="1145"/>
      <c r="X37" s="1145"/>
      <c r="Y37" s="59"/>
    </row>
    <row r="38" spans="1:25" ht="51" hidden="1" customHeight="1">
      <c r="A38" s="43"/>
      <c r="B38" s="78"/>
      <c r="C38" s="77"/>
      <c r="D38" s="61"/>
      <c r="E38" s="1145"/>
      <c r="F38" s="1145"/>
      <c r="G38" s="1145"/>
      <c r="H38" s="1145"/>
      <c r="I38" s="1145"/>
      <c r="J38" s="1145"/>
      <c r="K38" s="1145"/>
      <c r="L38" s="1145"/>
      <c r="M38" s="1145"/>
      <c r="N38" s="1145"/>
      <c r="O38" s="1145"/>
      <c r="P38" s="1145"/>
      <c r="Q38" s="1145"/>
      <c r="R38" s="1145"/>
      <c r="S38" s="1145"/>
      <c r="T38" s="1145"/>
      <c r="U38" s="1145"/>
      <c r="V38" s="1145"/>
      <c r="W38" s="1145"/>
      <c r="X38" s="1145"/>
      <c r="Y38" s="59"/>
    </row>
    <row r="39" spans="1:25" ht="15" hidden="1" customHeight="1">
      <c r="A39" s="43"/>
      <c r="B39" s="78"/>
      <c r="C39" s="77"/>
      <c r="D39" s="61"/>
      <c r="E39" s="1145"/>
      <c r="F39" s="1145"/>
      <c r="G39" s="1145"/>
      <c r="H39" s="1145"/>
      <c r="I39" s="1145"/>
      <c r="J39" s="1145"/>
      <c r="K39" s="1145"/>
      <c r="L39" s="1145"/>
      <c r="M39" s="1145"/>
      <c r="N39" s="1145"/>
      <c r="O39" s="1145"/>
      <c r="P39" s="1145"/>
      <c r="Q39" s="1145"/>
      <c r="R39" s="1145"/>
      <c r="S39" s="1145"/>
      <c r="T39" s="1145"/>
      <c r="U39" s="1145"/>
      <c r="V39" s="1145"/>
      <c r="W39" s="1145"/>
      <c r="X39" s="1145"/>
      <c r="Y39" s="59"/>
    </row>
    <row r="40" spans="1:25" ht="12" hidden="1" customHeight="1">
      <c r="A40" s="43"/>
      <c r="B40" s="78"/>
      <c r="C40" s="77"/>
      <c r="D40" s="61"/>
      <c r="E40" s="1131"/>
      <c r="F40" s="1132"/>
      <c r="G40" s="1132"/>
      <c r="H40" s="1132"/>
      <c r="I40" s="1132"/>
      <c r="J40" s="1132"/>
      <c r="K40" s="1132"/>
      <c r="L40" s="1132"/>
      <c r="M40" s="1132"/>
      <c r="N40" s="1132"/>
      <c r="O40" s="1132"/>
      <c r="P40" s="1132"/>
      <c r="Q40" s="1132"/>
      <c r="R40" s="1132"/>
      <c r="S40" s="1132"/>
      <c r="T40" s="1132"/>
      <c r="U40" s="1132"/>
      <c r="V40" s="1132"/>
      <c r="W40" s="1132"/>
      <c r="X40" s="1132"/>
      <c r="Y40" s="59"/>
    </row>
    <row r="41" spans="1:25" ht="38.25" hidden="1" customHeight="1">
      <c r="A41" s="43"/>
      <c r="B41" s="78"/>
      <c r="C41" s="77"/>
      <c r="D41" s="61"/>
      <c r="E41" s="1145"/>
      <c r="F41" s="1145"/>
      <c r="G41" s="1145"/>
      <c r="H41" s="1145"/>
      <c r="I41" s="1145"/>
      <c r="J41" s="1145"/>
      <c r="K41" s="1145"/>
      <c r="L41" s="1145"/>
      <c r="M41" s="1145"/>
      <c r="N41" s="1145"/>
      <c r="O41" s="1145"/>
      <c r="P41" s="1145"/>
      <c r="Q41" s="1145"/>
      <c r="R41" s="1145"/>
      <c r="S41" s="1145"/>
      <c r="T41" s="1145"/>
      <c r="U41" s="1145"/>
      <c r="V41" s="1145"/>
      <c r="W41" s="1145"/>
      <c r="X41" s="1145"/>
      <c r="Y41" s="59"/>
    </row>
    <row r="42" spans="1:25" ht="15" hidden="1">
      <c r="A42" s="43"/>
      <c r="B42" s="78"/>
      <c r="C42" s="77"/>
      <c r="D42" s="61"/>
      <c r="E42" s="1145"/>
      <c r="F42" s="1145"/>
      <c r="G42" s="1145"/>
      <c r="H42" s="1145"/>
      <c r="I42" s="1145"/>
      <c r="J42" s="1145"/>
      <c r="K42" s="1145"/>
      <c r="L42" s="1145"/>
      <c r="M42" s="1145"/>
      <c r="N42" s="1145"/>
      <c r="O42" s="1145"/>
      <c r="P42" s="1145"/>
      <c r="Q42" s="1145"/>
      <c r="R42" s="1145"/>
      <c r="S42" s="1145"/>
      <c r="T42" s="1145"/>
      <c r="U42" s="1145"/>
      <c r="V42" s="1145"/>
      <c r="W42" s="1145"/>
      <c r="X42" s="1145"/>
      <c r="Y42" s="59"/>
    </row>
    <row r="43" spans="1:25" ht="15" hidden="1">
      <c r="A43" s="43"/>
      <c r="B43" s="78"/>
      <c r="C43" s="77"/>
      <c r="D43" s="61"/>
      <c r="E43" s="1145"/>
      <c r="F43" s="1145"/>
      <c r="G43" s="1145"/>
      <c r="H43" s="1145"/>
      <c r="I43" s="1145"/>
      <c r="J43" s="1145"/>
      <c r="K43" s="1145"/>
      <c r="L43" s="1145"/>
      <c r="M43" s="1145"/>
      <c r="N43" s="1145"/>
      <c r="O43" s="1145"/>
      <c r="P43" s="1145"/>
      <c r="Q43" s="1145"/>
      <c r="R43" s="1145"/>
      <c r="S43" s="1145"/>
      <c r="T43" s="1145"/>
      <c r="U43" s="1145"/>
      <c r="V43" s="1145"/>
      <c r="W43" s="1145"/>
      <c r="X43" s="1145"/>
      <c r="Y43" s="59"/>
    </row>
    <row r="44" spans="1:25" ht="33.75" hidden="1" customHeight="1">
      <c r="A44" s="43"/>
      <c r="B44" s="78"/>
      <c r="C44" s="77"/>
      <c r="D44" s="66"/>
      <c r="E44" s="1145"/>
      <c r="F44" s="1145"/>
      <c r="G44" s="1145"/>
      <c r="H44" s="1145"/>
      <c r="I44" s="1145"/>
      <c r="J44" s="1145"/>
      <c r="K44" s="1145"/>
      <c r="L44" s="1145"/>
      <c r="M44" s="1145"/>
      <c r="N44" s="1145"/>
      <c r="O44" s="1145"/>
      <c r="P44" s="1145"/>
      <c r="Q44" s="1145"/>
      <c r="R44" s="1145"/>
      <c r="S44" s="1145"/>
      <c r="T44" s="1145"/>
      <c r="U44" s="1145"/>
      <c r="V44" s="1145"/>
      <c r="W44" s="1145"/>
      <c r="X44" s="1145"/>
      <c r="Y44" s="59"/>
    </row>
    <row r="45" spans="1:25" ht="15" hidden="1">
      <c r="A45" s="43"/>
      <c r="B45" s="78"/>
      <c r="C45" s="77"/>
      <c r="D45" s="66"/>
      <c r="E45" s="1145"/>
      <c r="F45" s="1145"/>
      <c r="G45" s="1145"/>
      <c r="H45" s="1145"/>
      <c r="I45" s="1145"/>
      <c r="J45" s="1145"/>
      <c r="K45" s="1145"/>
      <c r="L45" s="1145"/>
      <c r="M45" s="1145"/>
      <c r="N45" s="1145"/>
      <c r="O45" s="1145"/>
      <c r="P45" s="1145"/>
      <c r="Q45" s="1145"/>
      <c r="R45" s="1145"/>
      <c r="S45" s="1145"/>
      <c r="T45" s="1145"/>
      <c r="U45" s="1145"/>
      <c r="V45" s="1145"/>
      <c r="W45" s="1145"/>
      <c r="X45" s="1145"/>
      <c r="Y45" s="59"/>
    </row>
    <row r="46" spans="1:25" ht="24" hidden="1" customHeight="1">
      <c r="A46" s="43"/>
      <c r="B46" s="78"/>
      <c r="C46" s="77"/>
      <c r="D46" s="61"/>
      <c r="E46" s="1133" t="s">
        <v>235</v>
      </c>
      <c r="F46" s="1133"/>
      <c r="G46" s="1133"/>
      <c r="H46" s="1133"/>
      <c r="I46" s="1133"/>
      <c r="J46" s="1133"/>
      <c r="K46" s="1133"/>
      <c r="L46" s="1133"/>
      <c r="M46" s="1133"/>
      <c r="N46" s="1133"/>
      <c r="O46" s="1133"/>
      <c r="P46" s="1133"/>
      <c r="Q46" s="1133"/>
      <c r="R46" s="1133"/>
      <c r="S46" s="1133"/>
      <c r="T46" s="1133"/>
      <c r="U46" s="1133"/>
      <c r="V46" s="1133"/>
      <c r="W46" s="1133"/>
      <c r="X46" s="1133"/>
      <c r="Y46" s="59"/>
    </row>
    <row r="47" spans="1:25" ht="37.5" hidden="1" customHeight="1">
      <c r="A47" s="43"/>
      <c r="B47" s="78"/>
      <c r="C47" s="77"/>
      <c r="D47" s="61"/>
      <c r="E47" s="1133"/>
      <c r="F47" s="1133"/>
      <c r="G47" s="1133"/>
      <c r="H47" s="1133"/>
      <c r="I47" s="1133"/>
      <c r="J47" s="1133"/>
      <c r="K47" s="1133"/>
      <c r="L47" s="1133"/>
      <c r="M47" s="1133"/>
      <c r="N47" s="1133"/>
      <c r="O47" s="1133"/>
      <c r="P47" s="1133"/>
      <c r="Q47" s="1133"/>
      <c r="R47" s="1133"/>
      <c r="S47" s="1133"/>
      <c r="T47" s="1133"/>
      <c r="U47" s="1133"/>
      <c r="V47" s="1133"/>
      <c r="W47" s="1133"/>
      <c r="X47" s="1133"/>
      <c r="Y47" s="59"/>
    </row>
    <row r="48" spans="1:25" ht="24" hidden="1" customHeight="1">
      <c r="A48" s="43"/>
      <c r="B48" s="78"/>
      <c r="C48" s="77"/>
      <c r="D48" s="61"/>
      <c r="E48" s="1133"/>
      <c r="F48" s="1133"/>
      <c r="G48" s="1133"/>
      <c r="H48" s="1133"/>
      <c r="I48" s="1133"/>
      <c r="J48" s="1133"/>
      <c r="K48" s="1133"/>
      <c r="L48" s="1133"/>
      <c r="M48" s="1133"/>
      <c r="N48" s="1133"/>
      <c r="O48" s="1133"/>
      <c r="P48" s="1133"/>
      <c r="Q48" s="1133"/>
      <c r="R48" s="1133"/>
      <c r="S48" s="1133"/>
      <c r="T48" s="1133"/>
      <c r="U48" s="1133"/>
      <c r="V48" s="1133"/>
      <c r="W48" s="1133"/>
      <c r="X48" s="1133"/>
      <c r="Y48" s="59"/>
    </row>
    <row r="49" spans="1:25" ht="51" hidden="1" customHeight="1">
      <c r="A49" s="43"/>
      <c r="B49" s="78"/>
      <c r="C49" s="77"/>
      <c r="D49" s="61"/>
      <c r="E49" s="1133"/>
      <c r="F49" s="1133"/>
      <c r="G49" s="1133"/>
      <c r="H49" s="1133"/>
      <c r="I49" s="1133"/>
      <c r="J49" s="1133"/>
      <c r="K49" s="1133"/>
      <c r="L49" s="1133"/>
      <c r="M49" s="1133"/>
      <c r="N49" s="1133"/>
      <c r="O49" s="1133"/>
      <c r="P49" s="1133"/>
      <c r="Q49" s="1133"/>
      <c r="R49" s="1133"/>
      <c r="S49" s="1133"/>
      <c r="T49" s="1133"/>
      <c r="U49" s="1133"/>
      <c r="V49" s="1133"/>
      <c r="W49" s="1133"/>
      <c r="X49" s="1133"/>
      <c r="Y49" s="59"/>
    </row>
    <row r="50" spans="1:25" ht="15" hidden="1">
      <c r="A50" s="43"/>
      <c r="B50" s="78"/>
      <c r="C50" s="77"/>
      <c r="D50" s="61"/>
      <c r="E50" s="1133"/>
      <c r="F50" s="1133"/>
      <c r="G50" s="1133"/>
      <c r="H50" s="1133"/>
      <c r="I50" s="1133"/>
      <c r="J50" s="1133"/>
      <c r="K50" s="1133"/>
      <c r="L50" s="1133"/>
      <c r="M50" s="1133"/>
      <c r="N50" s="1133"/>
      <c r="O50" s="1133"/>
      <c r="P50" s="1133"/>
      <c r="Q50" s="1133"/>
      <c r="R50" s="1133"/>
      <c r="S50" s="1133"/>
      <c r="T50" s="1133"/>
      <c r="U50" s="1133"/>
      <c r="V50" s="1133"/>
      <c r="W50" s="1133"/>
      <c r="X50" s="1133"/>
      <c r="Y50" s="59"/>
    </row>
    <row r="51" spans="1:25" ht="15" hidden="1">
      <c r="A51" s="43"/>
      <c r="B51" s="78"/>
      <c r="C51" s="77"/>
      <c r="D51" s="61"/>
      <c r="E51" s="1133"/>
      <c r="F51" s="1133"/>
      <c r="G51" s="1133"/>
      <c r="H51" s="1133"/>
      <c r="I51" s="1133"/>
      <c r="J51" s="1133"/>
      <c r="K51" s="1133"/>
      <c r="L51" s="1133"/>
      <c r="M51" s="1133"/>
      <c r="N51" s="1133"/>
      <c r="O51" s="1133"/>
      <c r="P51" s="1133"/>
      <c r="Q51" s="1133"/>
      <c r="R51" s="1133"/>
      <c r="S51" s="1133"/>
      <c r="T51" s="1133"/>
      <c r="U51" s="1133"/>
      <c r="V51" s="1133"/>
      <c r="W51" s="1133"/>
      <c r="X51" s="1133"/>
      <c r="Y51" s="59"/>
    </row>
    <row r="52" spans="1:25" ht="15" hidden="1">
      <c r="A52" s="43"/>
      <c r="B52" s="78"/>
      <c r="C52" s="77"/>
      <c r="D52" s="61"/>
      <c r="E52" s="1133"/>
      <c r="F52" s="1133"/>
      <c r="G52" s="1133"/>
      <c r="H52" s="1133"/>
      <c r="I52" s="1133"/>
      <c r="J52" s="1133"/>
      <c r="K52" s="1133"/>
      <c r="L52" s="1133"/>
      <c r="M52" s="1133"/>
      <c r="N52" s="1133"/>
      <c r="O52" s="1133"/>
      <c r="P52" s="1133"/>
      <c r="Q52" s="1133"/>
      <c r="R52" s="1133"/>
      <c r="S52" s="1133"/>
      <c r="T52" s="1133"/>
      <c r="U52" s="1133"/>
      <c r="V52" s="1133"/>
      <c r="W52" s="1133"/>
      <c r="X52" s="1133"/>
      <c r="Y52" s="59"/>
    </row>
    <row r="53" spans="1:25" ht="15" hidden="1">
      <c r="A53" s="43"/>
      <c r="B53" s="78"/>
      <c r="C53" s="77"/>
      <c r="D53" s="61"/>
      <c r="E53" s="1133"/>
      <c r="F53" s="1133"/>
      <c r="G53" s="1133"/>
      <c r="H53" s="1133"/>
      <c r="I53" s="1133"/>
      <c r="J53" s="1133"/>
      <c r="K53" s="1133"/>
      <c r="L53" s="1133"/>
      <c r="M53" s="1133"/>
      <c r="N53" s="1133"/>
      <c r="O53" s="1133"/>
      <c r="P53" s="1133"/>
      <c r="Q53" s="1133"/>
      <c r="R53" s="1133"/>
      <c r="S53" s="1133"/>
      <c r="T53" s="1133"/>
      <c r="U53" s="1133"/>
      <c r="V53" s="1133"/>
      <c r="W53" s="1133"/>
      <c r="X53" s="1133"/>
      <c r="Y53" s="59"/>
    </row>
    <row r="54" spans="1:25" ht="15" hidden="1">
      <c r="A54" s="43"/>
      <c r="B54" s="78"/>
      <c r="C54" s="77"/>
      <c r="D54" s="61"/>
      <c r="E54" s="1133"/>
      <c r="F54" s="1133"/>
      <c r="G54" s="1133"/>
      <c r="H54" s="1133"/>
      <c r="I54" s="1133"/>
      <c r="J54" s="1133"/>
      <c r="K54" s="1133"/>
      <c r="L54" s="1133"/>
      <c r="M54" s="1133"/>
      <c r="N54" s="1133"/>
      <c r="O54" s="1133"/>
      <c r="P54" s="1133"/>
      <c r="Q54" s="1133"/>
      <c r="R54" s="1133"/>
      <c r="S54" s="1133"/>
      <c r="T54" s="1133"/>
      <c r="U54" s="1133"/>
      <c r="V54" s="1133"/>
      <c r="W54" s="1133"/>
      <c r="X54" s="1133"/>
      <c r="Y54" s="59"/>
    </row>
    <row r="55" spans="1:25" ht="15" hidden="1">
      <c r="A55" s="43"/>
      <c r="B55" s="78"/>
      <c r="C55" s="77"/>
      <c r="D55" s="61"/>
      <c r="E55" s="1133"/>
      <c r="F55" s="1133"/>
      <c r="G55" s="1133"/>
      <c r="H55" s="1133"/>
      <c r="I55" s="1133"/>
      <c r="J55" s="1133"/>
      <c r="K55" s="1133"/>
      <c r="L55" s="1133"/>
      <c r="M55" s="1133"/>
      <c r="N55" s="1133"/>
      <c r="O55" s="1133"/>
      <c r="P55" s="1133"/>
      <c r="Q55" s="1133"/>
      <c r="R55" s="1133"/>
      <c r="S55" s="1133"/>
      <c r="T55" s="1133"/>
      <c r="U55" s="1133"/>
      <c r="V55" s="1133"/>
      <c r="W55" s="1133"/>
      <c r="X55" s="1133"/>
      <c r="Y55" s="59"/>
    </row>
    <row r="56" spans="1:25" ht="25.5" hidden="1" customHeight="1">
      <c r="A56" s="43"/>
      <c r="B56" s="78"/>
      <c r="C56" s="77"/>
      <c r="D56" s="66"/>
      <c r="E56" s="1133"/>
      <c r="F56" s="1133"/>
      <c r="G56" s="1133"/>
      <c r="H56" s="1133"/>
      <c r="I56" s="1133"/>
      <c r="J56" s="1133"/>
      <c r="K56" s="1133"/>
      <c r="L56" s="1133"/>
      <c r="M56" s="1133"/>
      <c r="N56" s="1133"/>
      <c r="O56" s="1133"/>
      <c r="P56" s="1133"/>
      <c r="Q56" s="1133"/>
      <c r="R56" s="1133"/>
      <c r="S56" s="1133"/>
      <c r="T56" s="1133"/>
      <c r="U56" s="1133"/>
      <c r="V56" s="1133"/>
      <c r="W56" s="1133"/>
      <c r="X56" s="1133"/>
      <c r="Y56" s="59"/>
    </row>
    <row r="57" spans="1:25" ht="15" hidden="1">
      <c r="A57" s="43"/>
      <c r="B57" s="78"/>
      <c r="C57" s="77"/>
      <c r="D57" s="66"/>
      <c r="E57" s="1133"/>
      <c r="F57" s="1133"/>
      <c r="G57" s="1133"/>
      <c r="H57" s="1133"/>
      <c r="I57" s="1133"/>
      <c r="J57" s="1133"/>
      <c r="K57" s="1133"/>
      <c r="L57" s="1133"/>
      <c r="M57" s="1133"/>
      <c r="N57" s="1133"/>
      <c r="O57" s="1133"/>
      <c r="P57" s="1133"/>
      <c r="Q57" s="1133"/>
      <c r="R57" s="1133"/>
      <c r="S57" s="1133"/>
      <c r="T57" s="1133"/>
      <c r="U57" s="1133"/>
      <c r="V57" s="1133"/>
      <c r="W57" s="1133"/>
      <c r="X57" s="1133"/>
      <c r="Y57" s="59"/>
    </row>
    <row r="58" spans="1:25" ht="15" hidden="1" customHeight="1">
      <c r="A58" s="43"/>
      <c r="B58" s="78"/>
      <c r="C58" s="77"/>
      <c r="D58" s="61"/>
      <c r="E58" s="1134" t="s">
        <v>394</v>
      </c>
      <c r="F58" s="1134"/>
      <c r="G58" s="1134"/>
      <c r="H58" s="1134"/>
      <c r="I58" s="1134"/>
      <c r="J58" s="1134"/>
      <c r="K58" s="1134"/>
      <c r="L58" s="1134"/>
      <c r="M58" s="1134"/>
      <c r="N58" s="1134"/>
      <c r="O58" s="1134"/>
      <c r="P58" s="1134"/>
      <c r="Q58" s="1134"/>
      <c r="R58" s="1134"/>
      <c r="S58" s="1134"/>
      <c r="T58" s="1134"/>
      <c r="U58" s="1134"/>
      <c r="V58" s="231"/>
      <c r="W58" s="231"/>
      <c r="X58" s="231"/>
      <c r="Y58" s="59"/>
    </row>
    <row r="59" spans="1:25" ht="15" hidden="1" customHeight="1">
      <c r="A59" s="43"/>
      <c r="B59" s="78"/>
      <c r="C59" s="77"/>
      <c r="D59" s="61"/>
      <c r="E59" s="1136"/>
      <c r="F59" s="1136"/>
      <c r="G59" s="1136"/>
      <c r="H59" s="1131"/>
      <c r="I59" s="1132"/>
      <c r="J59" s="1132"/>
      <c r="K59" s="1132"/>
      <c r="L59" s="1132"/>
      <c r="M59" s="1132"/>
      <c r="N59" s="1132"/>
      <c r="O59" s="1132"/>
      <c r="P59" s="1132"/>
      <c r="Q59" s="1132"/>
      <c r="R59" s="1132"/>
      <c r="S59" s="1132"/>
      <c r="T59" s="1132"/>
      <c r="U59" s="1132"/>
      <c r="V59" s="1132"/>
      <c r="W59" s="1132"/>
      <c r="X59" s="1132"/>
      <c r="Y59" s="59"/>
    </row>
    <row r="60" spans="1:25" ht="15" hidden="1" customHeight="1">
      <c r="A60" s="43"/>
      <c r="B60" s="78"/>
      <c r="C60" s="77"/>
      <c r="D60" s="61"/>
      <c r="E60" s="1135"/>
      <c r="F60" s="1135"/>
      <c r="G60" s="1135"/>
      <c r="H60" s="1130"/>
      <c r="I60" s="1130"/>
      <c r="J60" s="1130"/>
      <c r="K60" s="1130"/>
      <c r="L60" s="1130"/>
      <c r="M60" s="1130"/>
      <c r="N60" s="1130"/>
      <c r="O60" s="1130"/>
      <c r="P60" s="1130"/>
      <c r="Q60" s="1130"/>
      <c r="R60" s="1130"/>
      <c r="S60" s="1130"/>
      <c r="T60" s="1130"/>
      <c r="U60" s="1130"/>
      <c r="V60" s="1130"/>
      <c r="W60" s="1130"/>
      <c r="X60" s="1130"/>
      <c r="Y60" s="59"/>
    </row>
    <row r="61" spans="1:25" ht="15" hidden="1">
      <c r="A61" s="43"/>
      <c r="B61" s="78"/>
      <c r="C61" s="77"/>
      <c r="D61" s="61"/>
      <c r="E61" s="70"/>
      <c r="F61" s="68"/>
      <c r="G61" s="69"/>
      <c r="H61" s="1130"/>
      <c r="I61" s="1130"/>
      <c r="J61" s="1130"/>
      <c r="K61" s="1130"/>
      <c r="L61" s="1130"/>
      <c r="M61" s="1130"/>
      <c r="N61" s="1130"/>
      <c r="O61" s="1130"/>
      <c r="P61" s="1130"/>
      <c r="Q61" s="1130"/>
      <c r="R61" s="1130"/>
      <c r="S61" s="1130"/>
      <c r="T61" s="1130"/>
      <c r="U61" s="1130"/>
      <c r="V61" s="1130"/>
      <c r="W61" s="1130"/>
      <c r="X61" s="113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4" t="s">
        <v>395</v>
      </c>
      <c r="F70" s="1134"/>
      <c r="G70" s="1134"/>
      <c r="H70" s="1134"/>
      <c r="I70" s="1134"/>
      <c r="J70" s="1134"/>
      <c r="K70" s="1134"/>
      <c r="L70" s="1134"/>
      <c r="M70" s="1134"/>
      <c r="N70" s="1134"/>
      <c r="O70" s="1134"/>
      <c r="P70" s="1134"/>
      <c r="Q70" s="1134"/>
      <c r="R70" s="1134"/>
      <c r="S70" s="1134"/>
      <c r="T70" s="1134"/>
      <c r="U70" s="449"/>
      <c r="V70" s="449"/>
      <c r="W70" s="449"/>
      <c r="X70" s="449"/>
      <c r="Y70" s="59"/>
    </row>
    <row r="71" spans="1:25" ht="15" hidden="1">
      <c r="A71" s="43"/>
      <c r="B71" s="78"/>
      <c r="C71" s="77"/>
      <c r="D71" s="61"/>
      <c r="E71" s="1134" t="s">
        <v>584</v>
      </c>
      <c r="F71" s="1134"/>
      <c r="G71" s="1134"/>
      <c r="H71" s="1134"/>
      <c r="I71" s="1134"/>
      <c r="J71" s="1134"/>
      <c r="K71" s="1134"/>
      <c r="L71" s="1134"/>
      <c r="M71" s="1134"/>
      <c r="N71" s="1134"/>
      <c r="O71" s="1134"/>
      <c r="P71" s="1134"/>
      <c r="Q71" s="1134"/>
      <c r="R71" s="1134"/>
      <c r="S71" s="1134"/>
      <c r="T71" s="1134"/>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4" t="s">
        <v>394</v>
      </c>
      <c r="F81" s="1134"/>
      <c r="G81" s="1134"/>
      <c r="H81" s="1134"/>
      <c r="I81" s="1134"/>
      <c r="J81" s="1134"/>
      <c r="K81" s="1134"/>
      <c r="L81" s="1134"/>
      <c r="M81" s="1134"/>
      <c r="N81" s="1134"/>
      <c r="O81" s="1134"/>
      <c r="P81" s="1134"/>
      <c r="Q81" s="1134"/>
      <c r="R81" s="1134"/>
      <c r="S81" s="1134"/>
      <c r="T81" s="1134"/>
      <c r="U81" s="1134"/>
      <c r="V81" s="231"/>
      <c r="W81" s="231"/>
      <c r="X81" s="231"/>
      <c r="Y81" s="59"/>
    </row>
    <row r="82" spans="1:25" ht="15" hidden="1" customHeight="1">
      <c r="A82" s="43"/>
      <c r="B82" s="78"/>
      <c r="C82" s="77"/>
      <c r="D82" s="61"/>
      <c r="E82" s="1135"/>
      <c r="F82" s="1135"/>
      <c r="G82" s="1135"/>
      <c r="H82" s="1131"/>
      <c r="I82" s="1132"/>
      <c r="J82" s="1132"/>
      <c r="K82" s="1132"/>
      <c r="L82" s="1132"/>
      <c r="M82" s="1132"/>
      <c r="N82" s="1132"/>
      <c r="O82" s="1132"/>
      <c r="P82" s="1132"/>
      <c r="Q82" s="1132"/>
      <c r="R82" s="1132"/>
      <c r="S82" s="1132"/>
      <c r="T82" s="1132"/>
      <c r="U82" s="1132"/>
      <c r="V82" s="1132"/>
      <c r="W82" s="1132"/>
      <c r="X82" s="1132"/>
      <c r="Y82" s="59"/>
    </row>
    <row r="83" spans="1:25" ht="15" hidden="1" customHeight="1">
      <c r="A83" s="43"/>
      <c r="B83" s="78"/>
      <c r="C83" s="77"/>
      <c r="D83" s="61"/>
      <c r="Y83" s="59"/>
    </row>
    <row r="84" spans="1:25" ht="15" hidden="1" customHeight="1">
      <c r="A84" s="43"/>
      <c r="B84" s="78"/>
      <c r="C84" s="77"/>
      <c r="D84" s="61"/>
      <c r="E84" s="70"/>
      <c r="F84" s="68"/>
      <c r="G84" s="69"/>
      <c r="H84" s="1130"/>
      <c r="I84" s="1130"/>
      <c r="J84" s="1130"/>
      <c r="K84" s="1130"/>
      <c r="L84" s="1130"/>
      <c r="M84" s="1130"/>
      <c r="N84" s="1130"/>
      <c r="O84" s="1130"/>
      <c r="P84" s="1130"/>
      <c r="Q84" s="1130"/>
      <c r="R84" s="1130"/>
      <c r="S84" s="1130"/>
      <c r="T84" s="1130"/>
      <c r="U84" s="1130"/>
      <c r="V84" s="1130"/>
      <c r="W84" s="1130"/>
      <c r="X84" s="113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8" t="s">
        <v>234</v>
      </c>
      <c r="F98" s="1138"/>
      <c r="G98" s="1138"/>
      <c r="H98" s="1138"/>
      <c r="I98" s="1138"/>
      <c r="J98" s="1138"/>
      <c r="K98" s="1138"/>
      <c r="L98" s="1138"/>
      <c r="M98" s="1138"/>
      <c r="N98" s="1138"/>
      <c r="O98" s="1138"/>
      <c r="P98" s="1138"/>
      <c r="Q98" s="1138"/>
      <c r="R98" s="1138"/>
      <c r="S98" s="1138"/>
      <c r="T98" s="1138"/>
      <c r="U98" s="1138"/>
      <c r="V98" s="1138"/>
      <c r="W98" s="1138"/>
      <c r="X98" s="1138"/>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7" t="s">
        <v>233</v>
      </c>
      <c r="G100" s="1137"/>
      <c r="H100" s="1137"/>
      <c r="I100" s="1137"/>
      <c r="J100" s="1137"/>
      <c r="K100" s="1137"/>
      <c r="L100" s="1137"/>
      <c r="M100" s="1137"/>
      <c r="N100" s="1137"/>
      <c r="O100" s="1137"/>
      <c r="P100" s="1137"/>
      <c r="Q100" s="1137"/>
      <c r="R100" s="1137"/>
      <c r="S100" s="1137"/>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7" t="s">
        <v>232</v>
      </c>
      <c r="G102" s="1137"/>
      <c r="H102" s="1137"/>
      <c r="I102" s="1137"/>
      <c r="J102" s="1137"/>
      <c r="K102" s="1137"/>
      <c r="L102" s="1137"/>
      <c r="M102" s="1137"/>
      <c r="N102" s="1137"/>
      <c r="O102" s="1137"/>
      <c r="P102" s="1137"/>
      <c r="Q102" s="1137"/>
      <c r="R102" s="1137"/>
      <c r="S102" s="1137"/>
      <c r="T102" s="1137"/>
      <c r="U102" s="1137"/>
      <c r="V102" s="1137"/>
      <c r="W102" s="1137"/>
      <c r="X102" s="113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iiLpWGKkCbaJP6Dl2Ru2tvxdZpjnIX0SrzTfwA2TcO7W0rAFgxgygdnntCtGj57D30u96EyjDGWRdEJKSR4x8Q==" saltValue="WIw/IZIHL6b2MbMiryErPg=="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04" t="s">
        <v>490</v>
      </c>
      <c r="G2" s="1205"/>
      <c r="H2" s="1206"/>
      <c r="I2" s="435"/>
    </row>
    <row r="3" spans="1:20" ht="3" customHeight="1"/>
    <row r="4" spans="1:20" s="190" customFormat="1" ht="11.25">
      <c r="A4" s="214"/>
      <c r="B4" s="214"/>
      <c r="C4" s="214"/>
      <c r="D4" s="214"/>
      <c r="F4" s="1155" t="s">
        <v>453</v>
      </c>
      <c r="G4" s="1155"/>
      <c r="H4" s="1155"/>
      <c r="I4" s="1207"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8">
        <v>1</v>
      </c>
      <c r="B8" s="214"/>
      <c r="C8" s="214"/>
      <c r="D8" s="214"/>
      <c r="F8" s="334" t="str">
        <f>"2." &amp;mergeValue(A8)</f>
        <v>2.1</v>
      </c>
      <c r="G8" s="416" t="s">
        <v>493</v>
      </c>
      <c r="H8" s="317"/>
      <c r="I8" s="196" t="s">
        <v>588</v>
      </c>
      <c r="J8" s="333"/>
      <c r="K8" s="214"/>
      <c r="L8" s="214"/>
      <c r="M8" s="214"/>
      <c r="N8" s="214"/>
      <c r="O8" s="214"/>
      <c r="P8" s="214"/>
      <c r="Q8" s="214"/>
      <c r="R8" s="214"/>
      <c r="S8" s="214"/>
      <c r="T8" s="214"/>
    </row>
    <row r="9" spans="1:20" s="190" customFormat="1" ht="22.5">
      <c r="A9" s="1208"/>
      <c r="B9" s="214"/>
      <c r="C9" s="214"/>
      <c r="D9" s="214"/>
      <c r="F9" s="334" t="str">
        <f>"3." &amp;mergeValue(A9)</f>
        <v>3.1</v>
      </c>
      <c r="G9" s="416" t="s">
        <v>494</v>
      </c>
      <c r="H9" s="317"/>
      <c r="I9" s="196" t="s">
        <v>586</v>
      </c>
      <c r="J9" s="333"/>
      <c r="K9" s="214"/>
      <c r="L9" s="214"/>
      <c r="M9" s="214"/>
      <c r="N9" s="214"/>
      <c r="O9" s="214"/>
      <c r="P9" s="214"/>
      <c r="Q9" s="214"/>
      <c r="R9" s="214"/>
      <c r="S9" s="214"/>
      <c r="T9" s="214"/>
    </row>
    <row r="10" spans="1:20" s="190" customFormat="1" ht="22.5">
      <c r="A10" s="1208"/>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8"/>
      <c r="B11" s="1208">
        <v>1</v>
      </c>
      <c r="C11" s="343"/>
      <c r="D11" s="343"/>
      <c r="F11" s="334" t="str">
        <f>"4."&amp;mergeValue(A11) &amp;"."&amp;mergeValue(B11)</f>
        <v>4.1.1</v>
      </c>
      <c r="G11" s="324" t="s">
        <v>590</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8"/>
      <c r="B12" s="1208"/>
      <c r="C12" s="1208">
        <v>1</v>
      </c>
      <c r="D12" s="343"/>
      <c r="F12" s="334" t="str">
        <f>"4."&amp;mergeValue(A12) &amp;"."&amp;mergeValue(B12)&amp;"."&amp;mergeValue(C12)</f>
        <v>4.1.1.1</v>
      </c>
      <c r="G12" s="340" t="s">
        <v>496</v>
      </c>
      <c r="H12" s="317"/>
      <c r="I12" s="196" t="s">
        <v>499</v>
      </c>
      <c r="J12" s="333"/>
      <c r="K12" s="214"/>
      <c r="L12" s="214"/>
      <c r="M12" s="214"/>
      <c r="N12" s="214"/>
      <c r="O12" s="214"/>
      <c r="P12" s="214"/>
      <c r="Q12" s="214"/>
      <c r="R12" s="214"/>
      <c r="S12" s="214"/>
      <c r="T12" s="214"/>
    </row>
    <row r="13" spans="1:20" s="190" customFormat="1" ht="39" customHeight="1">
      <c r="A13" s="1208"/>
      <c r="B13" s="1208"/>
      <c r="C13" s="1208"/>
      <c r="D13" s="343">
        <v>1</v>
      </c>
      <c r="F13" s="334" t="str">
        <f>"4."&amp;mergeValue(A13) &amp;"."&amp;mergeValue(B13)&amp;"."&amp;mergeValue(C13)&amp;"."&amp;mergeValue(D13)</f>
        <v>4.1.1.1.1</v>
      </c>
      <c r="G13" s="419" t="s">
        <v>497</v>
      </c>
      <c r="H13" s="317"/>
      <c r="I13" s="1209" t="s">
        <v>589</v>
      </c>
      <c r="J13" s="333"/>
      <c r="K13" s="214"/>
      <c r="L13" s="214"/>
      <c r="M13" s="214"/>
      <c r="N13" s="214"/>
      <c r="O13" s="214"/>
      <c r="P13" s="214"/>
      <c r="Q13" s="214"/>
      <c r="R13" s="214"/>
      <c r="S13" s="214"/>
      <c r="T13" s="214"/>
    </row>
    <row r="14" spans="1:20" s="190" customFormat="1" ht="18.75">
      <c r="A14" s="1208"/>
      <c r="B14" s="1208"/>
      <c r="C14" s="1208"/>
      <c r="D14" s="343"/>
      <c r="F14" s="337"/>
      <c r="G14" s="150" t="s">
        <v>4</v>
      </c>
      <c r="H14" s="342"/>
      <c r="I14" s="1209"/>
      <c r="J14" s="333"/>
      <c r="K14" s="214"/>
      <c r="L14" s="214"/>
      <c r="M14" s="214"/>
      <c r="N14" s="214"/>
      <c r="O14" s="214"/>
      <c r="P14" s="214"/>
      <c r="Q14" s="214"/>
      <c r="R14" s="214"/>
      <c r="S14" s="214"/>
      <c r="T14" s="214"/>
    </row>
    <row r="15" spans="1:20" s="190" customFormat="1" ht="18.75">
      <c r="A15" s="1208"/>
      <c r="B15" s="1208"/>
      <c r="C15" s="343"/>
      <c r="D15" s="343"/>
      <c r="F15" s="420"/>
      <c r="G15" s="195" t="s">
        <v>402</v>
      </c>
      <c r="H15" s="421"/>
      <c r="I15" s="422"/>
      <c r="J15" s="333"/>
      <c r="K15" s="214"/>
      <c r="L15" s="214"/>
      <c r="M15" s="214"/>
      <c r="N15" s="214"/>
      <c r="O15" s="214"/>
      <c r="P15" s="214"/>
      <c r="Q15" s="214"/>
      <c r="R15" s="214"/>
      <c r="S15" s="214"/>
      <c r="T15" s="214"/>
    </row>
    <row r="16" spans="1:20" s="190" customFormat="1" ht="18.75">
      <c r="A16" s="1208"/>
      <c r="B16" s="214"/>
      <c r="C16" s="214"/>
      <c r="D16" s="214"/>
      <c r="F16" s="337"/>
      <c r="G16" s="155" t="s">
        <v>505</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504</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3" t="s">
        <v>591</v>
      </c>
      <c r="H19" s="1203"/>
      <c r="I19" s="226"/>
      <c r="J19" s="327"/>
      <c r="K19" s="327"/>
      <c r="L19" s="327"/>
      <c r="M19" s="327"/>
      <c r="N19" s="327"/>
      <c r="O19" s="327"/>
      <c r="P19" s="327"/>
      <c r="Q19" s="327"/>
      <c r="R19" s="327"/>
      <c r="S19" s="327"/>
      <c r="T19" s="327"/>
    </row>
  </sheetData>
  <sheetProtection algorithmName="SHA-512" hashValue="VBx3ar8Nm46SquOH+sgOb0UkEZ05zrIpx6mlxekQl7i63AZUT6+pr7X3lMavHeVJrxFBPAwP8/OQ1AAJoNIyQA==" saltValue="R60WBR8g1SJLoSpfek58b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0"/>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4" t="s">
        <v>683</v>
      </c>
      <c r="M5" s="1224"/>
      <c r="N5" s="1224"/>
      <c r="O5" s="1224"/>
      <c r="P5" s="1224"/>
      <c r="Q5" s="1224"/>
      <c r="R5" s="1224"/>
      <c r="S5" s="1224"/>
      <c r="T5" s="1224"/>
      <c r="U5" s="579"/>
      <c r="V5" s="497"/>
    </row>
    <row r="6" spans="1:29" ht="3" customHeight="1">
      <c r="J6" s="482"/>
      <c r="K6" s="482"/>
      <c r="L6" s="478"/>
      <c r="M6" s="478"/>
      <c r="N6" s="478"/>
      <c r="O6" s="481"/>
      <c r="P6" s="481"/>
      <c r="Q6" s="481"/>
      <c r="R6" s="481"/>
      <c r="S6" s="481"/>
      <c r="T6" s="481"/>
      <c r="U6" s="478"/>
    </row>
    <row r="7" spans="1:29" s="492" customFormat="1" ht="22.5">
      <c r="A7" s="505"/>
      <c r="B7" s="505"/>
      <c r="C7" s="505"/>
      <c r="D7" s="505"/>
      <c r="E7" s="505"/>
      <c r="F7" s="505"/>
      <c r="G7" s="505"/>
      <c r="H7" s="505"/>
      <c r="L7" s="499"/>
      <c r="M7" s="617" t="s">
        <v>501</v>
      </c>
      <c r="N7" s="666"/>
      <c r="O7" s="1260" t="str">
        <f>IF(NameOrPr_ch="",IF(NameOrPr="","",NameOrPr),NameOrPr_ch)</f>
        <v>Комитет по тарифам и ценовой политике Лен.области (ЛенРТК)</v>
      </c>
      <c r="P7" s="1261"/>
      <c r="Q7" s="1261"/>
      <c r="R7" s="1261"/>
      <c r="S7" s="1261"/>
      <c r="T7" s="1262"/>
      <c r="U7" s="667"/>
      <c r="Y7" s="1013"/>
      <c r="Z7" s="505"/>
      <c r="AA7" s="505"/>
      <c r="AB7" s="505"/>
      <c r="AC7" s="505"/>
    </row>
    <row r="8" spans="1:29" s="570" customFormat="1" ht="18.75">
      <c r="A8" s="590"/>
      <c r="B8" s="590"/>
      <c r="C8" s="590"/>
      <c r="D8" s="590"/>
      <c r="E8" s="590"/>
      <c r="F8" s="590"/>
      <c r="G8" s="590"/>
      <c r="H8" s="590"/>
      <c r="L8" s="499"/>
      <c r="M8" s="617" t="s">
        <v>594</v>
      </c>
      <c r="N8" s="666"/>
      <c r="O8" s="1260" t="str">
        <f>IF(datePr_ch="",IF(datePr="","",datePr),datePr_ch)</f>
        <v>19.12.2019</v>
      </c>
      <c r="P8" s="1261"/>
      <c r="Q8" s="1261"/>
      <c r="R8" s="1261"/>
      <c r="S8" s="1261"/>
      <c r="T8" s="1262"/>
      <c r="U8" s="667"/>
      <c r="Y8" s="1013"/>
      <c r="Z8" s="590"/>
      <c r="AA8" s="590"/>
      <c r="AB8" s="590"/>
      <c r="AC8" s="590"/>
    </row>
    <row r="9" spans="1:29" s="492" customFormat="1" ht="18.75">
      <c r="A9" s="505"/>
      <c r="B9" s="505"/>
      <c r="C9" s="505"/>
      <c r="D9" s="505"/>
      <c r="E9" s="505"/>
      <c r="F9" s="505"/>
      <c r="G9" s="505"/>
      <c r="H9" s="505"/>
      <c r="L9" s="552"/>
      <c r="M9" s="617" t="s">
        <v>593</v>
      </c>
      <c r="N9" s="666"/>
      <c r="O9" s="1260" t="str">
        <f>IF(numberPr_ch="",IF(numberPr="","",numberPr),numberPr_ch)</f>
        <v>511-п</v>
      </c>
      <c r="P9" s="1261"/>
      <c r="Q9" s="1261"/>
      <c r="R9" s="1261"/>
      <c r="S9" s="1261"/>
      <c r="T9" s="1262"/>
      <c r="U9" s="667"/>
      <c r="Y9" s="1013"/>
      <c r="Z9" s="505"/>
      <c r="AA9" s="505"/>
      <c r="AB9" s="505"/>
      <c r="AC9" s="505"/>
    </row>
    <row r="10" spans="1:29" s="492" customFormat="1" ht="18.75">
      <c r="A10" s="505"/>
      <c r="B10" s="505"/>
      <c r="C10" s="505"/>
      <c r="D10" s="505"/>
      <c r="E10" s="505"/>
      <c r="F10" s="505"/>
      <c r="G10" s="505"/>
      <c r="H10" s="505"/>
      <c r="L10" s="552"/>
      <c r="M10" s="617" t="s">
        <v>500</v>
      </c>
      <c r="N10" s="666"/>
      <c r="O10" s="1260" t="str">
        <f>IF(IstPub_ch="",IF(IstPub="","",IstPub),IstPub_ch)</f>
        <v>http://tarif.lenobl.ru/dokumenty/docs_category_3/</v>
      </c>
      <c r="P10" s="1261"/>
      <c r="Q10" s="1261"/>
      <c r="R10" s="1261"/>
      <c r="S10" s="1261"/>
      <c r="T10" s="1262"/>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718</v>
      </c>
      <c r="R11" s="771" t="s">
        <v>719</v>
      </c>
      <c r="S11" s="749"/>
      <c r="T11" s="749"/>
      <c r="U11" s="667"/>
      <c r="Y11" s="773"/>
      <c r="Z11" s="614"/>
      <c r="AA11" s="614"/>
      <c r="AB11" s="614"/>
      <c r="AC11" s="614"/>
    </row>
    <row r="12" spans="1:29" s="492" customFormat="1" ht="11.25" hidden="1">
      <c r="A12" s="505"/>
      <c r="B12" s="505"/>
      <c r="C12" s="505"/>
      <c r="D12" s="505"/>
      <c r="E12" s="505"/>
      <c r="F12" s="505"/>
      <c r="G12" s="505"/>
      <c r="H12" s="505"/>
      <c r="L12" s="1225"/>
      <c r="M12" s="1225"/>
      <c r="N12" s="489"/>
      <c r="O12" s="767"/>
      <c r="P12" s="767"/>
      <c r="Q12" s="767"/>
      <c r="R12" s="767"/>
      <c r="S12" s="767"/>
      <c r="T12" s="767"/>
      <c r="U12" s="487"/>
      <c r="V12" s="503" t="s">
        <v>372</v>
      </c>
      <c r="Y12" s="1013"/>
      <c r="Z12" s="505"/>
      <c r="AA12" s="505"/>
      <c r="AB12" s="505"/>
      <c r="AC12" s="505"/>
    </row>
    <row r="13" spans="1:29" ht="15" customHeight="1">
      <c r="J13" s="482"/>
      <c r="K13" s="482"/>
      <c r="L13" s="478"/>
      <c r="M13" s="478"/>
      <c r="N13" s="478"/>
      <c r="O13" s="599"/>
      <c r="P13" s="599"/>
      <c r="Q13" s="1254"/>
      <c r="R13" s="1254"/>
      <c r="S13" s="1254"/>
      <c r="T13" s="1254"/>
      <c r="U13" s="1254"/>
      <c r="V13" s="1254"/>
    </row>
    <row r="14" spans="1:29">
      <c r="J14" s="482"/>
      <c r="K14" s="482"/>
      <c r="L14" s="1155" t="s">
        <v>453</v>
      </c>
      <c r="M14" s="1155"/>
      <c r="N14" s="1155"/>
      <c r="O14" s="1155"/>
      <c r="P14" s="1155"/>
      <c r="Q14" s="1155"/>
      <c r="R14" s="1155"/>
      <c r="S14" s="1155"/>
      <c r="T14" s="1155"/>
      <c r="U14" s="1155"/>
      <c r="V14" s="1155"/>
      <c r="W14" s="1155"/>
      <c r="X14" s="1155" t="s">
        <v>454</v>
      </c>
    </row>
    <row r="15" spans="1:29" ht="14.25" customHeight="1">
      <c r="J15" s="482"/>
      <c r="K15" s="482"/>
      <c r="L15" s="1237" t="s">
        <v>91</v>
      </c>
      <c r="M15" s="1237" t="s">
        <v>624</v>
      </c>
      <c r="N15" s="534"/>
      <c r="O15" s="1237" t="s">
        <v>625</v>
      </c>
      <c r="P15" s="1282" t="s">
        <v>626</v>
      </c>
      <c r="Q15" s="1282" t="s">
        <v>639</v>
      </c>
      <c r="R15" s="1282"/>
      <c r="S15" s="1282"/>
      <c r="T15" s="1282"/>
      <c r="U15" s="1282"/>
      <c r="V15" s="1237" t="s">
        <v>340</v>
      </c>
      <c r="W15" s="1253" t="s">
        <v>274</v>
      </c>
      <c r="X15" s="1155"/>
    </row>
    <row r="16" spans="1:29" s="523" customFormat="1" ht="25.5" customHeight="1">
      <c r="A16" s="585"/>
      <c r="B16" s="585"/>
      <c r="C16" s="585"/>
      <c r="D16" s="585"/>
      <c r="E16" s="585"/>
      <c r="F16" s="585"/>
      <c r="G16" s="591"/>
      <c r="H16" s="591"/>
      <c r="I16" s="531"/>
      <c r="J16" s="529"/>
      <c r="K16" s="529"/>
      <c r="L16" s="1237"/>
      <c r="M16" s="1237"/>
      <c r="N16" s="534"/>
      <c r="O16" s="1237"/>
      <c r="P16" s="1282"/>
      <c r="Q16" s="1282" t="s">
        <v>676</v>
      </c>
      <c r="R16" s="1282"/>
      <c r="S16" s="1265" t="s">
        <v>652</v>
      </c>
      <c r="T16" s="1265"/>
      <c r="U16" s="1265"/>
      <c r="V16" s="1237"/>
      <c r="W16" s="1253"/>
      <c r="X16" s="1155"/>
      <c r="Y16" s="1008"/>
      <c r="Z16" s="585"/>
      <c r="AA16" s="585"/>
      <c r="AB16" s="585"/>
      <c r="AC16" s="585"/>
    </row>
    <row r="17" spans="1:29" ht="14.25" customHeight="1">
      <c r="J17" s="482"/>
      <c r="K17" s="482"/>
      <c r="L17" s="1237"/>
      <c r="M17" s="1237"/>
      <c r="N17" s="534"/>
      <c r="O17" s="1237"/>
      <c r="P17" s="1282"/>
      <c r="Q17" s="534" t="s">
        <v>674</v>
      </c>
      <c r="R17" s="534" t="s">
        <v>675</v>
      </c>
      <c r="S17" s="536" t="s">
        <v>273</v>
      </c>
      <c r="T17" s="1266" t="s">
        <v>272</v>
      </c>
      <c r="U17" s="1266"/>
      <c r="V17" s="1237"/>
      <c r="W17" s="1253"/>
      <c r="X17" s="1155"/>
    </row>
    <row r="18" spans="1:29">
      <c r="J18" s="482"/>
      <c r="K18" s="490">
        <v>1</v>
      </c>
      <c r="L18" s="479" t="s">
        <v>92</v>
      </c>
      <c r="M18" s="479" t="s">
        <v>48</v>
      </c>
      <c r="N18" s="496" t="s">
        <v>48</v>
      </c>
      <c r="O18" s="488">
        <f t="shared" ref="O18:T18" ca="1" si="0">OFFSET(O18,0,-1)+1</f>
        <v>3</v>
      </c>
      <c r="P18" s="488">
        <f t="shared" ca="1" si="0"/>
        <v>4</v>
      </c>
      <c r="Q18" s="488">
        <f t="shared" ca="1" si="0"/>
        <v>5</v>
      </c>
      <c r="R18" s="488">
        <f t="shared" ca="1" si="0"/>
        <v>6</v>
      </c>
      <c r="S18" s="488">
        <f t="shared" ca="1" si="0"/>
        <v>7</v>
      </c>
      <c r="T18" s="1275">
        <f t="shared" ca="1" si="0"/>
        <v>8</v>
      </c>
      <c r="U18" s="1275"/>
      <c r="V18" s="488">
        <f ca="1">OFFSET(V18,0,-2)+1</f>
        <v>9</v>
      </c>
      <c r="W18" s="523"/>
      <c r="X18" s="488">
        <f ca="1">OFFSET(X18,0,-2)+1</f>
        <v>10</v>
      </c>
    </row>
    <row r="19" spans="1:29" ht="22.5">
      <c r="A19" s="1210">
        <v>1</v>
      </c>
      <c r="B19" s="980"/>
      <c r="C19" s="980"/>
      <c r="D19" s="980"/>
      <c r="E19" s="980"/>
      <c r="F19" s="980"/>
      <c r="G19" s="981"/>
      <c r="H19" s="981"/>
      <c r="I19" s="983"/>
      <c r="J19" s="975"/>
      <c r="K19" s="975"/>
      <c r="L19" s="593">
        <f>mergeValue(A19)</f>
        <v>1</v>
      </c>
      <c r="M19" s="641" t="s">
        <v>20</v>
      </c>
      <c r="N19" s="580"/>
      <c r="O19" s="1255"/>
      <c r="P19" s="1255"/>
      <c r="Q19" s="1255"/>
      <c r="R19" s="1255"/>
      <c r="S19" s="1255"/>
      <c r="T19" s="1255"/>
      <c r="U19" s="1255"/>
      <c r="V19" s="1255"/>
      <c r="W19" s="1255"/>
      <c r="X19" s="581" t="s">
        <v>475</v>
      </c>
    </row>
    <row r="20" spans="1:29" ht="22.5">
      <c r="A20" s="1210"/>
      <c r="B20" s="1210">
        <v>1</v>
      </c>
      <c r="C20" s="980"/>
      <c r="D20" s="980"/>
      <c r="E20" s="980"/>
      <c r="F20" s="980"/>
      <c r="G20" s="985"/>
      <c r="H20" s="982"/>
      <c r="I20" s="987"/>
      <c r="J20" s="972"/>
      <c r="K20" s="971"/>
      <c r="L20" s="593" t="str">
        <f>mergeValue(A20) &amp;"."&amp; mergeValue(B20)</f>
        <v>1.1</v>
      </c>
      <c r="M20" s="546" t="s">
        <v>16</v>
      </c>
      <c r="N20" s="580"/>
      <c r="O20" s="1255"/>
      <c r="P20" s="1255"/>
      <c r="Q20" s="1255"/>
      <c r="R20" s="1255"/>
      <c r="S20" s="1255"/>
      <c r="T20" s="1255"/>
      <c r="U20" s="1255"/>
      <c r="V20" s="1255"/>
      <c r="W20" s="1255"/>
      <c r="X20" s="581" t="s">
        <v>476</v>
      </c>
    </row>
    <row r="21" spans="1:29" ht="22.5">
      <c r="A21" s="1210"/>
      <c r="B21" s="1210"/>
      <c r="C21" s="1210">
        <v>1</v>
      </c>
      <c r="D21" s="980"/>
      <c r="E21" s="980"/>
      <c r="F21" s="980"/>
      <c r="G21" s="985"/>
      <c r="H21" s="982"/>
      <c r="I21" s="988"/>
      <c r="J21" s="972"/>
      <c r="K21" s="971"/>
      <c r="L21" s="593" t="str">
        <f>mergeValue(A21) &amp;"."&amp; mergeValue(B21)&amp;"."&amp; mergeValue(C21)</f>
        <v>1.1.1</v>
      </c>
      <c r="M21" s="547" t="s">
        <v>7</v>
      </c>
      <c r="N21" s="580"/>
      <c r="O21" s="1255"/>
      <c r="P21" s="1255"/>
      <c r="Q21" s="1255"/>
      <c r="R21" s="1255"/>
      <c r="S21" s="1255"/>
      <c r="T21" s="1255"/>
      <c r="U21" s="1255"/>
      <c r="V21" s="1255"/>
      <c r="W21" s="1255"/>
      <c r="X21" s="581" t="s">
        <v>631</v>
      </c>
    </row>
    <row r="22" spans="1:29">
      <c r="A22" s="1210"/>
      <c r="B22" s="1210"/>
      <c r="C22" s="1210"/>
      <c r="D22" s="1210">
        <v>1</v>
      </c>
      <c r="E22" s="980"/>
      <c r="F22" s="980"/>
      <c r="G22" s="985"/>
      <c r="H22" s="982"/>
      <c r="I22" s="988"/>
      <c r="J22" s="986"/>
      <c r="K22" s="971"/>
      <c r="L22" s="593" t="str">
        <f>mergeValue(A22) &amp;"."&amp; mergeValue(B22)&amp;"."&amp; mergeValue(C22)&amp;"."&amp; mergeValue(D22)</f>
        <v>1.1.1.1</v>
      </c>
      <c r="M22" s="548" t="s">
        <v>22</v>
      </c>
      <c r="N22" s="580"/>
      <c r="O22" s="1255"/>
      <c r="P22" s="1255"/>
      <c r="Q22" s="1255"/>
      <c r="R22" s="1255"/>
      <c r="S22" s="1255"/>
      <c r="T22" s="1255"/>
      <c r="U22" s="1255"/>
      <c r="V22" s="1255"/>
      <c r="W22" s="1255"/>
      <c r="X22" s="1020" t="s">
        <v>684</v>
      </c>
    </row>
    <row r="23" spans="1:29" ht="42.95" customHeight="1">
      <c r="A23" s="1210"/>
      <c r="B23" s="1210"/>
      <c r="C23" s="1210"/>
      <c r="D23" s="1210"/>
      <c r="E23" s="980">
        <v>1</v>
      </c>
      <c r="F23" s="980"/>
      <c r="G23" s="985"/>
      <c r="H23" s="982"/>
      <c r="I23" s="988"/>
      <c r="J23" s="986"/>
      <c r="K23" s="976"/>
      <c r="L23" s="593" t="str">
        <f>mergeValue(A23) &amp;"."&amp; mergeValue(B23)&amp;"."&amp; mergeValue(C23)&amp;"."&amp; mergeValue(D23)&amp;"."&amp; mergeValue(E23)</f>
        <v>1.1.1.1.1</v>
      </c>
      <c r="M23" s="1068"/>
      <c r="N23" s="542"/>
      <c r="O23" s="1070"/>
      <c r="P23" s="1071"/>
      <c r="Q23" s="671"/>
      <c r="R23" s="671"/>
      <c r="S23" s="1096"/>
      <c r="T23" s="650" t="s">
        <v>84</v>
      </c>
      <c r="U23" s="1094"/>
      <c r="V23" s="774" t="s">
        <v>84</v>
      </c>
      <c r="W23" s="839"/>
      <c r="X23" s="1227" t="s">
        <v>685</v>
      </c>
      <c r="Y23" s="1008" t="str">
        <f>strCheckDateTwo(N23:W23)</f>
        <v/>
      </c>
    </row>
    <row r="24" spans="1:29" hidden="1">
      <c r="A24" s="1210"/>
      <c r="B24" s="1210"/>
      <c r="C24" s="1210"/>
      <c r="D24" s="1210"/>
      <c r="E24" s="980"/>
      <c r="F24" s="980"/>
      <c r="G24" s="985"/>
      <c r="H24" s="982"/>
      <c r="I24" s="988"/>
      <c r="J24" s="986"/>
      <c r="K24" s="976"/>
      <c r="L24" s="631"/>
      <c r="M24" s="561"/>
      <c r="N24" s="646"/>
      <c r="O24" s="646"/>
      <c r="P24" s="646"/>
      <c r="Q24" s="646"/>
      <c r="R24" s="584" t="str">
        <f>S23 &amp; "-" &amp; U23</f>
        <v>-</v>
      </c>
      <c r="S24" s="512"/>
      <c r="T24" s="586"/>
      <c r="U24" s="512"/>
      <c r="V24" s="646"/>
      <c r="W24" s="838"/>
      <c r="X24" s="1228"/>
    </row>
    <row r="25" spans="1:29" ht="15" customHeight="1">
      <c r="A25" s="1210"/>
      <c r="B25" s="1210"/>
      <c r="C25" s="1210"/>
      <c r="D25" s="1210"/>
      <c r="E25" s="980"/>
      <c r="F25" s="980"/>
      <c r="G25" s="985"/>
      <c r="H25" s="982"/>
      <c r="I25" s="988"/>
      <c r="J25" s="986"/>
      <c r="K25" s="976"/>
      <c r="L25" s="538"/>
      <c r="M25" s="551" t="s">
        <v>5</v>
      </c>
      <c r="N25" s="549"/>
      <c r="O25" s="545"/>
      <c r="P25" s="545"/>
      <c r="Q25" s="545"/>
      <c r="R25" s="545"/>
      <c r="S25" s="573"/>
      <c r="T25" s="564"/>
      <c r="U25" s="563"/>
      <c r="V25" s="549"/>
      <c r="W25" s="549"/>
      <c r="X25" s="1229"/>
    </row>
    <row r="26" spans="1:29" s="476" customFormat="1" ht="15" customHeight="1">
      <c r="A26" s="1210"/>
      <c r="B26" s="1210"/>
      <c r="C26" s="1210"/>
      <c r="D26" s="984"/>
      <c r="E26" s="984"/>
      <c r="F26" s="984"/>
      <c r="G26" s="985"/>
      <c r="H26" s="984"/>
      <c r="I26" s="988"/>
      <c r="J26" s="974"/>
      <c r="K26" s="978"/>
      <c r="L26" s="538"/>
      <c r="M26" s="550" t="s">
        <v>17</v>
      </c>
      <c r="N26" s="549"/>
      <c r="O26" s="545"/>
      <c r="P26" s="545"/>
      <c r="Q26" s="545"/>
      <c r="R26" s="545"/>
      <c r="S26" s="573"/>
      <c r="T26" s="564"/>
      <c r="U26" s="563"/>
      <c r="V26" s="549"/>
      <c r="W26" s="564"/>
      <c r="X26" s="1004"/>
      <c r="Y26" s="1073"/>
      <c r="Z26" s="501"/>
      <c r="AA26" s="501"/>
      <c r="AB26" s="501"/>
      <c r="AC26" s="501"/>
    </row>
    <row r="27" spans="1:29" s="476" customFormat="1" ht="15" customHeight="1">
      <c r="A27" s="1210"/>
      <c r="B27" s="1210"/>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3"/>
      <c r="Z27" s="501"/>
      <c r="AA27" s="501"/>
      <c r="AB27" s="501"/>
      <c r="AC27" s="501"/>
    </row>
    <row r="28" spans="1:29" s="476" customFormat="1" ht="15" customHeight="1">
      <c r="A28" s="1210"/>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3"/>
      <c r="Z28" s="501"/>
      <c r="AA28" s="501"/>
      <c r="AB28" s="501"/>
      <c r="AC28" s="501"/>
    </row>
    <row r="29" spans="1:29" s="476" customFormat="1" ht="15" customHeight="1">
      <c r="A29" s="970"/>
      <c r="B29" s="970"/>
      <c r="C29" s="970"/>
      <c r="D29" s="970"/>
      <c r="E29" s="970"/>
      <c r="F29" s="970"/>
      <c r="G29" s="977"/>
      <c r="H29" s="978"/>
      <c r="I29" s="973"/>
      <c r="J29" s="974"/>
      <c r="K29" s="970"/>
      <c r="L29" s="538"/>
      <c r="M29" s="565" t="s">
        <v>308</v>
      </c>
      <c r="N29" s="549"/>
      <c r="O29" s="545"/>
      <c r="P29" s="545"/>
      <c r="Q29" s="545"/>
      <c r="R29" s="545"/>
      <c r="S29" s="573"/>
      <c r="T29" s="564"/>
      <c r="U29" s="563"/>
      <c r="V29" s="549"/>
      <c r="W29" s="564"/>
      <c r="X29" s="560"/>
      <c r="Y29" s="1073"/>
      <c r="Z29" s="501"/>
      <c r="AA29" s="501"/>
      <c r="AB29" s="501"/>
      <c r="AC29" s="501"/>
    </row>
    <row r="30" spans="1:29" ht="3" customHeight="1"/>
    <row r="31" spans="1:29" ht="96" customHeight="1">
      <c r="L31" s="1">
        <v>1</v>
      </c>
      <c r="M31" s="1203" t="s">
        <v>686</v>
      </c>
      <c r="N31" s="1203"/>
      <c r="O31" s="1203"/>
      <c r="P31" s="1203"/>
      <c r="Q31" s="1203"/>
      <c r="R31" s="1203"/>
      <c r="S31" s="1203"/>
      <c r="T31" s="1203"/>
      <c r="U31" s="1203"/>
      <c r="V31" s="1203"/>
      <c r="W31" s="1203"/>
      <c r="X31" s="1203"/>
      <c r="Y31" s="1095"/>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algorithmName="SHA-512" hashValue="Z8gV6yO0eyAqvxwNqC8SxNszEMsGtHNPaL3tZ6bHpwC4QoXtEWTjK7dy1uV4I7qb6zMn2mbtLpIYNy5PQx5+ow==" saltValue="0+erx6E62Hyz99rlv4G54w==" spinCount="100000"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42"/>
  <sheetViews>
    <sheetView showGridLines="0" topLeftCell="E1" zoomScaleNormal="100" workbookViewId="0">
      <selection activeCell="G52" sqref="G52"/>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4" t="s">
        <v>490</v>
      </c>
      <c r="G2" s="1205"/>
      <c r="H2" s="1206"/>
      <c r="I2" s="435"/>
    </row>
    <row r="3" spans="1:20" ht="3" customHeight="1"/>
    <row r="4" spans="1:20" s="190" customFormat="1" ht="11.25">
      <c r="A4" s="214"/>
      <c r="B4" s="214"/>
      <c r="C4" s="214"/>
      <c r="D4" s="214"/>
      <c r="F4" s="1155" t="s">
        <v>453</v>
      </c>
      <c r="G4" s="1155"/>
      <c r="H4" s="1155"/>
      <c r="I4" s="1207"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491</v>
      </c>
      <c r="H7" s="317" t="str">
        <f>IF(dateCh="","",dateCh)</f>
        <v>19.12.2019</v>
      </c>
      <c r="I7" s="196" t="s">
        <v>492</v>
      </c>
      <c r="J7" s="333"/>
      <c r="K7" s="214"/>
      <c r="L7" s="214"/>
      <c r="M7" s="214"/>
      <c r="N7" s="214"/>
      <c r="O7" s="214"/>
      <c r="P7" s="214"/>
      <c r="Q7" s="214"/>
      <c r="R7" s="214"/>
      <c r="S7" s="214"/>
      <c r="T7" s="214"/>
    </row>
    <row r="8" spans="1:20" s="190" customFormat="1" ht="45">
      <c r="A8" s="1208">
        <v>1</v>
      </c>
      <c r="B8" s="214"/>
      <c r="C8" s="214"/>
      <c r="D8" s="214"/>
      <c r="F8" s="334" t="str">
        <f>"2." &amp;mergeValue(A8)</f>
        <v>2.1</v>
      </c>
      <c r="G8" s="416" t="s">
        <v>493</v>
      </c>
      <c r="H8" s="317" t="str">
        <f>IF('Перечень тарифов'!R21="","наименование отсутствует","" &amp; 'Перечень тарифов'!R21 &amp; "")</f>
        <v>наименование отсутствует</v>
      </c>
      <c r="I8" s="196" t="s">
        <v>588</v>
      </c>
      <c r="J8" s="333"/>
      <c r="K8" s="214"/>
      <c r="L8" s="214"/>
      <c r="M8" s="214"/>
      <c r="N8" s="214"/>
      <c r="O8" s="214"/>
      <c r="P8" s="214"/>
      <c r="Q8" s="214"/>
      <c r="R8" s="214"/>
      <c r="S8" s="214"/>
      <c r="T8" s="214"/>
    </row>
    <row r="9" spans="1:20" s="190" customFormat="1" ht="56.25">
      <c r="A9" s="1208"/>
      <c r="B9" s="214"/>
      <c r="C9" s="214"/>
      <c r="D9" s="214"/>
      <c r="F9" s="334" t="str">
        <f>"3." &amp;mergeValue(A9)</f>
        <v>3.1</v>
      </c>
      <c r="G9" s="416"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196" t="s">
        <v>586</v>
      </c>
      <c r="J9" s="333"/>
      <c r="K9" s="214"/>
      <c r="L9" s="214"/>
      <c r="M9" s="214"/>
      <c r="N9" s="214"/>
      <c r="O9" s="214"/>
      <c r="P9" s="214"/>
      <c r="Q9" s="214"/>
      <c r="R9" s="214"/>
      <c r="S9" s="214"/>
      <c r="T9" s="214"/>
    </row>
    <row r="10" spans="1:20" s="190" customFormat="1" ht="22.5">
      <c r="A10" s="1208"/>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75">
      <c r="A11" s="1208"/>
      <c r="B11" s="1208">
        <v>1</v>
      </c>
      <c r="C11" s="440"/>
      <c r="D11" s="440"/>
      <c r="F11" s="334" t="str">
        <f>"4."&amp;mergeValue(A11) &amp;"."&amp;mergeValue(B11)</f>
        <v>4.1.1</v>
      </c>
      <c r="G11" s="324" t="s">
        <v>590</v>
      </c>
      <c r="H11" s="317" t="str">
        <f>IF(region_name="","",region_name)</f>
        <v>Ленинградская область</v>
      </c>
      <c r="I11" s="196" t="s">
        <v>498</v>
      </c>
      <c r="J11" s="333"/>
      <c r="K11" s="214"/>
      <c r="L11" s="214"/>
      <c r="M11" s="214"/>
      <c r="N11" s="214"/>
      <c r="O11" s="214"/>
      <c r="P11" s="214"/>
      <c r="Q11" s="214"/>
      <c r="R11" s="214"/>
      <c r="S11" s="214"/>
      <c r="T11" s="214"/>
    </row>
    <row r="12" spans="1:20" s="190" customFormat="1" ht="22.5">
      <c r="A12" s="1208"/>
      <c r="B12" s="1208"/>
      <c r="C12" s="1208">
        <v>1</v>
      </c>
      <c r="D12" s="440"/>
      <c r="F12" s="334" t="str">
        <f>"4."&amp;mergeValue(A12) &amp;"."&amp;mergeValue(B12)&amp;"."&amp;mergeValue(C12)</f>
        <v>4.1.1.1</v>
      </c>
      <c r="G12" s="340" t="s">
        <v>496</v>
      </c>
      <c r="H12" s="317" t="str">
        <f>IF(Территории!H13="","","" &amp; Территории!H13 &amp; "")</f>
        <v>Гатчинский муниципальный район</v>
      </c>
      <c r="I12" s="196" t="s">
        <v>499</v>
      </c>
      <c r="J12" s="333"/>
      <c r="K12" s="214"/>
      <c r="L12" s="214"/>
      <c r="M12" s="214"/>
      <c r="N12" s="214"/>
      <c r="O12" s="214"/>
      <c r="P12" s="214"/>
      <c r="Q12" s="214"/>
      <c r="R12" s="214"/>
      <c r="S12" s="214"/>
      <c r="T12" s="214"/>
    </row>
    <row r="13" spans="1:20" s="190" customFormat="1" ht="18.75">
      <c r="A13" s="1208"/>
      <c r="B13" s="1208"/>
      <c r="C13" s="1208"/>
      <c r="D13" s="440">
        <v>1</v>
      </c>
      <c r="F13" s="334" t="str">
        <f>"4."&amp;mergeValue(A13) &amp;"."&amp;mergeValue(B13)&amp;"."&amp;mergeValue(C13)&amp;"."&amp;mergeValue(D13)</f>
        <v>4.1.1.1.1</v>
      </c>
      <c r="G13" s="419" t="s">
        <v>497</v>
      </c>
      <c r="H13" s="317" t="str">
        <f>IF(Территории!R14="","","" &amp; Территории!R14 &amp; "")</f>
        <v>Вырицкое (41618154)</v>
      </c>
      <c r="I13" s="1209" t="s">
        <v>589</v>
      </c>
      <c r="J13" s="333"/>
      <c r="K13" s="214"/>
      <c r="L13" s="214"/>
      <c r="M13" s="214"/>
      <c r="N13" s="214"/>
      <c r="O13" s="214"/>
      <c r="P13" s="214"/>
      <c r="Q13" s="214"/>
      <c r="R13" s="214"/>
      <c r="S13" s="214"/>
      <c r="T13" s="214"/>
    </row>
    <row r="14" spans="1:20" s="1007" customFormat="1" ht="18.75">
      <c r="A14" s="1208"/>
      <c r="B14" s="1208"/>
      <c r="C14" s="1208"/>
      <c r="D14" s="1105">
        <v>2</v>
      </c>
      <c r="F14" s="1029" t="str">
        <f>"4."&amp;mergeValue(A14) &amp;"."&amp;mergeValue(B14)&amp;"."&amp;mergeValue(C14)&amp;"."&amp;mergeValue(D14)</f>
        <v>4.1.1.1.2</v>
      </c>
      <c r="G14" s="818" t="s">
        <v>497</v>
      </c>
      <c r="H14" s="1110" t="str">
        <f>IF(Территории!R15="","","" &amp; Территории!R15 &amp; "")</f>
        <v>Большеколпанское (41618408)</v>
      </c>
      <c r="I14" s="1209"/>
      <c r="J14" s="615"/>
      <c r="K14" s="1013"/>
      <c r="L14" s="1013"/>
      <c r="M14" s="1013"/>
      <c r="N14" s="1013"/>
      <c r="O14" s="1013"/>
      <c r="P14" s="1013"/>
      <c r="Q14" s="1013"/>
      <c r="R14" s="1013"/>
      <c r="S14" s="1013"/>
      <c r="T14" s="1013"/>
    </row>
    <row r="15" spans="1:20" s="1007" customFormat="1" ht="45">
      <c r="A15" s="1208">
        <v>2</v>
      </c>
      <c r="B15" s="1013"/>
      <c r="C15" s="1013"/>
      <c r="D15" s="1013"/>
      <c r="F15" s="1029" t="str">
        <f>"2." &amp;mergeValue(A15)</f>
        <v>2.2</v>
      </c>
      <c r="G15" s="815" t="s">
        <v>493</v>
      </c>
      <c r="H15" s="1110" t="str">
        <f>IF('Перечень тарифов'!R24="","наименование отсутствует","" &amp; 'Перечень тарифов'!R24 &amp; "")</f>
        <v>наименование отсутствует</v>
      </c>
      <c r="I15" s="816" t="s">
        <v>588</v>
      </c>
      <c r="J15" s="615"/>
      <c r="K15" s="1013"/>
      <c r="L15" s="1013"/>
      <c r="M15" s="1013"/>
      <c r="N15" s="1013"/>
      <c r="O15" s="1013"/>
      <c r="P15" s="1013"/>
      <c r="Q15" s="1013"/>
      <c r="R15" s="1013"/>
      <c r="S15" s="1013"/>
      <c r="T15" s="1013"/>
    </row>
    <row r="16" spans="1:20" s="1007" customFormat="1" ht="56.25">
      <c r="A16" s="1208"/>
      <c r="B16" s="1013"/>
      <c r="C16" s="1013"/>
      <c r="D16" s="1013"/>
      <c r="F16" s="1029" t="str">
        <f>"3." &amp;mergeValue(A16)</f>
        <v>3.2</v>
      </c>
      <c r="G16" s="815" t="s">
        <v>494</v>
      </c>
      <c r="H16" s="1110"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6" s="816" t="s">
        <v>586</v>
      </c>
      <c r="J16" s="615"/>
      <c r="K16" s="1013"/>
      <c r="L16" s="1013"/>
      <c r="M16" s="1013"/>
      <c r="N16" s="1013"/>
      <c r="O16" s="1013"/>
      <c r="P16" s="1013"/>
      <c r="Q16" s="1013"/>
      <c r="R16" s="1013"/>
      <c r="S16" s="1013"/>
      <c r="T16" s="1013"/>
    </row>
    <row r="17" spans="1:20" s="1007" customFormat="1" ht="22.5">
      <c r="A17" s="1208"/>
      <c r="B17" s="1013"/>
      <c r="C17" s="1013"/>
      <c r="D17" s="1013"/>
      <c r="F17" s="1029" t="str">
        <f>"4."&amp;mergeValue(A17)</f>
        <v>4.2</v>
      </c>
      <c r="G17" s="815" t="s">
        <v>495</v>
      </c>
      <c r="H17" s="1121" t="s">
        <v>457</v>
      </c>
      <c r="I17" s="816"/>
      <c r="J17" s="615"/>
      <c r="K17" s="1013"/>
      <c r="L17" s="1013"/>
      <c r="M17" s="1013"/>
      <c r="N17" s="1013"/>
      <c r="O17" s="1013"/>
      <c r="P17" s="1013"/>
      <c r="Q17" s="1013"/>
      <c r="R17" s="1013"/>
      <c r="S17" s="1013"/>
      <c r="T17" s="1013"/>
    </row>
    <row r="18" spans="1:20" s="1007" customFormat="1" ht="18.75">
      <c r="A18" s="1208"/>
      <c r="B18" s="1208">
        <v>1</v>
      </c>
      <c r="C18" s="1105"/>
      <c r="D18" s="1105"/>
      <c r="F18" s="1029" t="str">
        <f>"4."&amp;mergeValue(A18) &amp;"."&amp;mergeValue(B18)</f>
        <v>4.2.1</v>
      </c>
      <c r="G18" s="830" t="s">
        <v>590</v>
      </c>
      <c r="H18" s="1110" t="str">
        <f>IF(region_name="","",region_name)</f>
        <v>Ленинградская область</v>
      </c>
      <c r="I18" s="816" t="s">
        <v>498</v>
      </c>
      <c r="J18" s="615"/>
      <c r="K18" s="1013"/>
      <c r="L18" s="1013"/>
      <c r="M18" s="1013"/>
      <c r="N18" s="1013"/>
      <c r="O18" s="1013"/>
      <c r="P18" s="1013"/>
      <c r="Q18" s="1013"/>
      <c r="R18" s="1013"/>
      <c r="S18" s="1013"/>
      <c r="T18" s="1013"/>
    </row>
    <row r="19" spans="1:20" s="1007" customFormat="1" ht="22.5">
      <c r="A19" s="1208"/>
      <c r="B19" s="1208"/>
      <c r="C19" s="1208">
        <v>1</v>
      </c>
      <c r="D19" s="1105"/>
      <c r="F19" s="1029" t="str">
        <f>"4."&amp;mergeValue(A19) &amp;"."&amp;mergeValue(B19)&amp;"."&amp;mergeValue(C19)</f>
        <v>4.2.1.1</v>
      </c>
      <c r="G19" s="817" t="s">
        <v>496</v>
      </c>
      <c r="H19" s="1110" t="str">
        <f>IF(Территории!H17="","","" &amp; Территории!H17 &amp; "")</f>
        <v>Гатчинский муниципальный район</v>
      </c>
      <c r="I19" s="816" t="s">
        <v>499</v>
      </c>
      <c r="J19" s="615"/>
      <c r="K19" s="1013"/>
      <c r="L19" s="1013"/>
      <c r="M19" s="1013"/>
      <c r="N19" s="1013"/>
      <c r="O19" s="1013"/>
      <c r="P19" s="1013"/>
      <c r="Q19" s="1013"/>
      <c r="R19" s="1013"/>
      <c r="S19" s="1013"/>
      <c r="T19" s="1013"/>
    </row>
    <row r="20" spans="1:20" s="1007" customFormat="1" ht="56.25">
      <c r="A20" s="1208"/>
      <c r="B20" s="1208"/>
      <c r="C20" s="1208"/>
      <c r="D20" s="1105">
        <v>1</v>
      </c>
      <c r="F20" s="1029" t="str">
        <f>"4."&amp;mergeValue(A20) &amp;"."&amp;mergeValue(B20)&amp;"."&amp;mergeValue(C20)&amp;"."&amp;mergeValue(D20)</f>
        <v>4.2.1.1.1</v>
      </c>
      <c r="G20" s="818" t="s">
        <v>497</v>
      </c>
      <c r="H20" s="1110" t="str">
        <f>IF(Территории!R18="","","" &amp; Территории!R18 &amp; "")</f>
        <v>Пудомягское (41618404)</v>
      </c>
      <c r="I20" s="1106" t="s">
        <v>589</v>
      </c>
      <c r="J20" s="615"/>
      <c r="K20" s="1013"/>
      <c r="L20" s="1013"/>
      <c r="M20" s="1013"/>
      <c r="N20" s="1013"/>
      <c r="O20" s="1013"/>
      <c r="P20" s="1013"/>
      <c r="Q20" s="1013"/>
      <c r="R20" s="1013"/>
      <c r="S20" s="1013"/>
      <c r="T20" s="1013"/>
    </row>
    <row r="21" spans="1:20" s="1007" customFormat="1" ht="45">
      <c r="A21" s="1208">
        <v>3</v>
      </c>
      <c r="B21" s="1013"/>
      <c r="C21" s="1013"/>
      <c r="D21" s="1013"/>
      <c r="F21" s="1029" t="str">
        <f>"2." &amp;mergeValue(A21)</f>
        <v>2.3</v>
      </c>
      <c r="G21" s="815" t="s">
        <v>493</v>
      </c>
      <c r="H21" s="1110" t="str">
        <f>IF('Перечень тарифов'!R29="","наименование отсутствует","" &amp; 'Перечень тарифов'!R29 &amp; "")</f>
        <v>наименование отсутствует</v>
      </c>
      <c r="I21" s="816" t="s">
        <v>588</v>
      </c>
      <c r="J21" s="615"/>
      <c r="K21" s="1013"/>
      <c r="L21" s="1013"/>
      <c r="M21" s="1013"/>
      <c r="N21" s="1013"/>
      <c r="O21" s="1013"/>
      <c r="P21" s="1013"/>
      <c r="Q21" s="1013"/>
      <c r="R21" s="1013"/>
      <c r="S21" s="1013"/>
      <c r="T21" s="1013"/>
    </row>
    <row r="22" spans="1:20" s="1007" customFormat="1" ht="56.25">
      <c r="A22" s="1208"/>
      <c r="B22" s="1013"/>
      <c r="C22" s="1013"/>
      <c r="D22" s="1013"/>
      <c r="F22" s="1029" t="str">
        <f>"3." &amp;mergeValue(A22)</f>
        <v>3.3</v>
      </c>
      <c r="G22" s="815" t="s">
        <v>494</v>
      </c>
      <c r="H22" s="1110" t="str">
        <f>IF('Перечень тарифов'!F29="","наименование отсутствует","" &amp; 'Перечень тарифов'!F29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2" s="816" t="s">
        <v>586</v>
      </c>
      <c r="J22" s="615"/>
      <c r="K22" s="1013"/>
      <c r="L22" s="1013"/>
      <c r="M22" s="1013"/>
      <c r="N22" s="1013"/>
      <c r="O22" s="1013"/>
      <c r="P22" s="1013"/>
      <c r="Q22" s="1013"/>
      <c r="R22" s="1013"/>
      <c r="S22" s="1013"/>
      <c r="T22" s="1013"/>
    </row>
    <row r="23" spans="1:20" s="1007" customFormat="1" ht="22.5">
      <c r="A23" s="1208"/>
      <c r="B23" s="1013"/>
      <c r="C23" s="1013"/>
      <c r="D23" s="1013"/>
      <c r="F23" s="1029" t="str">
        <f>"4."&amp;mergeValue(A23)</f>
        <v>4.3</v>
      </c>
      <c r="G23" s="815" t="s">
        <v>495</v>
      </c>
      <c r="H23" s="1121" t="s">
        <v>457</v>
      </c>
      <c r="I23" s="816"/>
      <c r="J23" s="615"/>
      <c r="K23" s="1013"/>
      <c r="L23" s="1013"/>
      <c r="M23" s="1013"/>
      <c r="N23" s="1013"/>
      <c r="O23" s="1013"/>
      <c r="P23" s="1013"/>
      <c r="Q23" s="1013"/>
      <c r="R23" s="1013"/>
      <c r="S23" s="1013"/>
      <c r="T23" s="1013"/>
    </row>
    <row r="24" spans="1:20" s="1007" customFormat="1" ht="18.75">
      <c r="A24" s="1208"/>
      <c r="B24" s="1208">
        <v>1</v>
      </c>
      <c r="C24" s="1105"/>
      <c r="D24" s="1105"/>
      <c r="F24" s="1029" t="str">
        <f>"4."&amp;mergeValue(A24) &amp;"."&amp;mergeValue(B24)</f>
        <v>4.3.1</v>
      </c>
      <c r="G24" s="830" t="s">
        <v>590</v>
      </c>
      <c r="H24" s="1110" t="str">
        <f>IF(region_name="","",region_name)</f>
        <v>Ленинградская область</v>
      </c>
      <c r="I24" s="816" t="s">
        <v>498</v>
      </c>
      <c r="J24" s="615"/>
      <c r="K24" s="1013"/>
      <c r="L24" s="1013"/>
      <c r="M24" s="1013"/>
      <c r="N24" s="1013"/>
      <c r="O24" s="1013"/>
      <c r="P24" s="1013"/>
      <c r="Q24" s="1013"/>
      <c r="R24" s="1013"/>
      <c r="S24" s="1013"/>
      <c r="T24" s="1013"/>
    </row>
    <row r="25" spans="1:20" s="1007" customFormat="1" ht="22.5">
      <c r="A25" s="1208"/>
      <c r="B25" s="1208"/>
      <c r="C25" s="1208">
        <v>1</v>
      </c>
      <c r="D25" s="1105"/>
      <c r="F25" s="1029" t="str">
        <f>"4."&amp;mergeValue(A25) &amp;"."&amp;mergeValue(B25)&amp;"."&amp;mergeValue(C25)</f>
        <v>4.3.1.1</v>
      </c>
      <c r="G25" s="817" t="s">
        <v>496</v>
      </c>
      <c r="H25" s="1110" t="str">
        <f>IF(Территории!H13="","","" &amp; Территории!H13 &amp; "")</f>
        <v>Гатчинский муниципальный район</v>
      </c>
      <c r="I25" s="816" t="s">
        <v>499</v>
      </c>
      <c r="J25" s="615"/>
      <c r="K25" s="1013"/>
      <c r="L25" s="1013"/>
      <c r="M25" s="1013"/>
      <c r="N25" s="1013"/>
      <c r="O25" s="1013"/>
      <c r="P25" s="1013"/>
      <c r="Q25" s="1013"/>
      <c r="R25" s="1013"/>
      <c r="S25" s="1013"/>
      <c r="T25" s="1013"/>
    </row>
    <row r="26" spans="1:20" s="1007" customFormat="1" ht="18.75">
      <c r="A26" s="1208"/>
      <c r="B26" s="1208"/>
      <c r="C26" s="1208"/>
      <c r="D26" s="1105">
        <v>1</v>
      </c>
      <c r="F26" s="1029" t="str">
        <f>"4."&amp;mergeValue(A26) &amp;"."&amp;mergeValue(B26)&amp;"."&amp;mergeValue(C26)&amp;"."&amp;mergeValue(D26)</f>
        <v>4.3.1.1.1</v>
      </c>
      <c r="G26" s="818" t="s">
        <v>497</v>
      </c>
      <c r="H26" s="1110" t="str">
        <f>IF(Территории!R14="","","" &amp; Территории!R14 &amp; "")</f>
        <v>Вырицкое (41618154)</v>
      </c>
      <c r="I26" s="1209" t="s">
        <v>589</v>
      </c>
      <c r="J26" s="615"/>
      <c r="K26" s="1013"/>
      <c r="L26" s="1013"/>
      <c r="M26" s="1013"/>
      <c r="N26" s="1013"/>
      <c r="O26" s="1013"/>
      <c r="P26" s="1013"/>
      <c r="Q26" s="1013"/>
      <c r="R26" s="1013"/>
      <c r="S26" s="1013"/>
      <c r="T26" s="1013"/>
    </row>
    <row r="27" spans="1:20" s="1007" customFormat="1" ht="18.75">
      <c r="A27" s="1208"/>
      <c r="B27" s="1208"/>
      <c r="C27" s="1208"/>
      <c r="D27" s="1105">
        <v>2</v>
      </c>
      <c r="F27" s="1029" t="str">
        <f>"4."&amp;mergeValue(A27) &amp;"."&amp;mergeValue(B27)&amp;"."&amp;mergeValue(C27)&amp;"."&amp;mergeValue(D27)</f>
        <v>4.3.1.1.2</v>
      </c>
      <c r="G27" s="818" t="s">
        <v>497</v>
      </c>
      <c r="H27" s="1110" t="str">
        <f>IF(Территории!R15="","","" &amp; Территории!R15 &amp; "")</f>
        <v>Большеколпанское (41618408)</v>
      </c>
      <c r="I27" s="1209"/>
      <c r="J27" s="615"/>
      <c r="K27" s="1013"/>
      <c r="L27" s="1013"/>
      <c r="M27" s="1013"/>
      <c r="N27" s="1013"/>
      <c r="O27" s="1013"/>
      <c r="P27" s="1013"/>
      <c r="Q27" s="1013"/>
      <c r="R27" s="1013"/>
      <c r="S27" s="1013"/>
      <c r="T27" s="1013"/>
    </row>
    <row r="28" spans="1:20" s="1007" customFormat="1" ht="45">
      <c r="A28" s="1208">
        <v>4</v>
      </c>
      <c r="B28" s="1013"/>
      <c r="C28" s="1013"/>
      <c r="D28" s="1013"/>
      <c r="F28" s="1029" t="str">
        <f>"2." &amp;mergeValue(A28)</f>
        <v>2.4</v>
      </c>
      <c r="G28" s="815" t="s">
        <v>493</v>
      </c>
      <c r="H28" s="1110" t="str">
        <f>IF('Перечень тарифов'!R32="","наименование отсутствует","" &amp; 'Перечень тарифов'!R32 &amp; "")</f>
        <v>наименование отсутствует</v>
      </c>
      <c r="I28" s="816" t="s">
        <v>588</v>
      </c>
      <c r="J28" s="615"/>
      <c r="K28" s="1013"/>
      <c r="L28" s="1013"/>
      <c r="M28" s="1013"/>
      <c r="N28" s="1013"/>
      <c r="O28" s="1013"/>
      <c r="P28" s="1013"/>
      <c r="Q28" s="1013"/>
      <c r="R28" s="1013"/>
      <c r="S28" s="1013"/>
      <c r="T28" s="1013"/>
    </row>
    <row r="29" spans="1:20" s="1007" customFormat="1" ht="56.25">
      <c r="A29" s="1208"/>
      <c r="B29" s="1013"/>
      <c r="C29" s="1013"/>
      <c r="D29" s="1013"/>
      <c r="F29" s="1029" t="str">
        <f>"3." &amp;mergeValue(A29)</f>
        <v>3.4</v>
      </c>
      <c r="G29" s="815" t="s">
        <v>494</v>
      </c>
      <c r="H29" s="1110" t="str">
        <f>IF('Перечень тарифов'!F29="","наименование отсутствует","" &amp; 'Перечень тарифов'!F29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9" s="816" t="s">
        <v>586</v>
      </c>
      <c r="J29" s="615"/>
      <c r="K29" s="1013"/>
      <c r="L29" s="1013"/>
      <c r="M29" s="1013"/>
      <c r="N29" s="1013"/>
      <c r="O29" s="1013"/>
      <c r="P29" s="1013"/>
      <c r="Q29" s="1013"/>
      <c r="R29" s="1013"/>
      <c r="S29" s="1013"/>
      <c r="T29" s="1013"/>
    </row>
    <row r="30" spans="1:20" s="1007" customFormat="1" ht="22.5">
      <c r="A30" s="1208"/>
      <c r="B30" s="1013"/>
      <c r="C30" s="1013"/>
      <c r="D30" s="1013"/>
      <c r="F30" s="1029" t="str">
        <f>"4."&amp;mergeValue(A30)</f>
        <v>4.4</v>
      </c>
      <c r="G30" s="815" t="s">
        <v>495</v>
      </c>
      <c r="H30" s="1121" t="s">
        <v>457</v>
      </c>
      <c r="I30" s="816"/>
      <c r="J30" s="615"/>
      <c r="K30" s="1013"/>
      <c r="L30" s="1013"/>
      <c r="M30" s="1013"/>
      <c r="N30" s="1013"/>
      <c r="O30" s="1013"/>
      <c r="P30" s="1013"/>
      <c r="Q30" s="1013"/>
      <c r="R30" s="1013"/>
      <c r="S30" s="1013"/>
      <c r="T30" s="1013"/>
    </row>
    <row r="31" spans="1:20" s="1007" customFormat="1" ht="18.75">
      <c r="A31" s="1208"/>
      <c r="B31" s="1208">
        <v>1</v>
      </c>
      <c r="C31" s="1105"/>
      <c r="D31" s="1105"/>
      <c r="F31" s="1029" t="str">
        <f>"4."&amp;mergeValue(A31) &amp;"."&amp;mergeValue(B31)</f>
        <v>4.4.1</v>
      </c>
      <c r="G31" s="830" t="s">
        <v>590</v>
      </c>
      <c r="H31" s="1110" t="str">
        <f>IF(region_name="","",region_name)</f>
        <v>Ленинградская область</v>
      </c>
      <c r="I31" s="816" t="s">
        <v>498</v>
      </c>
      <c r="J31" s="615"/>
      <c r="K31" s="1013"/>
      <c r="L31" s="1013"/>
      <c r="M31" s="1013"/>
      <c r="N31" s="1013"/>
      <c r="O31" s="1013"/>
      <c r="P31" s="1013"/>
      <c r="Q31" s="1013"/>
      <c r="R31" s="1013"/>
      <c r="S31" s="1013"/>
      <c r="T31" s="1013"/>
    </row>
    <row r="32" spans="1:20" s="1007" customFormat="1" ht="22.5">
      <c r="A32" s="1208"/>
      <c r="B32" s="1208"/>
      <c r="C32" s="1208">
        <v>1</v>
      </c>
      <c r="D32" s="1105"/>
      <c r="F32" s="1029" t="str">
        <f>"4."&amp;mergeValue(A32) &amp;"."&amp;mergeValue(B32)&amp;"."&amp;mergeValue(C32)</f>
        <v>4.4.1.1</v>
      </c>
      <c r="G32" s="817" t="s">
        <v>496</v>
      </c>
      <c r="H32" s="1110" t="str">
        <f>IF(Территории!H17="","","" &amp; Территории!H17 &amp; "")</f>
        <v>Гатчинский муниципальный район</v>
      </c>
      <c r="I32" s="816" t="s">
        <v>499</v>
      </c>
      <c r="J32" s="615"/>
      <c r="K32" s="1013"/>
      <c r="L32" s="1013"/>
      <c r="M32" s="1013"/>
      <c r="N32" s="1013"/>
      <c r="O32" s="1013"/>
      <c r="P32" s="1013"/>
      <c r="Q32" s="1013"/>
      <c r="R32" s="1013"/>
      <c r="S32" s="1013"/>
      <c r="T32" s="1013"/>
    </row>
    <row r="33" spans="1:20" s="1007" customFormat="1" ht="56.25">
      <c r="A33" s="1208"/>
      <c r="B33" s="1208"/>
      <c r="C33" s="1208"/>
      <c r="D33" s="1105">
        <v>1</v>
      </c>
      <c r="F33" s="1029" t="str">
        <f>"4."&amp;mergeValue(A33) &amp;"."&amp;mergeValue(B33)&amp;"."&amp;mergeValue(C33)&amp;"."&amp;mergeValue(D33)</f>
        <v>4.4.1.1.1</v>
      </c>
      <c r="G33" s="818" t="s">
        <v>497</v>
      </c>
      <c r="H33" s="1110" t="str">
        <f>IF(Территории!R18="","","" &amp; Территории!R18 &amp; "")</f>
        <v>Пудомягское (41618404)</v>
      </c>
      <c r="I33" s="1106" t="s">
        <v>589</v>
      </c>
      <c r="J33" s="615"/>
      <c r="K33" s="1013"/>
      <c r="L33" s="1013"/>
      <c r="M33" s="1013"/>
      <c r="N33" s="1013"/>
      <c r="O33" s="1013"/>
      <c r="P33" s="1013"/>
      <c r="Q33" s="1013"/>
      <c r="R33" s="1013"/>
      <c r="S33" s="1013"/>
      <c r="T33" s="1013"/>
    </row>
    <row r="34" spans="1:20" s="1007" customFormat="1" ht="45">
      <c r="A34" s="1208">
        <v>5</v>
      </c>
      <c r="B34" s="1013"/>
      <c r="C34" s="1013"/>
      <c r="D34" s="1013"/>
      <c r="F34" s="1029" t="str">
        <f>"2." &amp;mergeValue(A34)</f>
        <v>2.5</v>
      </c>
      <c r="G34" s="815" t="s">
        <v>493</v>
      </c>
      <c r="H34" s="1110" t="str">
        <f>IF('Перечень тарифов'!R37="","наименование отсутствует","" &amp; 'Перечень тарифов'!R37 &amp; "")</f>
        <v>наименование отсутствует</v>
      </c>
      <c r="I34" s="816" t="s">
        <v>588</v>
      </c>
      <c r="J34" s="615"/>
      <c r="K34" s="1013"/>
      <c r="L34" s="1013"/>
      <c r="M34" s="1013"/>
      <c r="N34" s="1013"/>
      <c r="O34" s="1013"/>
      <c r="P34" s="1013"/>
      <c r="Q34" s="1013"/>
      <c r="R34" s="1013"/>
      <c r="S34" s="1013"/>
      <c r="T34" s="1013"/>
    </row>
    <row r="35" spans="1:20" s="1007" customFormat="1" ht="56.25">
      <c r="A35" s="1208"/>
      <c r="B35" s="1013"/>
      <c r="C35" s="1013"/>
      <c r="D35" s="1013"/>
      <c r="F35" s="1029" t="str">
        <f>"3." &amp;mergeValue(A35)</f>
        <v>3.5</v>
      </c>
      <c r="G35" s="815" t="s">
        <v>494</v>
      </c>
      <c r="H35" s="1110" t="str">
        <f>IF('Перечень тарифов'!F37="","наименование отсутствует","" &amp; 'Перечень тарифов'!F37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5" s="816" t="s">
        <v>586</v>
      </c>
      <c r="J35" s="615"/>
      <c r="K35" s="1013"/>
      <c r="L35" s="1013"/>
      <c r="M35" s="1013"/>
      <c r="N35" s="1013"/>
      <c r="O35" s="1013"/>
      <c r="P35" s="1013"/>
      <c r="Q35" s="1013"/>
      <c r="R35" s="1013"/>
      <c r="S35" s="1013"/>
      <c r="T35" s="1013"/>
    </row>
    <row r="36" spans="1:20" s="1007" customFormat="1" ht="22.5">
      <c r="A36" s="1208"/>
      <c r="B36" s="1013"/>
      <c r="C36" s="1013"/>
      <c r="D36" s="1013"/>
      <c r="F36" s="1029" t="str">
        <f>"4."&amp;mergeValue(A36)</f>
        <v>4.5</v>
      </c>
      <c r="G36" s="815" t="s">
        <v>495</v>
      </c>
      <c r="H36" s="1121" t="s">
        <v>457</v>
      </c>
      <c r="I36" s="816"/>
      <c r="J36" s="615"/>
      <c r="K36" s="1013"/>
      <c r="L36" s="1013"/>
      <c r="M36" s="1013"/>
      <c r="N36" s="1013"/>
      <c r="O36" s="1013"/>
      <c r="P36" s="1013"/>
      <c r="Q36" s="1013"/>
      <c r="R36" s="1013"/>
      <c r="S36" s="1013"/>
      <c r="T36" s="1013"/>
    </row>
    <row r="37" spans="1:20" s="1007" customFormat="1" ht="18.75">
      <c r="A37" s="1208"/>
      <c r="B37" s="1208">
        <v>1</v>
      </c>
      <c r="C37" s="1105"/>
      <c r="D37" s="1105"/>
      <c r="F37" s="1029" t="str">
        <f>"4."&amp;mergeValue(A37) &amp;"."&amp;mergeValue(B37)</f>
        <v>4.5.1</v>
      </c>
      <c r="G37" s="830" t="s">
        <v>590</v>
      </c>
      <c r="H37" s="1110" t="str">
        <f>IF(region_name="","",region_name)</f>
        <v>Ленинградская область</v>
      </c>
      <c r="I37" s="816" t="s">
        <v>498</v>
      </c>
      <c r="J37" s="615"/>
      <c r="K37" s="1013"/>
      <c r="L37" s="1013"/>
      <c r="M37" s="1013"/>
      <c r="N37" s="1013"/>
      <c r="O37" s="1013"/>
      <c r="P37" s="1013"/>
      <c r="Q37" s="1013"/>
      <c r="R37" s="1013"/>
      <c r="S37" s="1013"/>
      <c r="T37" s="1013"/>
    </row>
    <row r="38" spans="1:20" s="1007" customFormat="1" ht="22.5">
      <c r="A38" s="1208"/>
      <c r="B38" s="1208"/>
      <c r="C38" s="1208">
        <v>1</v>
      </c>
      <c r="D38" s="1105"/>
      <c r="F38" s="1029" t="str">
        <f>"4."&amp;mergeValue(A38) &amp;"."&amp;mergeValue(B38)&amp;"."&amp;mergeValue(C38)</f>
        <v>4.5.1.1</v>
      </c>
      <c r="G38" s="817" t="s">
        <v>496</v>
      </c>
      <c r="H38" s="1110" t="str">
        <f>IF(Территории!H13="","","" &amp; Территории!H13 &amp; "")</f>
        <v>Гатчинский муниципальный район</v>
      </c>
      <c r="I38" s="816" t="s">
        <v>499</v>
      </c>
      <c r="J38" s="615"/>
      <c r="K38" s="1013"/>
      <c r="L38" s="1013"/>
      <c r="M38" s="1013"/>
      <c r="N38" s="1013"/>
      <c r="O38" s="1013"/>
      <c r="P38" s="1013"/>
      <c r="Q38" s="1013"/>
      <c r="R38" s="1013"/>
      <c r="S38" s="1013"/>
      <c r="T38" s="1013"/>
    </row>
    <row r="39" spans="1:20" s="1007" customFormat="1" ht="18.75">
      <c r="A39" s="1208"/>
      <c r="B39" s="1208"/>
      <c r="C39" s="1208"/>
      <c r="D39" s="1105">
        <v>1</v>
      </c>
      <c r="F39" s="1029" t="str">
        <f>"4."&amp;mergeValue(A39) &amp;"."&amp;mergeValue(B39)&amp;"."&amp;mergeValue(C39)&amp;"."&amp;mergeValue(D39)</f>
        <v>4.5.1.1.1</v>
      </c>
      <c r="G39" s="818" t="s">
        <v>497</v>
      </c>
      <c r="H39" s="1110" t="str">
        <f>IF(Территории!R14="","","" &amp; Территории!R14 &amp; "")</f>
        <v>Вырицкое (41618154)</v>
      </c>
      <c r="I39" s="1209" t="s">
        <v>589</v>
      </c>
      <c r="J39" s="615"/>
      <c r="K39" s="1013"/>
      <c r="L39" s="1013"/>
      <c r="M39" s="1013"/>
      <c r="N39" s="1013"/>
      <c r="O39" s="1013"/>
      <c r="P39" s="1013"/>
      <c r="Q39" s="1013"/>
      <c r="R39" s="1013"/>
      <c r="S39" s="1013"/>
      <c r="T39" s="1013"/>
    </row>
    <row r="40" spans="1:20" s="1007" customFormat="1" ht="18.75">
      <c r="A40" s="1208"/>
      <c r="B40" s="1208"/>
      <c r="C40" s="1208"/>
      <c r="D40" s="1105">
        <v>2</v>
      </c>
      <c r="F40" s="1029" t="str">
        <f>"4."&amp;mergeValue(A40) &amp;"."&amp;mergeValue(B40)&amp;"."&amp;mergeValue(C40)&amp;"."&amp;mergeValue(D40)</f>
        <v>4.5.1.1.2</v>
      </c>
      <c r="G40" s="818" t="s">
        <v>497</v>
      </c>
      <c r="H40" s="1110" t="str">
        <f>IF(Территории!R15="","","" &amp; Территории!R15 &amp; "")</f>
        <v>Большеколпанское (41618408)</v>
      </c>
      <c r="I40" s="1209"/>
      <c r="J40" s="615"/>
      <c r="K40" s="1013"/>
      <c r="L40" s="1013"/>
      <c r="M40" s="1013"/>
      <c r="N40" s="1013"/>
      <c r="O40" s="1013"/>
      <c r="P40" s="1013"/>
      <c r="Q40" s="1013"/>
      <c r="R40" s="1013"/>
      <c r="S40" s="1013"/>
      <c r="T40" s="1013"/>
    </row>
    <row r="41" spans="1:20" s="326" customFormat="1" ht="3" customHeight="1">
      <c r="A41" s="327"/>
      <c r="B41" s="327"/>
      <c r="C41" s="327"/>
      <c r="D41" s="327"/>
      <c r="F41" s="325"/>
      <c r="G41" s="417"/>
      <c r="H41" s="418"/>
      <c r="I41" s="226"/>
      <c r="J41" s="327"/>
      <c r="K41" s="327"/>
      <c r="L41" s="327"/>
      <c r="M41" s="327"/>
      <c r="N41" s="327"/>
      <c r="O41" s="327"/>
      <c r="P41" s="327"/>
      <c r="Q41" s="327"/>
      <c r="R41" s="327"/>
      <c r="S41" s="327"/>
      <c r="T41" s="327"/>
    </row>
    <row r="42" spans="1:20" s="326" customFormat="1" ht="15" customHeight="1">
      <c r="A42" s="327"/>
      <c r="B42" s="327"/>
      <c r="C42" s="327"/>
      <c r="D42" s="327"/>
      <c r="F42" s="325"/>
      <c r="G42" s="1203" t="s">
        <v>591</v>
      </c>
      <c r="H42" s="1203"/>
      <c r="I42" s="226"/>
      <c r="J42" s="327"/>
      <c r="K42" s="327"/>
      <c r="L42" s="327"/>
      <c r="M42" s="327"/>
      <c r="N42" s="327"/>
      <c r="O42" s="327"/>
      <c r="P42" s="327"/>
      <c r="Q42" s="327"/>
      <c r="R42" s="327"/>
      <c r="S42" s="327"/>
      <c r="T42" s="327"/>
    </row>
  </sheetData>
  <sheetProtection algorithmName="SHA-512" hashValue="BPzJGgOx4G1Swjsz/cKAZV45j04hSo6XRF3aM6XCUuBQXKwFSsXj1+pmDK/LSX43vniAckWVR7h1BypZvpGyZA==" saltValue="82UkY0sxp7n6L2VthGOIMA==" spinCount="100000" sheet="1" objects="1" scenarios="1" formatColumns="0" formatRows="0"/>
  <mergeCells count="22">
    <mergeCell ref="A21:A27"/>
    <mergeCell ref="B24:B27"/>
    <mergeCell ref="C25:C27"/>
    <mergeCell ref="I26:I27"/>
    <mergeCell ref="A8:A14"/>
    <mergeCell ref="B11:B14"/>
    <mergeCell ref="C12:C14"/>
    <mergeCell ref="I13:I14"/>
    <mergeCell ref="A15:A20"/>
    <mergeCell ref="B18:B20"/>
    <mergeCell ref="C19:C20"/>
    <mergeCell ref="I39:I40"/>
    <mergeCell ref="G42:H42"/>
    <mergeCell ref="F2:H2"/>
    <mergeCell ref="F4:H4"/>
    <mergeCell ref="I4:I5"/>
    <mergeCell ref="A28:A33"/>
    <mergeCell ref="B31:B33"/>
    <mergeCell ref="C32:C33"/>
    <mergeCell ref="A34:A40"/>
    <mergeCell ref="B37:B40"/>
    <mergeCell ref="C38:C40"/>
  </mergeCells>
  <dataValidations count="1">
    <dataValidation type="textLength" operator="lessThanOrEqual" allowBlank="1" showInputMessage="1" showErrorMessage="1" errorTitle="Ошибка" error="Допускается ввод не более 900 символов!" sqref="I41:I42">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3"/>
  <sheetViews>
    <sheetView showGridLines="0" topLeftCell="C7" zoomScaleNormal="100" workbookViewId="0">
      <selection activeCell="F27" sqref="F2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4" t="s">
        <v>727</v>
      </c>
      <c r="E5" s="1224"/>
      <c r="F5" s="1224"/>
      <c r="G5" s="437"/>
    </row>
    <row r="6" spans="1:16" ht="3" customHeight="1">
      <c r="C6" s="86"/>
      <c r="D6" s="37"/>
      <c r="E6" s="84"/>
      <c r="F6" s="83"/>
      <c r="G6" s="286"/>
    </row>
    <row r="7" spans="1:16">
      <c r="C7" s="86"/>
      <c r="D7" s="1237" t="s">
        <v>453</v>
      </c>
      <c r="E7" s="1237"/>
      <c r="F7" s="1237"/>
      <c r="G7" s="1289" t="s">
        <v>454</v>
      </c>
    </row>
    <row r="8" spans="1:16">
      <c r="C8" s="86"/>
      <c r="D8" s="103" t="s">
        <v>91</v>
      </c>
      <c r="E8" s="113" t="s">
        <v>456</v>
      </c>
      <c r="F8" s="113" t="s">
        <v>455</v>
      </c>
      <c r="G8" s="1289"/>
    </row>
    <row r="9" spans="1:16" ht="12" customHeight="1">
      <c r="C9" s="86"/>
      <c r="D9" s="42" t="s">
        <v>92</v>
      </c>
      <c r="E9" s="42" t="s">
        <v>48</v>
      </c>
      <c r="F9" s="42" t="s">
        <v>49</v>
      </c>
      <c r="G9" s="42" t="s">
        <v>50</v>
      </c>
    </row>
    <row r="10" spans="1:16" ht="22.5">
      <c r="A10" s="285"/>
      <c r="C10" s="86"/>
      <c r="D10" s="187">
        <v>1</v>
      </c>
      <c r="E10" s="294" t="s">
        <v>689</v>
      </c>
      <c r="F10" s="295" t="s">
        <v>457</v>
      </c>
      <c r="G10" s="196"/>
    </row>
    <row r="11" spans="1:16">
      <c r="A11" s="285"/>
      <c r="C11" s="86"/>
      <c r="D11" s="187" t="s">
        <v>294</v>
      </c>
      <c r="E11" s="287" t="s">
        <v>690</v>
      </c>
      <c r="F11" s="295" t="s">
        <v>457</v>
      </c>
      <c r="G11" s="196"/>
    </row>
    <row r="12" spans="1:16" ht="22.5">
      <c r="A12" s="285"/>
      <c r="C12" s="86"/>
      <c r="D12" s="187" t="s">
        <v>8</v>
      </c>
      <c r="E12" s="289" t="s">
        <v>1929</v>
      </c>
      <c r="F12" s="1086" t="s">
        <v>1942</v>
      </c>
      <c r="G12" s="1227" t="s">
        <v>595</v>
      </c>
    </row>
    <row r="13" spans="1:16" s="1057" customFormat="1" ht="45">
      <c r="A13" s="97"/>
      <c r="B13" s="186"/>
      <c r="C13" s="1114" t="s">
        <v>1897</v>
      </c>
      <c r="D13" s="187" t="s">
        <v>1917</v>
      </c>
      <c r="E13" s="292" t="s">
        <v>1930</v>
      </c>
      <c r="F13" s="1086" t="s">
        <v>1943</v>
      </c>
      <c r="G13" s="1228"/>
      <c r="I13" s="829"/>
      <c r="J13" s="829"/>
    </row>
    <row r="14" spans="1:16" s="1057" customFormat="1" ht="22.5">
      <c r="A14" s="97"/>
      <c r="B14" s="186"/>
      <c r="C14" s="1114" t="s">
        <v>1897</v>
      </c>
      <c r="D14" s="187" t="s">
        <v>1918</v>
      </c>
      <c r="E14" s="292" t="s">
        <v>1931</v>
      </c>
      <c r="F14" s="1086" t="s">
        <v>1944</v>
      </c>
      <c r="G14" s="1228"/>
      <c r="I14" s="829"/>
      <c r="J14" s="829"/>
    </row>
    <row r="15" spans="1:16" s="1057" customFormat="1" ht="22.5">
      <c r="A15" s="97"/>
      <c r="B15" s="186"/>
      <c r="C15" s="1114" t="s">
        <v>1897</v>
      </c>
      <c r="D15" s="187" t="s">
        <v>1919</v>
      </c>
      <c r="E15" s="292" t="s">
        <v>1932</v>
      </c>
      <c r="F15" s="1086" t="s">
        <v>1945</v>
      </c>
      <c r="G15" s="1228"/>
      <c r="I15" s="829"/>
      <c r="J15" s="829"/>
    </row>
    <row r="16" spans="1:16" s="1057" customFormat="1" ht="22.5">
      <c r="A16" s="97"/>
      <c r="B16" s="186"/>
      <c r="C16" s="1114" t="s">
        <v>1897</v>
      </c>
      <c r="D16" s="187" t="s">
        <v>1920</v>
      </c>
      <c r="E16" s="292" t="s">
        <v>1933</v>
      </c>
      <c r="F16" s="1086" t="s">
        <v>1946</v>
      </c>
      <c r="G16" s="1228"/>
      <c r="I16" s="829"/>
      <c r="J16" s="829"/>
    </row>
    <row r="17" spans="1:10" s="1057" customFormat="1" ht="22.5">
      <c r="A17" s="97"/>
      <c r="B17" s="186"/>
      <c r="C17" s="1114" t="s">
        <v>1897</v>
      </c>
      <c r="D17" s="187" t="s">
        <v>1921</v>
      </c>
      <c r="E17" s="292" t="s">
        <v>1934</v>
      </c>
      <c r="F17" s="1086" t="s">
        <v>1947</v>
      </c>
      <c r="G17" s="1228"/>
      <c r="I17" s="829"/>
      <c r="J17" s="829"/>
    </row>
    <row r="18" spans="1:10" s="1057" customFormat="1" ht="22.5">
      <c r="A18" s="97"/>
      <c r="B18" s="186"/>
      <c r="C18" s="1114" t="s">
        <v>1897</v>
      </c>
      <c r="D18" s="187" t="s">
        <v>1922</v>
      </c>
      <c r="E18" s="292" t="s">
        <v>1935</v>
      </c>
      <c r="F18" s="1086" t="s">
        <v>1948</v>
      </c>
      <c r="G18" s="1228"/>
      <c r="I18" s="829"/>
      <c r="J18" s="829"/>
    </row>
    <row r="19" spans="1:10" s="1057" customFormat="1" ht="22.5">
      <c r="A19" s="97"/>
      <c r="B19" s="186"/>
      <c r="C19" s="1114" t="s">
        <v>1897</v>
      </c>
      <c r="D19" s="187" t="s">
        <v>1923</v>
      </c>
      <c r="E19" s="292" t="s">
        <v>1936</v>
      </c>
      <c r="F19" s="1086" t="s">
        <v>1949</v>
      </c>
      <c r="G19" s="1228"/>
      <c r="I19" s="829"/>
      <c r="J19" s="829"/>
    </row>
    <row r="20" spans="1:10" s="1057" customFormat="1" ht="22.5">
      <c r="A20" s="97"/>
      <c r="B20" s="186"/>
      <c r="C20" s="1114" t="s">
        <v>1897</v>
      </c>
      <c r="D20" s="187" t="s">
        <v>1924</v>
      </c>
      <c r="E20" s="292" t="s">
        <v>1937</v>
      </c>
      <c r="F20" s="1086" t="s">
        <v>1950</v>
      </c>
      <c r="G20" s="1228"/>
      <c r="I20" s="829"/>
      <c r="J20" s="829"/>
    </row>
    <row r="21" spans="1:10" s="1057" customFormat="1" ht="45">
      <c r="A21" s="97"/>
      <c r="B21" s="186"/>
      <c r="C21" s="1114" t="s">
        <v>1897</v>
      </c>
      <c r="D21" s="187" t="s">
        <v>1925</v>
      </c>
      <c r="E21" s="292" t="s">
        <v>1938</v>
      </c>
      <c r="F21" s="1086" t="s">
        <v>1951</v>
      </c>
      <c r="G21" s="1228"/>
      <c r="I21" s="829"/>
      <c r="J21" s="829"/>
    </row>
    <row r="22" spans="1:10" s="1057" customFormat="1" ht="22.5">
      <c r="A22" s="97"/>
      <c r="B22" s="186"/>
      <c r="C22" s="1114" t="s">
        <v>1897</v>
      </c>
      <c r="D22" s="187" t="s">
        <v>1926</v>
      </c>
      <c r="E22" s="292" t="s">
        <v>1939</v>
      </c>
      <c r="F22" s="1086" t="s">
        <v>1952</v>
      </c>
      <c r="G22" s="1228"/>
      <c r="I22" s="829"/>
      <c r="J22" s="829"/>
    </row>
    <row r="23" spans="1:10" s="1057" customFormat="1" ht="22.5">
      <c r="A23" s="97"/>
      <c r="B23" s="186"/>
      <c r="C23" s="1114" t="s">
        <v>1897</v>
      </c>
      <c r="D23" s="187" t="s">
        <v>1927</v>
      </c>
      <c r="E23" s="292" t="s">
        <v>1940</v>
      </c>
      <c r="F23" s="1086" t="s">
        <v>1953</v>
      </c>
      <c r="G23" s="1228"/>
      <c r="I23" s="829"/>
      <c r="J23" s="829"/>
    </row>
    <row r="24" spans="1:10" s="1057" customFormat="1" ht="22.5">
      <c r="A24" s="97"/>
      <c r="B24" s="186"/>
      <c r="C24" s="1114" t="s">
        <v>1897</v>
      </c>
      <c r="D24" s="187" t="s">
        <v>1928</v>
      </c>
      <c r="E24" s="292" t="s">
        <v>1941</v>
      </c>
      <c r="F24" s="1086" t="s">
        <v>1954</v>
      </c>
      <c r="G24" s="1228"/>
      <c r="I24" s="829"/>
      <c r="J24" s="829"/>
    </row>
    <row r="25" spans="1:10" ht="15" customHeight="1">
      <c r="A25" s="285"/>
      <c r="C25" s="86"/>
      <c r="D25" s="114"/>
      <c r="E25" s="301" t="s">
        <v>327</v>
      </c>
      <c r="F25" s="298"/>
      <c r="G25" s="1229"/>
    </row>
    <row r="26" spans="1:10">
      <c r="A26" s="285"/>
      <c r="C26" s="86"/>
      <c r="D26" s="187" t="s">
        <v>328</v>
      </c>
      <c r="E26" s="287" t="s">
        <v>691</v>
      </c>
      <c r="F26" s="295" t="s">
        <v>457</v>
      </c>
      <c r="G26" s="789"/>
    </row>
    <row r="27" spans="1:10" ht="42.95" customHeight="1">
      <c r="A27" s="285"/>
      <c r="C27" s="86"/>
      <c r="D27" s="187" t="s">
        <v>442</v>
      </c>
      <c r="E27" s="289" t="s">
        <v>1955</v>
      </c>
      <c r="F27" s="1093" t="s">
        <v>1956</v>
      </c>
      <c r="G27" s="1227" t="s">
        <v>692</v>
      </c>
    </row>
    <row r="28" spans="1:10" s="799" customFormat="1" ht="15" customHeight="1">
      <c r="A28" s="803"/>
      <c r="B28" s="186"/>
      <c r="C28" s="686"/>
      <c r="D28" s="824"/>
      <c r="E28" s="827" t="s">
        <v>327</v>
      </c>
      <c r="F28" s="790"/>
      <c r="G28" s="1229"/>
      <c r="I28" s="829"/>
      <c r="J28" s="829"/>
    </row>
    <row r="29" spans="1:10" s="799" customFormat="1">
      <c r="A29" s="803"/>
      <c r="B29" s="186"/>
      <c r="C29" s="686"/>
      <c r="D29" s="187" t="s">
        <v>730</v>
      </c>
      <c r="E29" s="782" t="s">
        <v>732</v>
      </c>
      <c r="F29" s="295" t="s">
        <v>457</v>
      </c>
      <c r="G29" s="789"/>
      <c r="I29" s="829"/>
      <c r="J29" s="829"/>
    </row>
    <row r="30" spans="1:10" s="799" customFormat="1" ht="18.75" hidden="1">
      <c r="A30" s="803"/>
      <c r="B30" s="186"/>
      <c r="C30" s="686"/>
      <c r="D30" s="785" t="s">
        <v>731</v>
      </c>
      <c r="E30" s="784"/>
      <c r="F30" s="783"/>
      <c r="G30" s="798"/>
      <c r="H30" s="786"/>
      <c r="I30" s="829"/>
      <c r="J30" s="829"/>
    </row>
    <row r="31" spans="1:10" ht="15" customHeight="1">
      <c r="A31" s="285"/>
      <c r="C31" s="86"/>
      <c r="D31" s="114"/>
      <c r="E31" s="827" t="s">
        <v>327</v>
      </c>
      <c r="F31" s="790"/>
      <c r="G31" s="791"/>
    </row>
    <row r="32" spans="1:10" ht="3" customHeight="1"/>
    <row r="33" spans="4:16">
      <c r="D33" s="788" t="s">
        <v>728</v>
      </c>
      <c r="E33" s="787" t="s">
        <v>729</v>
      </c>
      <c r="F33" s="725"/>
      <c r="G33" s="725"/>
      <c r="H33" s="725"/>
      <c r="I33" s="725"/>
      <c r="J33" s="725"/>
      <c r="K33" s="725"/>
      <c r="L33" s="725"/>
      <c r="M33" s="725"/>
      <c r="N33" s="725"/>
      <c r="O33" s="725"/>
      <c r="P33" s="725"/>
    </row>
  </sheetData>
  <sheetProtection algorithmName="SHA-512" hashValue="IGbOzAq2LJQLh+IzCEaRjAfTttMz/jl7HRkBsJ9b6qg2x8xDGJOsFgkrcW2NLZ+WFMZ8EEQGaBJTCayGZyA3/Q==" saltValue="c3DmB7pLZg5x2tuiU9BYfg==" spinCount="100000" sheet="1" objects="1" scenarios="1" formatColumns="0" formatRows="0"/>
  <dataConsolidate leftLabels="1" link="1"/>
  <mergeCells count="5">
    <mergeCell ref="G27:G28"/>
    <mergeCell ref="D7:F7"/>
    <mergeCell ref="G7:G8"/>
    <mergeCell ref="G12:G2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7:F28 F12:F24">
      <formula1>900</formula1>
    </dataValidation>
    <dataValidation type="textLength" operator="lessThanOrEqual" allowBlank="1" showInputMessage="1" showErrorMessage="1" errorTitle="Ошибка" error="Допускается ввод не более 900 символов!" sqref="G12 E27 G27 G30 E12:E24">
      <formula1>900</formula1>
    </dataValidation>
  </dataValidations>
  <hyperlinks>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733fb1b4-9279-418c-94ec-56d8a7f8f75f"/>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d4ee0313-4bb3-4a8e-974f-418b27472210"/>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038f486b-4914-4cf2-a6aa-814c0e9686c7"/>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a69455d-8ac9-4dce-8d4a-d4cd07658cc8"/>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8a00c211-cd72-45dd-b04b-af81261c1a99"/>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e7942940-4ff7-4387-8455-90bddf3be16d"/>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01a2355b-edb1-4a4e-b4bb-9f7b75ed1e1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29379fb-aa62-461c-aaaf-99c41826b5f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b79ad33f-2be9-4e36-b8a0-a5d73caab3e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fa3280d-87dc-460f-92ba-b198443283ac"/>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bbfa137-e624-4042-88a7-97f916b8ad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6d28891-062e-4ab6-b19d-2a01e9b1e7fd"/>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e612d8d6-0922-4c3c-b0e5-71d505d14d6e"/>
    <hyperlink ref="F27" location="'Форма 4.7'!$F$27" tooltip="Кликните по гиперссылке, чтобы перейти по ссылке на обосновывающие документы или отредактировать её" display="https://portal.eias.ru/Portal/DownloadPage.aspx?type=12&amp;guid=8bddb039-5752-4a5d-bf7b-fda4ff8f6821"/>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42"/>
  <sheetViews>
    <sheetView showGridLines="0" topLeftCell="E1" zoomScaleNormal="100" workbookViewId="0">
      <selection activeCell="G52" sqref="G52"/>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57" customWidth="1"/>
    <col min="7" max="7" width="37.7109375" style="1057" customWidth="1"/>
    <col min="8" max="8" width="66.85546875" style="1057" customWidth="1"/>
    <col min="9" max="9" width="115.7109375" style="1057" customWidth="1"/>
    <col min="10" max="11" width="10.5703125" style="1008"/>
    <col min="12" max="12" width="11.140625" style="1008" customWidth="1"/>
    <col min="13" max="20" width="10.5703125" style="1008"/>
    <col min="21" max="16384" width="10.5703125" style="1057"/>
  </cols>
  <sheetData>
    <row r="1" spans="1:20" ht="3" customHeight="1">
      <c r="A1" s="1014" t="s">
        <v>209</v>
      </c>
    </row>
    <row r="2" spans="1:20" ht="22.5">
      <c r="F2" s="1204" t="s">
        <v>490</v>
      </c>
      <c r="G2" s="1205"/>
      <c r="H2" s="1206"/>
      <c r="I2" s="806"/>
    </row>
    <row r="3" spans="1:20" ht="3" customHeight="1"/>
    <row r="4" spans="1:20" s="1007" customFormat="1" ht="11.25">
      <c r="A4" s="1013"/>
      <c r="B4" s="1013"/>
      <c r="C4" s="1013"/>
      <c r="D4" s="1013"/>
      <c r="F4" s="1155" t="s">
        <v>453</v>
      </c>
      <c r="G4" s="1155"/>
      <c r="H4" s="1155"/>
      <c r="I4" s="1207" t="s">
        <v>454</v>
      </c>
      <c r="J4" s="1013"/>
      <c r="K4" s="1013"/>
      <c r="L4" s="1013"/>
      <c r="M4" s="1013"/>
      <c r="N4" s="1013"/>
      <c r="O4" s="1013"/>
      <c r="P4" s="1013"/>
      <c r="Q4" s="1013"/>
      <c r="R4" s="1013"/>
      <c r="S4" s="1013"/>
      <c r="T4" s="1013"/>
    </row>
    <row r="5" spans="1:20" s="1007" customFormat="1" ht="11.25" customHeight="1">
      <c r="A5" s="1013"/>
      <c r="B5" s="1013"/>
      <c r="C5" s="1013"/>
      <c r="D5" s="1013"/>
      <c r="F5" s="1104" t="s">
        <v>91</v>
      </c>
      <c r="G5" s="810" t="s">
        <v>456</v>
      </c>
      <c r="H5" s="1121" t="s">
        <v>441</v>
      </c>
      <c r="I5" s="1207"/>
      <c r="J5" s="1013"/>
      <c r="K5" s="1013"/>
      <c r="L5" s="1013"/>
      <c r="M5" s="1013"/>
      <c r="N5" s="1013"/>
      <c r="O5" s="1013"/>
      <c r="P5" s="1013"/>
      <c r="Q5" s="1013"/>
      <c r="R5" s="1013"/>
      <c r="S5" s="1013"/>
      <c r="T5" s="1013"/>
    </row>
    <row r="6" spans="1:20" s="1007" customFormat="1" ht="12" customHeight="1">
      <c r="A6" s="1013"/>
      <c r="B6" s="1013"/>
      <c r="C6" s="1013"/>
      <c r="D6" s="1013"/>
      <c r="F6" s="811" t="s">
        <v>92</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491</v>
      </c>
      <c r="H7" s="1110" t="str">
        <f>IF(dateCh="","",dateCh)</f>
        <v>19.12.2019</v>
      </c>
      <c r="I7" s="816" t="s">
        <v>492</v>
      </c>
      <c r="J7" s="615"/>
      <c r="K7" s="1013"/>
      <c r="L7" s="1013"/>
      <c r="M7" s="1013"/>
      <c r="N7" s="1013"/>
      <c r="O7" s="1013"/>
      <c r="P7" s="1013"/>
      <c r="Q7" s="1013"/>
      <c r="R7" s="1013"/>
      <c r="S7" s="1013"/>
      <c r="T7" s="1013"/>
    </row>
    <row r="8" spans="1:20" s="1007" customFormat="1" ht="45">
      <c r="A8" s="1208">
        <v>1</v>
      </c>
      <c r="B8" s="1013"/>
      <c r="C8" s="1013"/>
      <c r="D8" s="1013"/>
      <c r="F8" s="1029" t="str">
        <f>"2." &amp;mergeValue(A8)</f>
        <v>2.1</v>
      </c>
      <c r="G8" s="815" t="s">
        <v>493</v>
      </c>
      <c r="H8" s="1110" t="str">
        <f>IF('Перечень тарифов'!R21="","наименование отсутствует","" &amp; 'Перечень тарифов'!R21 &amp; "")</f>
        <v>наименование отсутствует</v>
      </c>
      <c r="I8" s="816" t="s">
        <v>588</v>
      </c>
      <c r="J8" s="615"/>
      <c r="K8" s="1013"/>
      <c r="L8" s="1013"/>
      <c r="M8" s="1013"/>
      <c r="N8" s="1013"/>
      <c r="O8" s="1013"/>
      <c r="P8" s="1013"/>
      <c r="Q8" s="1013"/>
      <c r="R8" s="1013"/>
      <c r="S8" s="1013"/>
      <c r="T8" s="1013"/>
    </row>
    <row r="9" spans="1:20" s="1007" customFormat="1" ht="56.25">
      <c r="A9" s="1208"/>
      <c r="B9" s="1013"/>
      <c r="C9" s="1013"/>
      <c r="D9" s="1013"/>
      <c r="F9" s="1029" t="str">
        <f>"3." &amp;mergeValue(A9)</f>
        <v>3.1</v>
      </c>
      <c r="G9" s="815" t="s">
        <v>494</v>
      </c>
      <c r="H9" s="1110"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816" t="s">
        <v>586</v>
      </c>
      <c r="J9" s="615"/>
      <c r="K9" s="1013"/>
      <c r="L9" s="1013"/>
      <c r="M9" s="1013"/>
      <c r="N9" s="1013"/>
      <c r="O9" s="1013"/>
      <c r="P9" s="1013"/>
      <c r="Q9" s="1013"/>
      <c r="R9" s="1013"/>
      <c r="S9" s="1013"/>
      <c r="T9" s="1013"/>
    </row>
    <row r="10" spans="1:20" s="1007" customFormat="1" ht="22.5">
      <c r="A10" s="1208"/>
      <c r="B10" s="1013"/>
      <c r="C10" s="1013"/>
      <c r="D10" s="1013"/>
      <c r="F10" s="1029" t="str">
        <f>"4."&amp;mergeValue(A10)</f>
        <v>4.1</v>
      </c>
      <c r="G10" s="815" t="s">
        <v>495</v>
      </c>
      <c r="H10" s="1121" t="s">
        <v>457</v>
      </c>
      <c r="I10" s="816"/>
      <c r="J10" s="615"/>
      <c r="K10" s="1013"/>
      <c r="L10" s="1013"/>
      <c r="M10" s="1013"/>
      <c r="N10" s="1013"/>
      <c r="O10" s="1013"/>
      <c r="P10" s="1013"/>
      <c r="Q10" s="1013"/>
      <c r="R10" s="1013"/>
      <c r="S10" s="1013"/>
      <c r="T10" s="1013"/>
    </row>
    <row r="11" spans="1:20" s="1007" customFormat="1" ht="18.75">
      <c r="A11" s="1208"/>
      <c r="B11" s="1208">
        <v>1</v>
      </c>
      <c r="C11" s="1105"/>
      <c r="D11" s="1105"/>
      <c r="F11" s="1029" t="str">
        <f>"4."&amp;mergeValue(A11) &amp;"."&amp;mergeValue(B11)</f>
        <v>4.1.1</v>
      </c>
      <c r="G11" s="830" t="s">
        <v>590</v>
      </c>
      <c r="H11" s="1110" t="str">
        <f>IF(region_name="","",region_name)</f>
        <v>Ленинградская область</v>
      </c>
      <c r="I11" s="816" t="s">
        <v>498</v>
      </c>
      <c r="J11" s="615"/>
      <c r="K11" s="1013"/>
      <c r="L11" s="1013"/>
      <c r="M11" s="1013"/>
      <c r="N11" s="1013"/>
      <c r="O11" s="1013"/>
      <c r="P11" s="1013"/>
      <c r="Q11" s="1013"/>
      <c r="R11" s="1013"/>
      <c r="S11" s="1013"/>
      <c r="T11" s="1013"/>
    </row>
    <row r="12" spans="1:20" s="1007" customFormat="1" ht="22.5">
      <c r="A12" s="1208"/>
      <c r="B12" s="1208"/>
      <c r="C12" s="1208">
        <v>1</v>
      </c>
      <c r="D12" s="1105"/>
      <c r="F12" s="1029" t="str">
        <f>"4."&amp;mergeValue(A12) &amp;"."&amp;mergeValue(B12)&amp;"."&amp;mergeValue(C12)</f>
        <v>4.1.1.1</v>
      </c>
      <c r="G12" s="817" t="s">
        <v>496</v>
      </c>
      <c r="H12" s="1110" t="str">
        <f>IF(Территории!H13="","","" &amp; Территории!H13 &amp; "")</f>
        <v>Гатчинский муниципальный район</v>
      </c>
      <c r="I12" s="816" t="s">
        <v>499</v>
      </c>
      <c r="J12" s="615"/>
      <c r="K12" s="1013"/>
      <c r="L12" s="1013"/>
      <c r="M12" s="1013"/>
      <c r="N12" s="1013"/>
      <c r="O12" s="1013"/>
      <c r="P12" s="1013"/>
      <c r="Q12" s="1013"/>
      <c r="R12" s="1013"/>
      <c r="S12" s="1013"/>
      <c r="T12" s="1013"/>
    </row>
    <row r="13" spans="1:20" s="1007" customFormat="1" ht="18.75">
      <c r="A13" s="1208"/>
      <c r="B13" s="1208"/>
      <c r="C13" s="1208"/>
      <c r="D13" s="1105">
        <v>1</v>
      </c>
      <c r="F13" s="1029" t="str">
        <f>"4."&amp;mergeValue(A13) &amp;"."&amp;mergeValue(B13)&amp;"."&amp;mergeValue(C13)&amp;"."&amp;mergeValue(D13)</f>
        <v>4.1.1.1.1</v>
      </c>
      <c r="G13" s="818" t="s">
        <v>497</v>
      </c>
      <c r="H13" s="1110" t="str">
        <f>IF(Территории!R14="","","" &amp; Территории!R14 &amp; "")</f>
        <v>Вырицкое (41618154)</v>
      </c>
      <c r="I13" s="1209" t="s">
        <v>589</v>
      </c>
      <c r="J13" s="615"/>
      <c r="K13" s="1013"/>
      <c r="L13" s="1013"/>
      <c r="M13" s="1013"/>
      <c r="N13" s="1013"/>
      <c r="O13" s="1013"/>
      <c r="P13" s="1013"/>
      <c r="Q13" s="1013"/>
      <c r="R13" s="1013"/>
      <c r="S13" s="1013"/>
      <c r="T13" s="1013"/>
    </row>
    <row r="14" spans="1:20" s="1007" customFormat="1" ht="18.75">
      <c r="A14" s="1208"/>
      <c r="B14" s="1208"/>
      <c r="C14" s="1208"/>
      <c r="D14" s="1105">
        <v>2</v>
      </c>
      <c r="F14" s="1029" t="str">
        <f>"4."&amp;mergeValue(A14) &amp;"."&amp;mergeValue(B14)&amp;"."&amp;mergeValue(C14)&amp;"."&amp;mergeValue(D14)</f>
        <v>4.1.1.1.2</v>
      </c>
      <c r="G14" s="818" t="s">
        <v>497</v>
      </c>
      <c r="H14" s="1110" t="str">
        <f>IF(Территории!R15="","","" &amp; Территории!R15 &amp; "")</f>
        <v>Большеколпанское (41618408)</v>
      </c>
      <c r="I14" s="1209"/>
      <c r="J14" s="615"/>
      <c r="K14" s="1013"/>
      <c r="L14" s="1013"/>
      <c r="M14" s="1013"/>
      <c r="N14" s="1013"/>
      <c r="O14" s="1013"/>
      <c r="P14" s="1013"/>
      <c r="Q14" s="1013"/>
      <c r="R14" s="1013"/>
      <c r="S14" s="1013"/>
      <c r="T14" s="1013"/>
    </row>
    <row r="15" spans="1:20" s="1007" customFormat="1" ht="45">
      <c r="A15" s="1208">
        <v>2</v>
      </c>
      <c r="B15" s="1013"/>
      <c r="C15" s="1013"/>
      <c r="D15" s="1013"/>
      <c r="F15" s="1029" t="str">
        <f>"2." &amp;mergeValue(A15)</f>
        <v>2.2</v>
      </c>
      <c r="G15" s="815" t="s">
        <v>493</v>
      </c>
      <c r="H15" s="1110" t="str">
        <f>IF('Перечень тарифов'!R24="","наименование отсутствует","" &amp; 'Перечень тарифов'!R24 &amp; "")</f>
        <v>наименование отсутствует</v>
      </c>
      <c r="I15" s="816" t="s">
        <v>588</v>
      </c>
      <c r="J15" s="615"/>
      <c r="K15" s="1013"/>
      <c r="L15" s="1013"/>
      <c r="M15" s="1013"/>
      <c r="N15" s="1013"/>
      <c r="O15" s="1013"/>
      <c r="P15" s="1013"/>
      <c r="Q15" s="1013"/>
      <c r="R15" s="1013"/>
      <c r="S15" s="1013"/>
      <c r="T15" s="1013"/>
    </row>
    <row r="16" spans="1:20" s="1007" customFormat="1" ht="56.25">
      <c r="A16" s="1208"/>
      <c r="B16" s="1013"/>
      <c r="C16" s="1013"/>
      <c r="D16" s="1013"/>
      <c r="F16" s="1029" t="str">
        <f>"3." &amp;mergeValue(A16)</f>
        <v>3.2</v>
      </c>
      <c r="G16" s="815" t="s">
        <v>494</v>
      </c>
      <c r="H16" s="1110"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6" s="816" t="s">
        <v>586</v>
      </c>
      <c r="J16" s="615"/>
      <c r="K16" s="1013"/>
      <c r="L16" s="1013"/>
      <c r="M16" s="1013"/>
      <c r="N16" s="1013"/>
      <c r="O16" s="1013"/>
      <c r="P16" s="1013"/>
      <c r="Q16" s="1013"/>
      <c r="R16" s="1013"/>
      <c r="S16" s="1013"/>
      <c r="T16" s="1013"/>
    </row>
    <row r="17" spans="1:20" s="1007" customFormat="1" ht="22.5">
      <c r="A17" s="1208"/>
      <c r="B17" s="1013"/>
      <c r="C17" s="1013"/>
      <c r="D17" s="1013"/>
      <c r="F17" s="1029" t="str">
        <f>"4."&amp;mergeValue(A17)</f>
        <v>4.2</v>
      </c>
      <c r="G17" s="815" t="s">
        <v>495</v>
      </c>
      <c r="H17" s="1121" t="s">
        <v>457</v>
      </c>
      <c r="I17" s="816"/>
      <c r="J17" s="615"/>
      <c r="K17" s="1013"/>
      <c r="L17" s="1013"/>
      <c r="M17" s="1013"/>
      <c r="N17" s="1013"/>
      <c r="O17" s="1013"/>
      <c r="P17" s="1013"/>
      <c r="Q17" s="1013"/>
      <c r="R17" s="1013"/>
      <c r="S17" s="1013"/>
      <c r="T17" s="1013"/>
    </row>
    <row r="18" spans="1:20" s="1007" customFormat="1" ht="18.75">
      <c r="A18" s="1208"/>
      <c r="B18" s="1208">
        <v>1</v>
      </c>
      <c r="C18" s="1105"/>
      <c r="D18" s="1105"/>
      <c r="F18" s="1029" t="str">
        <f>"4."&amp;mergeValue(A18) &amp;"."&amp;mergeValue(B18)</f>
        <v>4.2.1</v>
      </c>
      <c r="G18" s="830" t="s">
        <v>590</v>
      </c>
      <c r="H18" s="1110" t="str">
        <f>IF(region_name="","",region_name)</f>
        <v>Ленинградская область</v>
      </c>
      <c r="I18" s="816" t="s">
        <v>498</v>
      </c>
      <c r="J18" s="615"/>
      <c r="K18" s="1013"/>
      <c r="L18" s="1013"/>
      <c r="M18" s="1013"/>
      <c r="N18" s="1013"/>
      <c r="O18" s="1013"/>
      <c r="P18" s="1013"/>
      <c r="Q18" s="1013"/>
      <c r="R18" s="1013"/>
      <c r="S18" s="1013"/>
      <c r="T18" s="1013"/>
    </row>
    <row r="19" spans="1:20" s="1007" customFormat="1" ht="22.5">
      <c r="A19" s="1208"/>
      <c r="B19" s="1208"/>
      <c r="C19" s="1208">
        <v>1</v>
      </c>
      <c r="D19" s="1105"/>
      <c r="F19" s="1029" t="str">
        <f>"4."&amp;mergeValue(A19) &amp;"."&amp;mergeValue(B19)&amp;"."&amp;mergeValue(C19)</f>
        <v>4.2.1.1</v>
      </c>
      <c r="G19" s="817" t="s">
        <v>496</v>
      </c>
      <c r="H19" s="1110" t="str">
        <f>IF(Территории!H17="","","" &amp; Территории!H17 &amp; "")</f>
        <v>Гатчинский муниципальный район</v>
      </c>
      <c r="I19" s="816" t="s">
        <v>499</v>
      </c>
      <c r="J19" s="615"/>
      <c r="K19" s="1013"/>
      <c r="L19" s="1013"/>
      <c r="M19" s="1013"/>
      <c r="N19" s="1013"/>
      <c r="O19" s="1013"/>
      <c r="P19" s="1013"/>
      <c r="Q19" s="1013"/>
      <c r="R19" s="1013"/>
      <c r="S19" s="1013"/>
      <c r="T19" s="1013"/>
    </row>
    <row r="20" spans="1:20" s="1007" customFormat="1" ht="56.25">
      <c r="A20" s="1208"/>
      <c r="B20" s="1208"/>
      <c r="C20" s="1208"/>
      <c r="D20" s="1105">
        <v>1</v>
      </c>
      <c r="F20" s="1029" t="str">
        <f>"4."&amp;mergeValue(A20) &amp;"."&amp;mergeValue(B20)&amp;"."&amp;mergeValue(C20)&amp;"."&amp;mergeValue(D20)</f>
        <v>4.2.1.1.1</v>
      </c>
      <c r="G20" s="818" t="s">
        <v>497</v>
      </c>
      <c r="H20" s="1110" t="str">
        <f>IF(Территории!R18="","","" &amp; Территории!R18 &amp; "")</f>
        <v>Пудомягское (41618404)</v>
      </c>
      <c r="I20" s="1106" t="s">
        <v>589</v>
      </c>
      <c r="J20" s="615"/>
      <c r="K20" s="1013"/>
      <c r="L20" s="1013"/>
      <c r="M20" s="1013"/>
      <c r="N20" s="1013"/>
      <c r="O20" s="1013"/>
      <c r="P20" s="1013"/>
      <c r="Q20" s="1013"/>
      <c r="R20" s="1013"/>
      <c r="S20" s="1013"/>
      <c r="T20" s="1013"/>
    </row>
    <row r="21" spans="1:20" s="1007" customFormat="1" ht="45">
      <c r="A21" s="1208">
        <v>3</v>
      </c>
      <c r="B21" s="1013"/>
      <c r="C21" s="1013"/>
      <c r="D21" s="1013"/>
      <c r="F21" s="1029" t="str">
        <f>"2." &amp;mergeValue(A21)</f>
        <v>2.3</v>
      </c>
      <c r="G21" s="815" t="s">
        <v>493</v>
      </c>
      <c r="H21" s="1110" t="str">
        <f>IF('Перечень тарифов'!R29="","наименование отсутствует","" &amp; 'Перечень тарифов'!R29 &amp; "")</f>
        <v>наименование отсутствует</v>
      </c>
      <c r="I21" s="816" t="s">
        <v>588</v>
      </c>
      <c r="J21" s="615"/>
      <c r="K21" s="1013"/>
      <c r="L21" s="1013"/>
      <c r="M21" s="1013"/>
      <c r="N21" s="1013"/>
      <c r="O21" s="1013"/>
      <c r="P21" s="1013"/>
      <c r="Q21" s="1013"/>
      <c r="R21" s="1013"/>
      <c r="S21" s="1013"/>
      <c r="T21" s="1013"/>
    </row>
    <row r="22" spans="1:20" s="1007" customFormat="1" ht="56.25">
      <c r="A22" s="1208"/>
      <c r="B22" s="1013"/>
      <c r="C22" s="1013"/>
      <c r="D22" s="1013"/>
      <c r="F22" s="1029" t="str">
        <f>"3." &amp;mergeValue(A22)</f>
        <v>3.3</v>
      </c>
      <c r="G22" s="815" t="s">
        <v>494</v>
      </c>
      <c r="H22" s="1110" t="str">
        <f>IF('Перечень тарифов'!F29="","наименование отсутствует","" &amp; 'Перечень тарифов'!F29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2" s="816" t="s">
        <v>586</v>
      </c>
      <c r="J22" s="615"/>
      <c r="K22" s="1013"/>
      <c r="L22" s="1013"/>
      <c r="M22" s="1013"/>
      <c r="N22" s="1013"/>
      <c r="O22" s="1013"/>
      <c r="P22" s="1013"/>
      <c r="Q22" s="1013"/>
      <c r="R22" s="1013"/>
      <c r="S22" s="1013"/>
      <c r="T22" s="1013"/>
    </row>
    <row r="23" spans="1:20" s="1007" customFormat="1" ht="22.5">
      <c r="A23" s="1208"/>
      <c r="B23" s="1013"/>
      <c r="C23" s="1013"/>
      <c r="D23" s="1013"/>
      <c r="F23" s="1029" t="str">
        <f>"4."&amp;mergeValue(A23)</f>
        <v>4.3</v>
      </c>
      <c r="G23" s="815" t="s">
        <v>495</v>
      </c>
      <c r="H23" s="1121" t="s">
        <v>457</v>
      </c>
      <c r="I23" s="816"/>
      <c r="J23" s="615"/>
      <c r="K23" s="1013"/>
      <c r="L23" s="1013"/>
      <c r="M23" s="1013"/>
      <c r="N23" s="1013"/>
      <c r="O23" s="1013"/>
      <c r="P23" s="1013"/>
      <c r="Q23" s="1013"/>
      <c r="R23" s="1013"/>
      <c r="S23" s="1013"/>
      <c r="T23" s="1013"/>
    </row>
    <row r="24" spans="1:20" s="1007" customFormat="1" ht="18.75">
      <c r="A24" s="1208"/>
      <c r="B24" s="1208">
        <v>1</v>
      </c>
      <c r="C24" s="1105"/>
      <c r="D24" s="1105"/>
      <c r="F24" s="1029" t="str">
        <f>"4."&amp;mergeValue(A24) &amp;"."&amp;mergeValue(B24)</f>
        <v>4.3.1</v>
      </c>
      <c r="G24" s="830" t="s">
        <v>590</v>
      </c>
      <c r="H24" s="1110" t="str">
        <f>IF(region_name="","",region_name)</f>
        <v>Ленинградская область</v>
      </c>
      <c r="I24" s="816" t="s">
        <v>498</v>
      </c>
      <c r="J24" s="615"/>
      <c r="K24" s="1013"/>
      <c r="L24" s="1013"/>
      <c r="M24" s="1013"/>
      <c r="N24" s="1013"/>
      <c r="O24" s="1013"/>
      <c r="P24" s="1013"/>
      <c r="Q24" s="1013"/>
      <c r="R24" s="1013"/>
      <c r="S24" s="1013"/>
      <c r="T24" s="1013"/>
    </row>
    <row r="25" spans="1:20" s="1007" customFormat="1" ht="22.5">
      <c r="A25" s="1208"/>
      <c r="B25" s="1208"/>
      <c r="C25" s="1208">
        <v>1</v>
      </c>
      <c r="D25" s="1105"/>
      <c r="F25" s="1029" t="str">
        <f>"4."&amp;mergeValue(A25) &amp;"."&amp;mergeValue(B25)&amp;"."&amp;mergeValue(C25)</f>
        <v>4.3.1.1</v>
      </c>
      <c r="G25" s="817" t="s">
        <v>496</v>
      </c>
      <c r="H25" s="1110" t="str">
        <f>IF(Территории!H13="","","" &amp; Территории!H13 &amp; "")</f>
        <v>Гатчинский муниципальный район</v>
      </c>
      <c r="I25" s="816" t="s">
        <v>499</v>
      </c>
      <c r="J25" s="615"/>
      <c r="K25" s="1013"/>
      <c r="L25" s="1013"/>
      <c r="M25" s="1013"/>
      <c r="N25" s="1013"/>
      <c r="O25" s="1013"/>
      <c r="P25" s="1013"/>
      <c r="Q25" s="1013"/>
      <c r="R25" s="1013"/>
      <c r="S25" s="1013"/>
      <c r="T25" s="1013"/>
    </row>
    <row r="26" spans="1:20" s="1007" customFormat="1" ht="18.75">
      <c r="A26" s="1208"/>
      <c r="B26" s="1208"/>
      <c r="C26" s="1208"/>
      <c r="D26" s="1105">
        <v>1</v>
      </c>
      <c r="F26" s="1029" t="str">
        <f>"4."&amp;mergeValue(A26) &amp;"."&amp;mergeValue(B26)&amp;"."&amp;mergeValue(C26)&amp;"."&amp;mergeValue(D26)</f>
        <v>4.3.1.1.1</v>
      </c>
      <c r="G26" s="818" t="s">
        <v>497</v>
      </c>
      <c r="H26" s="1110" t="str">
        <f>IF(Территории!R14="","","" &amp; Территории!R14 &amp; "")</f>
        <v>Вырицкое (41618154)</v>
      </c>
      <c r="I26" s="1209" t="s">
        <v>589</v>
      </c>
      <c r="J26" s="615"/>
      <c r="K26" s="1013"/>
      <c r="L26" s="1013"/>
      <c r="M26" s="1013"/>
      <c r="N26" s="1013"/>
      <c r="O26" s="1013"/>
      <c r="P26" s="1013"/>
      <c r="Q26" s="1013"/>
      <c r="R26" s="1013"/>
      <c r="S26" s="1013"/>
      <c r="T26" s="1013"/>
    </row>
    <row r="27" spans="1:20" s="1007" customFormat="1" ht="18.75">
      <c r="A27" s="1208"/>
      <c r="B27" s="1208"/>
      <c r="C27" s="1208"/>
      <c r="D27" s="1105">
        <v>2</v>
      </c>
      <c r="F27" s="1029" t="str">
        <f>"4."&amp;mergeValue(A27) &amp;"."&amp;mergeValue(B27)&amp;"."&amp;mergeValue(C27)&amp;"."&amp;mergeValue(D27)</f>
        <v>4.3.1.1.2</v>
      </c>
      <c r="G27" s="818" t="s">
        <v>497</v>
      </c>
      <c r="H27" s="1110" t="str">
        <f>IF(Территории!R15="","","" &amp; Территории!R15 &amp; "")</f>
        <v>Большеколпанское (41618408)</v>
      </c>
      <c r="I27" s="1209"/>
      <c r="J27" s="615"/>
      <c r="K27" s="1013"/>
      <c r="L27" s="1013"/>
      <c r="M27" s="1013"/>
      <c r="N27" s="1013"/>
      <c r="O27" s="1013"/>
      <c r="P27" s="1013"/>
      <c r="Q27" s="1013"/>
      <c r="R27" s="1013"/>
      <c r="S27" s="1013"/>
      <c r="T27" s="1013"/>
    </row>
    <row r="28" spans="1:20" s="1007" customFormat="1" ht="45">
      <c r="A28" s="1208">
        <v>4</v>
      </c>
      <c r="B28" s="1013"/>
      <c r="C28" s="1013"/>
      <c r="D28" s="1013"/>
      <c r="F28" s="1029" t="str">
        <f>"2." &amp;mergeValue(A28)</f>
        <v>2.4</v>
      </c>
      <c r="G28" s="815" t="s">
        <v>493</v>
      </c>
      <c r="H28" s="1110" t="str">
        <f>IF('Перечень тарифов'!R32="","наименование отсутствует","" &amp; 'Перечень тарифов'!R32 &amp; "")</f>
        <v>наименование отсутствует</v>
      </c>
      <c r="I28" s="816" t="s">
        <v>588</v>
      </c>
      <c r="J28" s="615"/>
      <c r="K28" s="1013"/>
      <c r="L28" s="1013"/>
      <c r="M28" s="1013"/>
      <c r="N28" s="1013"/>
      <c r="O28" s="1013"/>
      <c r="P28" s="1013"/>
      <c r="Q28" s="1013"/>
      <c r="R28" s="1013"/>
      <c r="S28" s="1013"/>
      <c r="T28" s="1013"/>
    </row>
    <row r="29" spans="1:20" s="1007" customFormat="1" ht="56.25">
      <c r="A29" s="1208"/>
      <c r="B29" s="1013"/>
      <c r="C29" s="1013"/>
      <c r="D29" s="1013"/>
      <c r="F29" s="1029" t="str">
        <f>"3." &amp;mergeValue(A29)</f>
        <v>3.4</v>
      </c>
      <c r="G29" s="815" t="s">
        <v>494</v>
      </c>
      <c r="H29" s="1110" t="str">
        <f>IF('Перечень тарифов'!F29="","наименование отсутствует","" &amp; 'Перечень тарифов'!F29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9" s="816" t="s">
        <v>586</v>
      </c>
      <c r="J29" s="615"/>
      <c r="K29" s="1013"/>
      <c r="L29" s="1013"/>
      <c r="M29" s="1013"/>
      <c r="N29" s="1013"/>
      <c r="O29" s="1013"/>
      <c r="P29" s="1013"/>
      <c r="Q29" s="1013"/>
      <c r="R29" s="1013"/>
      <c r="S29" s="1013"/>
      <c r="T29" s="1013"/>
    </row>
    <row r="30" spans="1:20" s="1007" customFormat="1" ht="22.5">
      <c r="A30" s="1208"/>
      <c r="B30" s="1013"/>
      <c r="C30" s="1013"/>
      <c r="D30" s="1013"/>
      <c r="F30" s="1029" t="str">
        <f>"4."&amp;mergeValue(A30)</f>
        <v>4.4</v>
      </c>
      <c r="G30" s="815" t="s">
        <v>495</v>
      </c>
      <c r="H30" s="1121" t="s">
        <v>457</v>
      </c>
      <c r="I30" s="816"/>
      <c r="J30" s="615"/>
      <c r="K30" s="1013"/>
      <c r="L30" s="1013"/>
      <c r="M30" s="1013"/>
      <c r="N30" s="1013"/>
      <c r="O30" s="1013"/>
      <c r="P30" s="1013"/>
      <c r="Q30" s="1013"/>
      <c r="R30" s="1013"/>
      <c r="S30" s="1013"/>
      <c r="T30" s="1013"/>
    </row>
    <row r="31" spans="1:20" s="1007" customFormat="1" ht="18.75">
      <c r="A31" s="1208"/>
      <c r="B31" s="1208">
        <v>1</v>
      </c>
      <c r="C31" s="1105"/>
      <c r="D31" s="1105"/>
      <c r="F31" s="1029" t="str">
        <f>"4."&amp;mergeValue(A31) &amp;"."&amp;mergeValue(B31)</f>
        <v>4.4.1</v>
      </c>
      <c r="G31" s="830" t="s">
        <v>590</v>
      </c>
      <c r="H31" s="1110" t="str">
        <f>IF(region_name="","",region_name)</f>
        <v>Ленинградская область</v>
      </c>
      <c r="I31" s="816" t="s">
        <v>498</v>
      </c>
      <c r="J31" s="615"/>
      <c r="K31" s="1013"/>
      <c r="L31" s="1013"/>
      <c r="M31" s="1013"/>
      <c r="N31" s="1013"/>
      <c r="O31" s="1013"/>
      <c r="P31" s="1013"/>
      <c r="Q31" s="1013"/>
      <c r="R31" s="1013"/>
      <c r="S31" s="1013"/>
      <c r="T31" s="1013"/>
    </row>
    <row r="32" spans="1:20" s="1007" customFormat="1" ht="22.5">
      <c r="A32" s="1208"/>
      <c r="B32" s="1208"/>
      <c r="C32" s="1208">
        <v>1</v>
      </c>
      <c r="D32" s="1105"/>
      <c r="F32" s="1029" t="str">
        <f>"4."&amp;mergeValue(A32) &amp;"."&amp;mergeValue(B32)&amp;"."&amp;mergeValue(C32)</f>
        <v>4.4.1.1</v>
      </c>
      <c r="G32" s="817" t="s">
        <v>496</v>
      </c>
      <c r="H32" s="1110" t="str">
        <f>IF(Территории!H17="","","" &amp; Территории!H17 &amp; "")</f>
        <v>Гатчинский муниципальный район</v>
      </c>
      <c r="I32" s="816" t="s">
        <v>499</v>
      </c>
      <c r="J32" s="615"/>
      <c r="K32" s="1013"/>
      <c r="L32" s="1013"/>
      <c r="M32" s="1013"/>
      <c r="N32" s="1013"/>
      <c r="O32" s="1013"/>
      <c r="P32" s="1013"/>
      <c r="Q32" s="1013"/>
      <c r="R32" s="1013"/>
      <c r="S32" s="1013"/>
      <c r="T32" s="1013"/>
    </row>
    <row r="33" spans="1:20" s="1007" customFormat="1" ht="56.25">
      <c r="A33" s="1208"/>
      <c r="B33" s="1208"/>
      <c r="C33" s="1208"/>
      <c r="D33" s="1105">
        <v>1</v>
      </c>
      <c r="F33" s="1029" t="str">
        <f>"4."&amp;mergeValue(A33) &amp;"."&amp;mergeValue(B33)&amp;"."&amp;mergeValue(C33)&amp;"."&amp;mergeValue(D33)</f>
        <v>4.4.1.1.1</v>
      </c>
      <c r="G33" s="818" t="s">
        <v>497</v>
      </c>
      <c r="H33" s="1110" t="str">
        <f>IF(Территории!R18="","","" &amp; Территории!R18 &amp; "")</f>
        <v>Пудомягское (41618404)</v>
      </c>
      <c r="I33" s="1106" t="s">
        <v>589</v>
      </c>
      <c r="J33" s="615"/>
      <c r="K33" s="1013"/>
      <c r="L33" s="1013"/>
      <c r="M33" s="1013"/>
      <c r="N33" s="1013"/>
      <c r="O33" s="1013"/>
      <c r="P33" s="1013"/>
      <c r="Q33" s="1013"/>
      <c r="R33" s="1013"/>
      <c r="S33" s="1013"/>
      <c r="T33" s="1013"/>
    </row>
    <row r="34" spans="1:20" s="1007" customFormat="1" ht="45">
      <c r="A34" s="1208">
        <v>5</v>
      </c>
      <c r="B34" s="1013"/>
      <c r="C34" s="1013"/>
      <c r="D34" s="1013"/>
      <c r="F34" s="1029" t="str">
        <f>"2." &amp;mergeValue(A34)</f>
        <v>2.5</v>
      </c>
      <c r="G34" s="815" t="s">
        <v>493</v>
      </c>
      <c r="H34" s="1110" t="str">
        <f>IF('Перечень тарифов'!R37="","наименование отсутствует","" &amp; 'Перечень тарифов'!R37 &amp; "")</f>
        <v>наименование отсутствует</v>
      </c>
      <c r="I34" s="816" t="s">
        <v>588</v>
      </c>
      <c r="J34" s="615"/>
      <c r="K34" s="1013"/>
      <c r="L34" s="1013"/>
      <c r="M34" s="1013"/>
      <c r="N34" s="1013"/>
      <c r="O34" s="1013"/>
      <c r="P34" s="1013"/>
      <c r="Q34" s="1013"/>
      <c r="R34" s="1013"/>
      <c r="S34" s="1013"/>
      <c r="T34" s="1013"/>
    </row>
    <row r="35" spans="1:20" s="1007" customFormat="1" ht="56.25">
      <c r="A35" s="1208"/>
      <c r="B35" s="1013"/>
      <c r="C35" s="1013"/>
      <c r="D35" s="1013"/>
      <c r="F35" s="1029" t="str">
        <f>"3." &amp;mergeValue(A35)</f>
        <v>3.5</v>
      </c>
      <c r="G35" s="815" t="s">
        <v>494</v>
      </c>
      <c r="H35" s="1110" t="str">
        <f>IF('Перечень тарифов'!F37="","наименование отсутствует","" &amp; 'Перечень тарифов'!F37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5" s="816" t="s">
        <v>586</v>
      </c>
      <c r="J35" s="615"/>
      <c r="K35" s="1013"/>
      <c r="L35" s="1013"/>
      <c r="M35" s="1013"/>
      <c r="N35" s="1013"/>
      <c r="O35" s="1013"/>
      <c r="P35" s="1013"/>
      <c r="Q35" s="1013"/>
      <c r="R35" s="1013"/>
      <c r="S35" s="1013"/>
      <c r="T35" s="1013"/>
    </row>
    <row r="36" spans="1:20" s="1007" customFormat="1" ht="22.5">
      <c r="A36" s="1208"/>
      <c r="B36" s="1013"/>
      <c r="C36" s="1013"/>
      <c r="D36" s="1013"/>
      <c r="F36" s="1029" t="str">
        <f>"4."&amp;mergeValue(A36)</f>
        <v>4.5</v>
      </c>
      <c r="G36" s="815" t="s">
        <v>495</v>
      </c>
      <c r="H36" s="1121" t="s">
        <v>457</v>
      </c>
      <c r="I36" s="816"/>
      <c r="J36" s="615"/>
      <c r="K36" s="1013"/>
      <c r="L36" s="1013"/>
      <c r="M36" s="1013"/>
      <c r="N36" s="1013"/>
      <c r="O36" s="1013"/>
      <c r="P36" s="1013"/>
      <c r="Q36" s="1013"/>
      <c r="R36" s="1013"/>
      <c r="S36" s="1013"/>
      <c r="T36" s="1013"/>
    </row>
    <row r="37" spans="1:20" s="1007" customFormat="1" ht="18.75">
      <c r="A37" s="1208"/>
      <c r="B37" s="1208">
        <v>1</v>
      </c>
      <c r="C37" s="1105"/>
      <c r="D37" s="1105"/>
      <c r="F37" s="1029" t="str">
        <f>"4."&amp;mergeValue(A37) &amp;"."&amp;mergeValue(B37)</f>
        <v>4.5.1</v>
      </c>
      <c r="G37" s="830" t="s">
        <v>590</v>
      </c>
      <c r="H37" s="1110" t="str">
        <f>IF(region_name="","",region_name)</f>
        <v>Ленинградская область</v>
      </c>
      <c r="I37" s="816" t="s">
        <v>498</v>
      </c>
      <c r="J37" s="615"/>
      <c r="K37" s="1013"/>
      <c r="L37" s="1013"/>
      <c r="M37" s="1013"/>
      <c r="N37" s="1013"/>
      <c r="O37" s="1013"/>
      <c r="P37" s="1013"/>
      <c r="Q37" s="1013"/>
      <c r="R37" s="1013"/>
      <c r="S37" s="1013"/>
      <c r="T37" s="1013"/>
    </row>
    <row r="38" spans="1:20" s="1007" customFormat="1" ht="22.5">
      <c r="A38" s="1208"/>
      <c r="B38" s="1208"/>
      <c r="C38" s="1208">
        <v>1</v>
      </c>
      <c r="D38" s="1105"/>
      <c r="F38" s="1029" t="str">
        <f>"4."&amp;mergeValue(A38) &amp;"."&amp;mergeValue(B38)&amp;"."&amp;mergeValue(C38)</f>
        <v>4.5.1.1</v>
      </c>
      <c r="G38" s="817" t="s">
        <v>496</v>
      </c>
      <c r="H38" s="1110" t="str">
        <f>IF(Территории!H13="","","" &amp; Территории!H13 &amp; "")</f>
        <v>Гатчинский муниципальный район</v>
      </c>
      <c r="I38" s="816" t="s">
        <v>499</v>
      </c>
      <c r="J38" s="615"/>
      <c r="K38" s="1013"/>
      <c r="L38" s="1013"/>
      <c r="M38" s="1013"/>
      <c r="N38" s="1013"/>
      <c r="O38" s="1013"/>
      <c r="P38" s="1013"/>
      <c r="Q38" s="1013"/>
      <c r="R38" s="1013"/>
      <c r="S38" s="1013"/>
      <c r="T38" s="1013"/>
    </row>
    <row r="39" spans="1:20" s="1007" customFormat="1" ht="18.75">
      <c r="A39" s="1208"/>
      <c r="B39" s="1208"/>
      <c r="C39" s="1208"/>
      <c r="D39" s="1105">
        <v>1</v>
      </c>
      <c r="F39" s="1029" t="str">
        <f>"4."&amp;mergeValue(A39) &amp;"."&amp;mergeValue(B39)&amp;"."&amp;mergeValue(C39)&amp;"."&amp;mergeValue(D39)</f>
        <v>4.5.1.1.1</v>
      </c>
      <c r="G39" s="818" t="s">
        <v>497</v>
      </c>
      <c r="H39" s="1110" t="str">
        <f>IF(Территории!R14="","","" &amp; Территории!R14 &amp; "")</f>
        <v>Вырицкое (41618154)</v>
      </c>
      <c r="I39" s="1209" t="s">
        <v>589</v>
      </c>
      <c r="J39" s="615"/>
      <c r="K39" s="1013"/>
      <c r="L39" s="1013"/>
      <c r="M39" s="1013"/>
      <c r="N39" s="1013"/>
      <c r="O39" s="1013"/>
      <c r="P39" s="1013"/>
      <c r="Q39" s="1013"/>
      <c r="R39" s="1013"/>
      <c r="S39" s="1013"/>
      <c r="T39" s="1013"/>
    </row>
    <row r="40" spans="1:20" s="1007" customFormat="1" ht="18.75">
      <c r="A40" s="1208"/>
      <c r="B40" s="1208"/>
      <c r="C40" s="1208"/>
      <c r="D40" s="1105">
        <v>2</v>
      </c>
      <c r="F40" s="1029" t="str">
        <f>"4."&amp;mergeValue(A40) &amp;"."&amp;mergeValue(B40)&amp;"."&amp;mergeValue(C40)&amp;"."&amp;mergeValue(D40)</f>
        <v>4.5.1.1.2</v>
      </c>
      <c r="G40" s="818" t="s">
        <v>497</v>
      </c>
      <c r="H40" s="1110" t="str">
        <f>IF(Территории!R15="","","" &amp; Территории!R15 &amp; "")</f>
        <v>Большеколпанское (41618408)</v>
      </c>
      <c r="I40" s="1209"/>
      <c r="J40" s="615"/>
      <c r="K40" s="1013"/>
      <c r="L40" s="1013"/>
      <c r="M40" s="1013"/>
      <c r="N40" s="1013"/>
      <c r="O40" s="1013"/>
      <c r="P40" s="1013"/>
      <c r="Q40" s="1013"/>
      <c r="R40" s="1013"/>
      <c r="S40" s="1013"/>
      <c r="T40" s="1013"/>
    </row>
    <row r="41" spans="1:20" s="772" customFormat="1" ht="3" customHeight="1">
      <c r="A41" s="773"/>
      <c r="B41" s="773"/>
      <c r="C41" s="773"/>
      <c r="D41" s="773"/>
      <c r="F41" s="822"/>
      <c r="G41" s="417"/>
      <c r="H41" s="418"/>
      <c r="I41" s="983"/>
      <c r="J41" s="773"/>
      <c r="K41" s="773"/>
      <c r="L41" s="773"/>
      <c r="M41" s="773"/>
      <c r="N41" s="773"/>
      <c r="O41" s="773"/>
      <c r="P41" s="773"/>
      <c r="Q41" s="773"/>
      <c r="R41" s="773"/>
      <c r="S41" s="773"/>
      <c r="T41" s="773"/>
    </row>
    <row r="42" spans="1:20" s="772" customFormat="1" ht="15" customHeight="1">
      <c r="A42" s="773"/>
      <c r="B42" s="773"/>
      <c r="C42" s="773"/>
      <c r="D42" s="773"/>
      <c r="F42" s="822"/>
      <c r="G42" s="1203" t="s">
        <v>591</v>
      </c>
      <c r="H42" s="1203"/>
      <c r="I42" s="983"/>
      <c r="J42" s="773"/>
      <c r="K42" s="773"/>
      <c r="L42" s="773"/>
      <c r="M42" s="773"/>
      <c r="N42" s="773"/>
      <c r="O42" s="773"/>
      <c r="P42" s="773"/>
      <c r="Q42" s="773"/>
      <c r="R42" s="773"/>
      <c r="S42" s="773"/>
      <c r="T42" s="773"/>
    </row>
  </sheetData>
  <sheetProtection algorithmName="SHA-512" hashValue="Dt2KZk1fadBpyRh/n5thFk/AQCONFZsGDYfLB7upjIlzO5Ag2Q3aFfb3iPkuS8SBcC9LmJlP5w35BfUW1MvLwQ==" saltValue="eaXs7f1Iz6SQHgL1Pssq+g==" spinCount="100000" sheet="1" objects="1" scenarios="1" formatColumns="0" formatRows="0"/>
  <mergeCells count="22">
    <mergeCell ref="F2:H2"/>
    <mergeCell ref="F4:H4"/>
    <mergeCell ref="I4:I5"/>
    <mergeCell ref="A8:A14"/>
    <mergeCell ref="B11:B14"/>
    <mergeCell ref="C12:C14"/>
    <mergeCell ref="I13:I14"/>
    <mergeCell ref="A15:A20"/>
    <mergeCell ref="B18:B20"/>
    <mergeCell ref="C19:C20"/>
    <mergeCell ref="A21:A27"/>
    <mergeCell ref="B24:B27"/>
    <mergeCell ref="C25:C27"/>
    <mergeCell ref="G42:H42"/>
    <mergeCell ref="I26:I27"/>
    <mergeCell ref="A28:A33"/>
    <mergeCell ref="B31:B33"/>
    <mergeCell ref="C32:C33"/>
    <mergeCell ref="A34:A40"/>
    <mergeCell ref="B37:B40"/>
    <mergeCell ref="C38:C40"/>
    <mergeCell ref="I39:I40"/>
  </mergeCells>
  <dataValidations count="1">
    <dataValidation type="textLength" operator="lessThanOrEqual" allowBlank="1" showInputMessage="1" showErrorMessage="1" errorTitle="Ошибка" error="Допускается ввод не более 900 символов!" sqref="I41:I42">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opLeftCell="C25" zoomScaleNormal="100" workbookViewId="0">
      <selection activeCell="G47" sqref="G46:G4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4" t="s">
        <v>693</v>
      </c>
      <c r="E5" s="1224"/>
      <c r="F5" s="1224"/>
      <c r="G5" s="1224"/>
      <c r="H5" s="1224"/>
      <c r="I5" s="335"/>
    </row>
    <row r="6" spans="1:9" ht="3" customHeight="1">
      <c r="C6" s="86"/>
      <c r="D6" s="37"/>
      <c r="E6" s="84"/>
      <c r="F6" s="84"/>
      <c r="G6" s="84"/>
      <c r="H6" s="83"/>
      <c r="I6" s="286"/>
    </row>
    <row r="7" spans="1:9" ht="21" customHeight="1">
      <c r="C7" s="86"/>
      <c r="D7" s="1237" t="s">
        <v>453</v>
      </c>
      <c r="E7" s="1237"/>
      <c r="F7" s="1237"/>
      <c r="G7" s="1237"/>
      <c r="H7" s="1237"/>
      <c r="I7" s="1289" t="s">
        <v>454</v>
      </c>
    </row>
    <row r="8" spans="1:9" ht="21" customHeight="1">
      <c r="C8" s="86"/>
      <c r="D8" s="103" t="s">
        <v>91</v>
      </c>
      <c r="E8" s="113" t="s">
        <v>456</v>
      </c>
      <c r="F8" s="113"/>
      <c r="G8" s="113" t="s">
        <v>441</v>
      </c>
      <c r="H8" s="113" t="s">
        <v>455</v>
      </c>
      <c r="I8" s="1289"/>
    </row>
    <row r="9" spans="1:9" ht="12" customHeight="1">
      <c r="C9" s="86"/>
      <c r="D9" s="42" t="s">
        <v>92</v>
      </c>
      <c r="E9" s="42" t="s">
        <v>48</v>
      </c>
      <c r="F9" s="42"/>
      <c r="G9" s="42" t="s">
        <v>49</v>
      </c>
      <c r="H9" s="42" t="s">
        <v>50</v>
      </c>
      <c r="I9" s="42" t="s">
        <v>67</v>
      </c>
    </row>
    <row r="10" spans="1:9">
      <c r="A10" s="285"/>
      <c r="C10" s="86"/>
      <c r="D10" s="187">
        <v>1</v>
      </c>
      <c r="E10" s="1292" t="s">
        <v>458</v>
      </c>
      <c r="F10" s="1292"/>
      <c r="G10" s="1292"/>
      <c r="H10" s="1292"/>
      <c r="I10" s="307"/>
    </row>
    <row r="11" spans="1:9" ht="20.100000000000001" customHeight="1">
      <c r="A11" s="285"/>
      <c r="C11" s="86"/>
      <c r="D11" s="187" t="s">
        <v>294</v>
      </c>
      <c r="E11" s="287" t="s">
        <v>459</v>
      </c>
      <c r="F11" s="295"/>
      <c r="G11" s="431" t="s">
        <v>1957</v>
      </c>
      <c r="H11" s="295" t="s">
        <v>457</v>
      </c>
      <c r="I11" s="196" t="s">
        <v>460</v>
      </c>
    </row>
    <row r="12" spans="1:9" ht="45">
      <c r="A12" s="285"/>
      <c r="C12" s="86"/>
      <c r="D12" s="187" t="s">
        <v>328</v>
      </c>
      <c r="E12" s="287" t="s">
        <v>461</v>
      </c>
      <c r="F12" s="295"/>
      <c r="G12" s="1128" t="s">
        <v>1958</v>
      </c>
      <c r="H12" s="1086" t="s">
        <v>1959</v>
      </c>
      <c r="I12" s="414" t="s">
        <v>694</v>
      </c>
    </row>
    <row r="13" spans="1:9" ht="33.75">
      <c r="A13" s="285"/>
      <c r="B13" s="186">
        <v>3</v>
      </c>
      <c r="C13" s="86"/>
      <c r="D13" s="187">
        <v>2</v>
      </c>
      <c r="E13" s="351" t="s">
        <v>695</v>
      </c>
      <c r="F13" s="295"/>
      <c r="G13" s="295" t="s">
        <v>457</v>
      </c>
      <c r="H13" s="1086" t="s">
        <v>1960</v>
      </c>
      <c r="I13" s="415" t="s">
        <v>462</v>
      </c>
    </row>
    <row r="14" spans="1:9" ht="39" customHeight="1">
      <c r="A14" s="285"/>
      <c r="C14" s="86"/>
      <c r="D14" s="187">
        <v>3</v>
      </c>
      <c r="E14" s="1290" t="s">
        <v>696</v>
      </c>
      <c r="F14" s="1290"/>
      <c r="G14" s="1290"/>
      <c r="H14" s="1290"/>
      <c r="I14" s="412"/>
    </row>
    <row r="15" spans="1:9" ht="33.75">
      <c r="A15" s="285"/>
      <c r="C15" s="86"/>
      <c r="D15" s="187" t="s">
        <v>443</v>
      </c>
      <c r="E15" s="296" t="s">
        <v>1961</v>
      </c>
      <c r="F15" s="295"/>
      <c r="G15" s="295" t="s">
        <v>457</v>
      </c>
      <c r="H15" s="1086" t="s">
        <v>1962</v>
      </c>
      <c r="I15" s="1227" t="s">
        <v>697</v>
      </c>
    </row>
    <row r="16" spans="1:9" ht="15" customHeight="1">
      <c r="A16" s="285"/>
      <c r="C16" s="86"/>
      <c r="D16" s="114"/>
      <c r="E16" s="300" t="s">
        <v>327</v>
      </c>
      <c r="F16" s="301"/>
      <c r="G16" s="301"/>
      <c r="H16" s="298"/>
      <c r="I16" s="1229"/>
    </row>
    <row r="17" spans="1:12" ht="69" customHeight="1">
      <c r="A17" s="285"/>
      <c r="B17" s="186">
        <v>3</v>
      </c>
      <c r="C17" s="86"/>
      <c r="D17" s="187">
        <v>4</v>
      </c>
      <c r="E17" s="1290" t="s">
        <v>698</v>
      </c>
      <c r="F17" s="1290"/>
      <c r="G17" s="1290"/>
      <c r="H17" s="1290"/>
      <c r="I17" s="412"/>
    </row>
    <row r="18" spans="1:12" ht="201" customHeight="1">
      <c r="A18" s="285"/>
      <c r="C18" s="86"/>
      <c r="D18" s="187" t="s">
        <v>444</v>
      </c>
      <c r="E18" s="302" t="s">
        <v>463</v>
      </c>
      <c r="F18" s="295"/>
      <c r="G18" s="413" t="s">
        <v>1963</v>
      </c>
      <c r="H18" s="295" t="s">
        <v>457</v>
      </c>
      <c r="I18" s="1227" t="s">
        <v>480</v>
      </c>
    </row>
    <row r="19" spans="1:12" ht="15" customHeight="1">
      <c r="A19" s="285"/>
      <c r="C19" s="86"/>
      <c r="D19" s="114"/>
      <c r="E19" s="300" t="s">
        <v>327</v>
      </c>
      <c r="F19" s="301"/>
      <c r="G19" s="301"/>
      <c r="H19" s="298"/>
      <c r="I19" s="1229"/>
    </row>
    <row r="20" spans="1:12" ht="30" customHeight="1">
      <c r="A20" s="285"/>
      <c r="B20" s="186">
        <v>3</v>
      </c>
      <c r="C20" s="86"/>
      <c r="D20" s="187">
        <v>5</v>
      </c>
      <c r="E20" s="1290" t="s">
        <v>699</v>
      </c>
      <c r="F20" s="1290"/>
      <c r="G20" s="1290"/>
      <c r="H20" s="1290"/>
      <c r="I20" s="412"/>
    </row>
    <row r="21" spans="1:12" ht="26.1" customHeight="1">
      <c r="A21" s="285"/>
      <c r="C21" s="86"/>
      <c r="D21" s="187" t="s">
        <v>445</v>
      </c>
      <c r="E21" s="1291" t="s">
        <v>700</v>
      </c>
      <c r="F21" s="1291"/>
      <c r="G21" s="1291"/>
      <c r="H21" s="1291"/>
      <c r="I21" s="412"/>
    </row>
    <row r="22" spans="1:12" ht="32.1" customHeight="1">
      <c r="A22" s="285"/>
      <c r="C22" s="86"/>
      <c r="D22" s="187" t="s">
        <v>446</v>
      </c>
      <c r="E22" s="303" t="s">
        <v>464</v>
      </c>
      <c r="F22" s="295"/>
      <c r="G22" s="413" t="s">
        <v>1964</v>
      </c>
      <c r="H22" s="295" t="s">
        <v>457</v>
      </c>
      <c r="I22" s="1227" t="s">
        <v>701</v>
      </c>
    </row>
    <row r="23" spans="1:12" ht="15" customHeight="1">
      <c r="A23" s="285"/>
      <c r="C23" s="86"/>
      <c r="D23" s="114"/>
      <c r="E23" s="301" t="s">
        <v>327</v>
      </c>
      <c r="F23" s="297"/>
      <c r="G23" s="297"/>
      <c r="H23" s="298"/>
      <c r="I23" s="1229"/>
    </row>
    <row r="24" spans="1:12" ht="14.25" customHeight="1">
      <c r="A24" s="285"/>
      <c r="C24" s="86"/>
      <c r="D24" s="187" t="s">
        <v>447</v>
      </c>
      <c r="E24" s="1291" t="s">
        <v>702</v>
      </c>
      <c r="F24" s="1291"/>
      <c r="G24" s="1291"/>
      <c r="H24" s="1291"/>
      <c r="I24" s="412"/>
    </row>
    <row r="25" spans="1:12" ht="42.95" customHeight="1">
      <c r="A25" s="285"/>
      <c r="C25" s="86"/>
      <c r="D25" s="187" t="s">
        <v>448</v>
      </c>
      <c r="E25" s="303" t="s">
        <v>466</v>
      </c>
      <c r="F25" s="295"/>
      <c r="G25" s="413" t="s">
        <v>1965</v>
      </c>
      <c r="H25" s="295" t="s">
        <v>457</v>
      </c>
      <c r="I25" s="1227" t="s">
        <v>596</v>
      </c>
    </row>
    <row r="26" spans="1:12" ht="15" customHeight="1">
      <c r="A26" s="285"/>
      <c r="C26" s="86"/>
      <c r="D26" s="114"/>
      <c r="E26" s="301" t="s">
        <v>327</v>
      </c>
      <c r="F26" s="297"/>
      <c r="G26" s="297"/>
      <c r="H26" s="298"/>
      <c r="I26" s="1229"/>
    </row>
    <row r="27" spans="1:12" ht="26.1" customHeight="1">
      <c r="A27" s="285"/>
      <c r="C27" s="86"/>
      <c r="D27" s="187" t="s">
        <v>449</v>
      </c>
      <c r="E27" s="1291" t="s">
        <v>703</v>
      </c>
      <c r="F27" s="1291"/>
      <c r="G27" s="1291"/>
      <c r="H27" s="1291"/>
      <c r="I27" s="412"/>
    </row>
    <row r="28" spans="1:12" ht="78.75">
      <c r="A28" s="285"/>
      <c r="C28" s="86"/>
      <c r="D28" s="187" t="s">
        <v>450</v>
      </c>
      <c r="E28" s="303" t="s">
        <v>465</v>
      </c>
      <c r="F28" s="295"/>
      <c r="G28" s="306" t="s">
        <v>1969</v>
      </c>
      <c r="H28" s="295" t="s">
        <v>457</v>
      </c>
      <c r="I28" s="1227" t="s">
        <v>704</v>
      </c>
      <c r="K28" s="212" t="s">
        <v>1968</v>
      </c>
      <c r="L28" s="212" t="s">
        <v>1967</v>
      </c>
    </row>
    <row r="29" spans="1:12" s="1057" customFormat="1" ht="78.75">
      <c r="A29" s="803"/>
      <c r="B29" s="186"/>
      <c r="C29" s="1114" t="s">
        <v>1897</v>
      </c>
      <c r="D29" s="187" t="s">
        <v>1966</v>
      </c>
      <c r="E29" s="303" t="str">
        <f>E28</f>
        <v>график работы службы</v>
      </c>
      <c r="F29" s="295" t="s">
        <v>457</v>
      </c>
      <c r="G29" s="306" t="s">
        <v>1971</v>
      </c>
      <c r="H29" s="295" t="s">
        <v>457</v>
      </c>
      <c r="I29" s="1228"/>
      <c r="K29" s="829" t="s">
        <v>1968</v>
      </c>
      <c r="L29" s="829" t="s">
        <v>1970</v>
      </c>
    </row>
    <row r="30" spans="1:12" ht="15" customHeight="1">
      <c r="A30" s="285"/>
      <c r="C30" s="86"/>
      <c r="D30" s="114"/>
      <c r="E30" s="301" t="s">
        <v>327</v>
      </c>
      <c r="F30" s="297"/>
      <c r="G30" s="297"/>
      <c r="H30" s="298"/>
      <c r="I30" s="1229"/>
    </row>
    <row r="31" spans="1:12" ht="49.5" customHeight="1">
      <c r="A31" s="285"/>
      <c r="B31" s="186">
        <v>3</v>
      </c>
      <c r="C31" s="86"/>
      <c r="D31" s="187" t="s">
        <v>68</v>
      </c>
      <c r="E31" s="1290" t="s">
        <v>706</v>
      </c>
      <c r="F31" s="1290"/>
      <c r="G31" s="1290"/>
      <c r="H31" s="1290"/>
      <c r="I31" s="412"/>
    </row>
    <row r="32" spans="1:12" ht="56.25">
      <c r="A32" s="285"/>
      <c r="C32" s="86"/>
      <c r="D32" s="187" t="s">
        <v>451</v>
      </c>
      <c r="E32" s="296" t="s">
        <v>1972</v>
      </c>
      <c r="F32" s="295"/>
      <c r="G32" s="295" t="s">
        <v>457</v>
      </c>
      <c r="H32" s="1086" t="s">
        <v>1973</v>
      </c>
      <c r="I32" s="1227" t="s">
        <v>479</v>
      </c>
    </row>
    <row r="33" spans="1:12" ht="15" customHeight="1">
      <c r="A33" s="285"/>
      <c r="C33" s="86"/>
      <c r="D33" s="114"/>
      <c r="E33" s="300" t="s">
        <v>327</v>
      </c>
      <c r="F33" s="297"/>
      <c r="G33" s="297"/>
      <c r="H33" s="298"/>
      <c r="I33" s="1229"/>
    </row>
    <row r="34" spans="1:12" s="174" customFormat="1" ht="3" customHeight="1">
      <c r="A34" s="285"/>
      <c r="K34" s="290"/>
      <c r="L34" s="290"/>
    </row>
    <row r="35" spans="1:12" ht="24.75" customHeight="1">
      <c r="D35" s="299">
        <v>1</v>
      </c>
      <c r="E35" s="1203" t="s">
        <v>705</v>
      </c>
      <c r="F35" s="1203"/>
      <c r="G35" s="1203"/>
      <c r="H35" s="1203"/>
      <c r="I35" s="1203"/>
    </row>
  </sheetData>
  <sheetProtection algorithmName="SHA-512" hashValue="uwqMQCpLP1vgPAUwpOE6mdfhYyE/QrOPs/jHvAG69bdTxCGt6O28c+c7lJ1XC6epB0M6d6C/J2RapT+wtwa9Lw==" saltValue="GRL1Q1M8R2t0cGqxBdL4bA==" spinCount="100000" sheet="1" objects="1" scenarios="1" formatColumns="0" formatRows="0"/>
  <mergeCells count="18">
    <mergeCell ref="I18:I19"/>
    <mergeCell ref="E20:H20"/>
    <mergeCell ref="D5:H5"/>
    <mergeCell ref="D7:H7"/>
    <mergeCell ref="I7:I8"/>
    <mergeCell ref="E10:H10"/>
    <mergeCell ref="E14:H14"/>
    <mergeCell ref="I15:I16"/>
    <mergeCell ref="E17:H17"/>
    <mergeCell ref="E35:I35"/>
    <mergeCell ref="E31:H31"/>
    <mergeCell ref="E21:H21"/>
    <mergeCell ref="E24:H24"/>
    <mergeCell ref="E27:H27"/>
    <mergeCell ref="I22:I23"/>
    <mergeCell ref="I25:I26"/>
    <mergeCell ref="I28:I30"/>
    <mergeCell ref="I32:I33"/>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45b44dc4-fdbb-4d69-b97e-ab2bf839950f"/>
    <hyperlink ref="H13" location="'Форма 4.8'!$H$13" tooltip="Кликните по гиперссылке, чтобы перейти по гиперссылке или отредактировать её" display="https://portal.eias.ru/Portal/DownloadPage.aspx?type=12&amp;guid=3ed29325-74f1-4d05-bfee-13dc09001da8"/>
    <hyperlink ref="H15" location="'Форма 4.8'!$H$15" tooltip="Кликните по гиперссылке, чтобы перейти по гиперссылке или отредактировать её" display="https://portal.eias.ru/Portal/DownloadPage.aspx?type=12&amp;guid=b0318754-334f-410e-b59e-9d49dc9578be"/>
    <hyperlink ref="H32" location="'Форма 4.8'!$H$32" tooltip="Кликните по гиперссылке, чтобы перейти по гиперссылке или отредактировать её" display="https://portal.eias.ru/Portal/DownloadPage.aspx?type=12&amp;guid=ed2b2957-999a-45bb-b195-2b79b0673dcc"/>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3" t="s">
        <v>477</v>
      </c>
      <c r="E5" s="1293"/>
      <c r="F5" s="1293"/>
      <c r="G5" s="1293"/>
      <c r="H5" s="1293"/>
      <c r="I5" s="1293"/>
      <c r="J5" s="1293"/>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5" t="s">
        <v>453</v>
      </c>
      <c r="E8" s="1295"/>
      <c r="F8" s="1295"/>
      <c r="G8" s="1295"/>
      <c r="H8" s="1295"/>
      <c r="I8" s="1295"/>
      <c r="J8" s="1295"/>
      <c r="K8" s="1295" t="s">
        <v>454</v>
      </c>
    </row>
    <row r="9" spans="1:14">
      <c r="D9" s="1295" t="s">
        <v>91</v>
      </c>
      <c r="E9" s="1295" t="s">
        <v>481</v>
      </c>
      <c r="F9" s="1295"/>
      <c r="G9" s="1295" t="s">
        <v>482</v>
      </c>
      <c r="H9" s="1295"/>
      <c r="I9" s="1295"/>
      <c r="J9" s="1295"/>
      <c r="K9" s="1295"/>
    </row>
    <row r="10" spans="1:14" ht="22.5">
      <c r="D10" s="1295"/>
      <c r="E10" s="137" t="s">
        <v>483</v>
      </c>
      <c r="F10" s="137" t="s">
        <v>399</v>
      </c>
      <c r="G10" s="137" t="s">
        <v>399</v>
      </c>
      <c r="H10" s="137" t="s">
        <v>483</v>
      </c>
      <c r="I10" s="137" t="s">
        <v>484</v>
      </c>
      <c r="J10" s="137" t="s">
        <v>455</v>
      </c>
      <c r="K10" s="1295"/>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7"/>
      <c r="F12" s="1082"/>
      <c r="G12" s="1082"/>
      <c r="H12" s="1082"/>
      <c r="I12" s="1096"/>
      <c r="J12" s="1086"/>
      <c r="K12" s="1227" t="s">
        <v>485</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29"/>
    </row>
    <row r="14" spans="1:14" ht="3" customHeight="1">
      <c r="A14" s="131"/>
      <c r="B14" s="131"/>
      <c r="C14" s="131"/>
    </row>
    <row r="15" spans="1:14" ht="27.75" customHeight="1">
      <c r="E15" s="1294" t="s">
        <v>592</v>
      </c>
      <c r="F15" s="1294"/>
      <c r="G15" s="1294"/>
      <c r="H15" s="1294"/>
      <c r="I15" s="1294"/>
      <c r="J15" s="1294"/>
    </row>
  </sheetData>
  <sheetProtection algorithmName="SHA-512" hashValue="+wAT48llihoqQUGGU6vhqWPoNx45/W7gxIhSEgWe8Dlk3XvI7fhz71dIFKe5v0XfyNj7bLVfQCzHLt1qn4yOqw==" saltValue="XexumDrzIQtK7Ft5LE9srQ=="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abSelected="1" topLeftCell="C6" zoomScaleNormal="100" workbookViewId="0">
      <selection activeCell="E28" sqref="E28"/>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4" t="s">
        <v>313</v>
      </c>
      <c r="E7" s="1166"/>
      <c r="F7" s="438"/>
    </row>
    <row r="8" spans="3:9" ht="3" customHeight="1">
      <c r="C8" s="50"/>
      <c r="D8" s="14"/>
      <c r="E8" s="14"/>
    </row>
    <row r="9" spans="3:9" ht="15.95" customHeight="1">
      <c r="C9" s="50"/>
      <c r="D9" s="103" t="s">
        <v>91</v>
      </c>
      <c r="E9" s="426" t="s">
        <v>312</v>
      </c>
    </row>
    <row r="10" spans="3:9" ht="12" customHeight="1">
      <c r="C10" s="50"/>
      <c r="D10" s="42" t="s">
        <v>92</v>
      </c>
      <c r="E10" s="42" t="s">
        <v>48</v>
      </c>
    </row>
    <row r="11" spans="3:9" ht="11.25" hidden="1" customHeight="1">
      <c r="C11" s="50"/>
      <c r="D11" s="194">
        <v>0</v>
      </c>
      <c r="E11" s="427"/>
    </row>
    <row r="12" spans="3:9" ht="45">
      <c r="C12" s="167"/>
      <c r="D12" s="123">
        <v>1</v>
      </c>
      <c r="E12" s="1069" t="s">
        <v>1974</v>
      </c>
    </row>
    <row r="13" spans="3:9" ht="12" customHeight="1">
      <c r="C13" s="50"/>
      <c r="D13" s="428"/>
      <c r="E13" s="429" t="s">
        <v>176</v>
      </c>
    </row>
    <row r="14" spans="3:9" ht="3" customHeight="1"/>
    <row r="15" spans="3:9" ht="22.5" customHeight="1">
      <c r="C15" s="168"/>
      <c r="D15" s="1296" t="s">
        <v>314</v>
      </c>
      <c r="E15" s="1296"/>
      <c r="F15" s="169"/>
      <c r="G15" s="169"/>
      <c r="H15" s="169"/>
      <c r="I15" s="169"/>
    </row>
  </sheetData>
  <sheetProtection algorithmName="SHA-512" hashValue="OtxFvbIGwbFZKO8asAxx07acnaQF5d2jSTvnedzQQp4H3Sin+84RleIuxOII12jPPv9KRPkt6bKAE56mFcVTsg==" saltValue="7FOzUmjqqxX6wVVk4FLaA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93" t="s">
        <v>54</v>
      </c>
      <c r="E7" s="1293"/>
      <c r="F7" s="438"/>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algorithmName="SHA-512" hashValue="L9d/63nUSVDN/uPKDG+kJ5N00Ognwhnb71zyQaC+boAKFcIsWScn3JRjZkdYvpzoz7r26oL678LHQtxOTRYCow==" saltValue="2Pbgaw3UeaGUyMT5ZzjMC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7" t="s">
        <v>55</v>
      </c>
      <c r="C2" s="1297"/>
      <c r="D2" s="1297"/>
      <c r="E2" s="439"/>
    </row>
    <row r="3" spans="2:5" ht="3" customHeight="1"/>
    <row r="4" spans="2:5" ht="21.75" customHeight="1" thickBot="1">
      <c r="B4" s="1129" t="s">
        <v>1</v>
      </c>
      <c r="C4" s="1129" t="s">
        <v>90</v>
      </c>
      <c r="D4" s="1129" t="s">
        <v>71</v>
      </c>
    </row>
    <row r="5" spans="2:5" ht="12" thickTop="1"/>
  </sheetData>
  <sheetProtection algorithmName="SHA-512" hashValue="5G888SpX2qlx+vLcDmrq+Wdai4U7M5hWMLx6X1KpGcRVvuya5warMPnso2Br/e0R3k2IYiaxlHXJLoNGTU65dA==" saltValue="1+rsMffUCKijq67vPLNM/w=="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election activeCell="J18" sqref="J18"/>
    </sheetView>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098">
        <v>43822.487951388888</v>
      </c>
      <c r="B2" s="12" t="s">
        <v>771</v>
      </c>
      <c r="C2" s="12" t="s">
        <v>441</v>
      </c>
    </row>
    <row r="3" spans="1:4">
      <c r="A3" s="1098">
        <v>43822.488715277781</v>
      </c>
      <c r="B3" s="12" t="s">
        <v>771</v>
      </c>
      <c r="C3" s="12" t="s">
        <v>441</v>
      </c>
    </row>
    <row r="4" spans="1:4">
      <c r="A4" s="1098">
        <v>43822.488726851851</v>
      </c>
      <c r="B4" s="12" t="s">
        <v>1219</v>
      </c>
      <c r="C4" s="12" t="s">
        <v>441</v>
      </c>
    </row>
    <row r="5" spans="1:4">
      <c r="A5" s="1098">
        <v>43825.404409722221</v>
      </c>
      <c r="B5" s="12" t="s">
        <v>771</v>
      </c>
      <c r="C5" s="12" t="s">
        <v>441</v>
      </c>
    </row>
    <row r="6" spans="1:4">
      <c r="A6" s="1098">
        <v>43825.404467592591</v>
      </c>
      <c r="B6" s="12" t="s">
        <v>1219</v>
      </c>
      <c r="C6" s="12" t="s">
        <v>441</v>
      </c>
    </row>
    <row r="7" spans="1:4">
      <c r="A7" s="1098">
        <v>43826.627557870372</v>
      </c>
      <c r="B7" s="12" t="s">
        <v>771</v>
      </c>
      <c r="C7" s="12" t="s">
        <v>441</v>
      </c>
    </row>
    <row r="8" spans="1:4">
      <c r="A8" s="1098">
        <v>43826.627569444441</v>
      </c>
      <c r="B8" s="12" t="s">
        <v>1219</v>
      </c>
      <c r="C8" s="12" t="s">
        <v>441</v>
      </c>
    </row>
    <row r="9" spans="1:4">
      <c r="A9" s="1098">
        <v>43826.628194444442</v>
      </c>
      <c r="B9" s="12" t="s">
        <v>771</v>
      </c>
      <c r="C9" s="12" t="s">
        <v>441</v>
      </c>
    </row>
    <row r="10" spans="1:4">
      <c r="A10" s="1098">
        <v>43826.628206018519</v>
      </c>
      <c r="B10" s="12" t="s">
        <v>1219</v>
      </c>
      <c r="C10" s="12" t="s">
        <v>441</v>
      </c>
    </row>
    <row r="11" spans="1:4">
      <c r="A11" s="1098">
        <v>43826.628784722219</v>
      </c>
      <c r="B11" s="12" t="s">
        <v>771</v>
      </c>
      <c r="C11" s="12" t="s">
        <v>441</v>
      </c>
    </row>
    <row r="12" spans="1:4">
      <c r="A12" s="1098">
        <v>43826.628807870373</v>
      </c>
      <c r="B12" s="12" t="s">
        <v>1219</v>
      </c>
      <c r="C12" s="12" t="s">
        <v>441</v>
      </c>
    </row>
  </sheetData>
  <sheetProtection algorithmName="SHA-512" hashValue="ixz+Wg1QilQwhKg8UQKnJFJUhqfnev2jUwj0FCs3c639/LJcLN4PZi0fgvJNxhRHUDO4iHaPR9BRJYVeZdBbkA==" saltValue="XQS8wIklVih8l6EHthFlC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DT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9">
        <v>1</v>
      </c>
      <c r="E9" s="1323"/>
      <c r="F9" s="1325"/>
      <c r="G9" s="1313" t="s">
        <v>84</v>
      </c>
      <c r="H9" s="1179"/>
      <c r="I9" s="1179">
        <v>1</v>
      </c>
      <c r="J9" s="1319"/>
      <c r="K9" s="1217" t="s">
        <v>84</v>
      </c>
      <c r="L9" s="1170"/>
      <c r="M9" s="1170" t="s">
        <v>92</v>
      </c>
      <c r="N9" s="1322"/>
      <c r="O9" s="1217" t="s">
        <v>84</v>
      </c>
      <c r="P9" s="1170"/>
      <c r="Q9" s="1170" t="s">
        <v>92</v>
      </c>
      <c r="R9" s="1317"/>
      <c r="S9" s="1217" t="s">
        <v>84</v>
      </c>
      <c r="T9" s="1083"/>
      <c r="U9" s="1083" t="s">
        <v>92</v>
      </c>
      <c r="V9" s="1122"/>
      <c r="W9" s="308"/>
    </row>
    <row r="10" spans="1:23" s="739" customFormat="1" ht="17.100000000000001" customHeight="1">
      <c r="A10" s="205"/>
      <c r="C10" s="159"/>
      <c r="D10" s="1179"/>
      <c r="E10" s="1323"/>
      <c r="F10" s="1325"/>
      <c r="G10" s="1313"/>
      <c r="H10" s="1179"/>
      <c r="I10" s="1179"/>
      <c r="J10" s="1319"/>
      <c r="K10" s="1217"/>
      <c r="L10" s="1170"/>
      <c r="M10" s="1170"/>
      <c r="N10" s="1322"/>
      <c r="O10" s="1217"/>
      <c r="P10" s="1170"/>
      <c r="Q10" s="1170"/>
      <c r="R10" s="1317"/>
      <c r="S10" s="1217"/>
      <c r="T10" s="1085"/>
      <c r="U10" s="744"/>
      <c r="V10" s="745" t="s">
        <v>713</v>
      </c>
      <c r="W10" s="746"/>
    </row>
    <row r="11" spans="1:23" s="102" customFormat="1" ht="17.100000000000001" customHeight="1">
      <c r="A11" s="205"/>
      <c r="C11" s="159"/>
      <c r="D11" s="1176"/>
      <c r="E11" s="1324"/>
      <c r="F11" s="1326"/>
      <c r="G11" s="1176"/>
      <c r="H11" s="1176"/>
      <c r="I11" s="1176"/>
      <c r="J11" s="1320"/>
      <c r="K11" s="1176"/>
      <c r="L11" s="1176"/>
      <c r="M11" s="1176"/>
      <c r="N11" s="1317"/>
      <c r="O11" s="1176"/>
      <c r="P11" s="1084"/>
      <c r="Q11" s="744"/>
      <c r="R11" s="745" t="s">
        <v>712</v>
      </c>
      <c r="S11" s="741"/>
      <c r="T11" s="741"/>
      <c r="U11" s="741"/>
      <c r="V11" s="741"/>
      <c r="W11" s="746"/>
    </row>
    <row r="12" spans="1:23" s="102" customFormat="1" ht="17.100000000000001" customHeight="1">
      <c r="A12" s="205"/>
      <c r="C12" s="159"/>
      <c r="D12" s="1176"/>
      <c r="E12" s="1324"/>
      <c r="F12" s="1326"/>
      <c r="G12" s="1176"/>
      <c r="H12" s="1176"/>
      <c r="I12" s="1176"/>
      <c r="J12" s="1320"/>
      <c r="K12" s="1176"/>
      <c r="L12" s="744"/>
      <c r="M12" s="745"/>
      <c r="N12" s="745" t="s">
        <v>411</v>
      </c>
      <c r="O12" s="745"/>
      <c r="P12" s="745"/>
      <c r="Q12" s="745"/>
      <c r="R12" s="745"/>
      <c r="S12" s="741"/>
      <c r="T12" s="741"/>
      <c r="U12" s="741"/>
      <c r="V12" s="741"/>
      <c r="W12" s="746"/>
    </row>
    <row r="13" spans="1:23" s="102" customFormat="1" ht="17.25" customHeight="1">
      <c r="A13" s="205"/>
      <c r="C13" s="159"/>
      <c r="D13" s="1176"/>
      <c r="E13" s="1324"/>
      <c r="F13" s="1326"/>
      <c r="G13" s="1176"/>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18"/>
      <c r="E15" s="1327"/>
      <c r="F15" s="1312"/>
      <c r="G15" s="1314"/>
      <c r="H15" s="1179"/>
      <c r="I15" s="1179">
        <v>1</v>
      </c>
      <c r="J15" s="1319"/>
      <c r="K15" s="1217" t="s">
        <v>84</v>
      </c>
      <c r="L15" s="1170"/>
      <c r="M15" s="1170" t="s">
        <v>92</v>
      </c>
      <c r="N15" s="1322"/>
      <c r="O15" s="1217" t="s">
        <v>84</v>
      </c>
      <c r="P15" s="1170"/>
      <c r="Q15" s="1170" t="s">
        <v>92</v>
      </c>
      <c r="R15" s="1317"/>
      <c r="S15" s="1217" t="s">
        <v>84</v>
      </c>
      <c r="T15" s="1083"/>
      <c r="U15" s="1083" t="s">
        <v>92</v>
      </c>
      <c r="V15" s="1122"/>
      <c r="W15" s="308"/>
    </row>
    <row r="16" spans="1:23" s="742" customFormat="1" ht="16.5" customHeight="1">
      <c r="A16" s="748"/>
      <c r="B16" s="743"/>
      <c r="C16" s="747"/>
      <c r="D16" s="1318"/>
      <c r="E16" s="1327"/>
      <c r="F16" s="1312"/>
      <c r="G16" s="1314"/>
      <c r="H16" s="1179"/>
      <c r="I16" s="1179"/>
      <c r="J16" s="1319"/>
      <c r="K16" s="1217"/>
      <c r="L16" s="1170"/>
      <c r="M16" s="1170"/>
      <c r="N16" s="1322"/>
      <c r="O16" s="1217"/>
      <c r="P16" s="1170"/>
      <c r="Q16" s="1170"/>
      <c r="R16" s="1317"/>
      <c r="S16" s="1217"/>
      <c r="T16" s="1085"/>
      <c r="U16" s="744"/>
      <c r="V16" s="745" t="s">
        <v>713</v>
      </c>
      <c r="W16" s="746"/>
    </row>
    <row r="17" spans="1:36" ht="17.100000000000001" customHeight="1">
      <c r="A17" s="205"/>
      <c r="B17" s="102"/>
      <c r="C17" s="159"/>
      <c r="D17" s="1318"/>
      <c r="E17" s="1327"/>
      <c r="F17" s="1312"/>
      <c r="G17" s="1314"/>
      <c r="H17" s="1179"/>
      <c r="I17" s="1179"/>
      <c r="J17" s="1320"/>
      <c r="K17" s="1217"/>
      <c r="L17" s="1170"/>
      <c r="M17" s="1170"/>
      <c r="N17" s="1317"/>
      <c r="O17" s="1217"/>
      <c r="P17" s="1084"/>
      <c r="Q17" s="744"/>
      <c r="R17" s="745" t="s">
        <v>712</v>
      </c>
      <c r="S17" s="741"/>
      <c r="T17" s="741"/>
      <c r="U17" s="741"/>
      <c r="V17" s="741"/>
      <c r="W17" s="746"/>
    </row>
    <row r="18" spans="1:36" ht="17.100000000000001" customHeight="1">
      <c r="A18" s="205"/>
      <c r="B18" s="102"/>
      <c r="C18" s="159"/>
      <c r="D18" s="1318"/>
      <c r="E18" s="1327"/>
      <c r="F18" s="1312"/>
      <c r="G18" s="1314"/>
      <c r="H18" s="1179"/>
      <c r="I18" s="1179"/>
      <c r="J18" s="1320"/>
      <c r="K18" s="1217"/>
      <c r="L18" s="744"/>
      <c r="M18" s="745"/>
      <c r="N18" s="745" t="s">
        <v>411</v>
      </c>
      <c r="O18" s="745"/>
      <c r="P18" s="745"/>
      <c r="Q18" s="745"/>
      <c r="R18" s="745"/>
      <c r="S18" s="741"/>
      <c r="T18" s="741"/>
      <c r="U18" s="741"/>
      <c r="V18" s="741"/>
      <c r="W18" s="746"/>
    </row>
    <row r="19" spans="1:36" ht="17.100000000000001" customHeight="1">
      <c r="A19" s="205"/>
      <c r="B19" s="102"/>
      <c r="C19" s="159"/>
      <c r="D19" s="1318"/>
      <c r="E19" s="1327"/>
      <c r="F19" s="1312"/>
      <c r="G19" s="1314"/>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92</v>
      </c>
    </row>
    <row r="27" spans="1:36" ht="17.100000000000001" customHeight="1">
      <c r="O27" s="1321" t="s">
        <v>297</v>
      </c>
      <c r="P27" s="1321"/>
      <c r="Q27" s="1321"/>
      <c r="R27" s="1265" t="s">
        <v>269</v>
      </c>
      <c r="S27" s="1265"/>
      <c r="T27" s="1265"/>
      <c r="U27" s="1237" t="s">
        <v>340</v>
      </c>
      <c r="W27" s="1315"/>
    </row>
    <row r="28" spans="1:36" ht="17.100000000000001" customHeight="1">
      <c r="O28" s="1264" t="s">
        <v>603</v>
      </c>
      <c r="P28" s="1264" t="s">
        <v>270</v>
      </c>
      <c r="Q28" s="1264"/>
      <c r="R28" s="1265"/>
      <c r="S28" s="1265"/>
      <c r="T28" s="1265"/>
      <c r="U28" s="1237"/>
      <c r="W28" s="1315"/>
    </row>
    <row r="29" spans="1:36" ht="37.5" customHeight="1">
      <c r="O29" s="1264"/>
      <c r="P29" s="104" t="s">
        <v>604</v>
      </c>
      <c r="Q29" s="104" t="s">
        <v>6</v>
      </c>
      <c r="R29" s="105" t="s">
        <v>273</v>
      </c>
      <c r="S29" s="1266" t="s">
        <v>272</v>
      </c>
      <c r="T29" s="1266"/>
      <c r="U29" s="1237"/>
      <c r="W29" s="1315"/>
    </row>
    <row r="30" spans="1:36" ht="17.100000000000001" customHeight="1">
      <c r="G30" s="157"/>
      <c r="H30" s="157"/>
      <c r="I30" s="157"/>
      <c r="J30" s="157"/>
      <c r="K30" s="157"/>
      <c r="L30" s="122"/>
      <c r="M30" s="432" t="s">
        <v>182</v>
      </c>
      <c r="N30" s="433"/>
      <c r="O30" s="1316"/>
      <c r="P30" s="1316"/>
      <c r="Q30" s="1316"/>
      <c r="R30" s="1316"/>
      <c r="S30" s="1316"/>
      <c r="T30" s="1316"/>
      <c r="U30" s="1316"/>
      <c r="V30" s="122"/>
      <c r="W30" s="122"/>
      <c r="X30" s="204"/>
      <c r="Y30" s="204"/>
      <c r="Z30" s="204"/>
      <c r="AA30" s="204"/>
      <c r="AB30" s="204"/>
      <c r="AC30" s="204"/>
      <c r="AD30" s="204"/>
      <c r="AE30" s="204"/>
      <c r="AF30" s="204"/>
      <c r="AG30" s="204"/>
      <c r="AH30" s="204"/>
      <c r="AI30" s="204"/>
      <c r="AJ30" s="204"/>
    </row>
    <row r="31" spans="1:36" s="523" customFormat="1" ht="22.5">
      <c r="A31" s="1210">
        <v>1</v>
      </c>
      <c r="B31" s="847"/>
      <c r="C31" s="847"/>
      <c r="D31" s="847"/>
      <c r="E31" s="848"/>
      <c r="F31" s="849"/>
      <c r="G31" s="849"/>
      <c r="H31" s="849"/>
      <c r="I31" s="850"/>
      <c r="J31" s="845"/>
      <c r="K31" s="852"/>
      <c r="L31" s="593">
        <f>mergeValue(A31)</f>
        <v>1</v>
      </c>
      <c r="M31" s="641" t="s">
        <v>20</v>
      </c>
      <c r="N31" s="646"/>
      <c r="O31" s="1246"/>
      <c r="P31" s="1247"/>
      <c r="Q31" s="1247"/>
      <c r="R31" s="1247"/>
      <c r="S31" s="1247"/>
      <c r="T31" s="1247"/>
      <c r="U31" s="1247"/>
      <c r="V31" s="1248"/>
      <c r="W31" s="630" t="s">
        <v>475</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10"/>
      <c r="B32" s="1210">
        <v>1</v>
      </c>
      <c r="C32" s="847"/>
      <c r="D32" s="847"/>
      <c r="E32" s="849"/>
      <c r="F32" s="849"/>
      <c r="G32" s="849"/>
      <c r="H32" s="849"/>
      <c r="I32" s="844"/>
      <c r="J32" s="843"/>
      <c r="K32" s="846"/>
      <c r="L32" s="593" t="str">
        <f>mergeValue(A32) &amp;"."&amp; mergeValue(B32)</f>
        <v>1.1</v>
      </c>
      <c r="M32" s="546" t="s">
        <v>16</v>
      </c>
      <c r="N32" s="646"/>
      <c r="O32" s="1246"/>
      <c r="P32" s="1247"/>
      <c r="Q32" s="1247"/>
      <c r="R32" s="1247"/>
      <c r="S32" s="1247"/>
      <c r="T32" s="1247"/>
      <c r="U32" s="1247"/>
      <c r="V32" s="1248"/>
      <c r="W32" s="630" t="s">
        <v>476</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10"/>
      <c r="B33" s="1210"/>
      <c r="C33" s="1210">
        <v>1</v>
      </c>
      <c r="D33" s="847"/>
      <c r="E33" s="849"/>
      <c r="F33" s="849"/>
      <c r="G33" s="849"/>
      <c r="H33" s="849"/>
      <c r="I33" s="851"/>
      <c r="J33" s="843"/>
      <c r="K33" s="846"/>
      <c r="L33" s="593" t="str">
        <f>mergeValue(A33) &amp;"."&amp; mergeValue(B33)&amp;"."&amp; mergeValue(C33)</f>
        <v>1.1.1</v>
      </c>
      <c r="M33" s="547" t="s">
        <v>7</v>
      </c>
      <c r="N33" s="646"/>
      <c r="O33" s="1246"/>
      <c r="P33" s="1247"/>
      <c r="Q33" s="1247"/>
      <c r="R33" s="1247"/>
      <c r="S33" s="1247"/>
      <c r="T33" s="1247"/>
      <c r="U33" s="1247"/>
      <c r="V33" s="1248"/>
      <c r="W33" s="630" t="s">
        <v>631</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10"/>
      <c r="B34" s="1210"/>
      <c r="C34" s="1210"/>
      <c r="D34" s="1210">
        <v>1</v>
      </c>
      <c r="E34" s="849"/>
      <c r="F34" s="849"/>
      <c r="G34" s="849"/>
      <c r="H34" s="849"/>
      <c r="I34" s="851"/>
      <c r="J34" s="843"/>
      <c r="K34" s="846"/>
      <c r="L34" s="593" t="str">
        <f>mergeValue(A34) &amp;"."&amp; mergeValue(B34)&amp;"."&amp; mergeValue(C34)&amp;"."&amp; mergeValue(D34)</f>
        <v>1.1.1.1</v>
      </c>
      <c r="M34" s="548" t="s">
        <v>22</v>
      </c>
      <c r="N34" s="646"/>
      <c r="O34" s="1246"/>
      <c r="P34" s="1247"/>
      <c r="Q34" s="1247"/>
      <c r="R34" s="1247"/>
      <c r="S34" s="1247"/>
      <c r="T34" s="1247"/>
      <c r="U34" s="1247"/>
      <c r="V34" s="1248"/>
      <c r="W34" s="630" t="s">
        <v>632</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10"/>
      <c r="B35" s="1210"/>
      <c r="C35" s="1210"/>
      <c r="D35" s="1210"/>
      <c r="E35" s="1210">
        <v>1</v>
      </c>
      <c r="F35" s="849"/>
      <c r="G35" s="849"/>
      <c r="H35" s="847">
        <v>1</v>
      </c>
      <c r="I35" s="1210">
        <v>1</v>
      </c>
      <c r="J35" s="849"/>
      <c r="K35" s="854"/>
      <c r="L35" s="593" t="str">
        <f>mergeValue(A35) &amp;"."&amp; mergeValue(B35)&amp;"."&amp; mergeValue(C35)&amp;"."&amp; mergeValue(D35)&amp;"."&amp; mergeValue(E35)</f>
        <v>1.1.1.1.1</v>
      </c>
      <c r="M35" s="554" t="s">
        <v>9</v>
      </c>
      <c r="N35" s="646"/>
      <c r="O35" s="1213"/>
      <c r="P35" s="1214"/>
      <c r="Q35" s="1214"/>
      <c r="R35" s="1214"/>
      <c r="S35" s="1214"/>
      <c r="T35" s="1214"/>
      <c r="U35" s="1214"/>
      <c r="V35" s="1215"/>
      <c r="W35" s="630" t="s">
        <v>636</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10"/>
      <c r="B36" s="1210"/>
      <c r="C36" s="1210"/>
      <c r="D36" s="1210"/>
      <c r="E36" s="1210"/>
      <c r="F36" s="1210">
        <v>1</v>
      </c>
      <c r="G36" s="847"/>
      <c r="H36" s="847"/>
      <c r="I36" s="1210"/>
      <c r="J36" s="1210">
        <v>1</v>
      </c>
      <c r="K36" s="855"/>
      <c r="L36" s="593" t="str">
        <f>mergeValue(A36) &amp;"."&amp; mergeValue(B36)&amp;"."&amp; mergeValue(C36)&amp;"."&amp; mergeValue(D36)&amp;"."&amp; mergeValue(E36)&amp;"."&amp; mergeValue(F36)</f>
        <v>1.1.1.1.1.1</v>
      </c>
      <c r="M36" s="555" t="s">
        <v>10</v>
      </c>
      <c r="N36" s="646"/>
      <c r="O36" s="1213"/>
      <c r="P36" s="1214"/>
      <c r="Q36" s="1214"/>
      <c r="R36" s="1214"/>
      <c r="S36" s="1214"/>
      <c r="T36" s="1214"/>
      <c r="U36" s="1214"/>
      <c r="V36" s="1215"/>
      <c r="W36" s="630" t="s">
        <v>634</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10"/>
      <c r="B37" s="1210"/>
      <c r="C37" s="1210"/>
      <c r="D37" s="1210"/>
      <c r="E37" s="1210"/>
      <c r="F37" s="1210"/>
      <c r="G37" s="847">
        <v>1</v>
      </c>
      <c r="H37" s="847"/>
      <c r="I37" s="1210"/>
      <c r="J37" s="1210"/>
      <c r="K37" s="855">
        <v>1</v>
      </c>
      <c r="L37" s="593" t="str">
        <f>mergeValue(A37) &amp;"."&amp; mergeValue(B37)&amp;"."&amp; mergeValue(C37)&amp;"."&amp; mergeValue(D37)&amp;"."&amp; mergeValue(E37)&amp;"."&amp; mergeValue(F37)&amp;"."&amp; mergeValue(G37)</f>
        <v>1.1.1.1.1.1.1</v>
      </c>
      <c r="M37" s="1065"/>
      <c r="N37" s="646"/>
      <c r="O37" s="562"/>
      <c r="P37" s="562"/>
      <c r="Q37" s="1090"/>
      <c r="R37" s="1216"/>
      <c r="S37" s="1217" t="s">
        <v>83</v>
      </c>
      <c r="T37" s="1216"/>
      <c r="U37" s="1217" t="s">
        <v>83</v>
      </c>
      <c r="V37" s="562"/>
      <c r="W37" s="1209" t="s">
        <v>653</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10"/>
      <c r="B38" s="1210"/>
      <c r="C38" s="1210"/>
      <c r="D38" s="1210"/>
      <c r="E38" s="1210"/>
      <c r="F38" s="1210"/>
      <c r="G38" s="847"/>
      <c r="H38" s="847"/>
      <c r="I38" s="1210"/>
      <c r="J38" s="1210"/>
      <c r="K38" s="855"/>
      <c r="L38" s="600"/>
      <c r="M38" s="646"/>
      <c r="N38" s="646"/>
      <c r="O38" s="562"/>
      <c r="P38" s="562"/>
      <c r="Q38" s="584" t="str">
        <f>R37 &amp; "-" &amp; T37</f>
        <v>-</v>
      </c>
      <c r="R38" s="1216"/>
      <c r="S38" s="1217"/>
      <c r="T38" s="1216"/>
      <c r="U38" s="1217"/>
      <c r="V38" s="562"/>
      <c r="W38" s="1209"/>
      <c r="X38" s="585"/>
      <c r="Y38" s="589"/>
      <c r="Z38" s="589" t="str">
        <f t="shared" si="0"/>
        <v/>
      </c>
      <c r="AA38" s="589"/>
      <c r="AB38" s="589"/>
      <c r="AC38" s="589"/>
      <c r="AD38" s="585"/>
      <c r="AE38" s="585"/>
      <c r="AF38" s="585"/>
      <c r="AG38" s="585"/>
      <c r="AH38" s="585"/>
      <c r="AI38" s="585"/>
      <c r="AJ38" s="585"/>
    </row>
    <row r="39" spans="1:36" s="523" customFormat="1" ht="15" customHeight="1">
      <c r="A39" s="1210"/>
      <c r="B39" s="1210"/>
      <c r="C39" s="1210"/>
      <c r="D39" s="1210"/>
      <c r="E39" s="1210"/>
      <c r="F39" s="1210"/>
      <c r="G39" s="849"/>
      <c r="H39" s="847"/>
      <c r="I39" s="1210"/>
      <c r="J39" s="1210"/>
      <c r="K39" s="854"/>
      <c r="L39" s="538"/>
      <c r="M39" s="557" t="s">
        <v>25</v>
      </c>
      <c r="N39" s="564"/>
      <c r="O39" s="564"/>
      <c r="P39" s="564"/>
      <c r="Q39" s="564"/>
      <c r="R39" s="564"/>
      <c r="S39" s="564"/>
      <c r="T39" s="564"/>
      <c r="U39" s="564"/>
      <c r="V39" s="560"/>
      <c r="W39" s="1209"/>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10"/>
      <c r="B40" s="1210"/>
      <c r="C40" s="1210"/>
      <c r="D40" s="1210"/>
      <c r="E40" s="1210"/>
      <c r="F40" s="849"/>
      <c r="G40" s="849"/>
      <c r="H40" s="847"/>
      <c r="I40" s="1210"/>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10"/>
      <c r="B41" s="1210"/>
      <c r="C41" s="1210"/>
      <c r="D41" s="1210"/>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10"/>
      <c r="B42" s="1210"/>
      <c r="C42" s="1210"/>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10"/>
      <c r="B43" s="1210"/>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10"/>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3"/>
      <c r="M45" s="565" t="s">
        <v>308</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3" customFormat="1" ht="22.5">
      <c r="A49" s="1210">
        <v>1</v>
      </c>
      <c r="B49" s="865"/>
      <c r="C49" s="865"/>
      <c r="D49" s="865"/>
      <c r="E49" s="866"/>
      <c r="F49" s="867"/>
      <c r="G49" s="867"/>
      <c r="H49" s="867"/>
      <c r="I49" s="868"/>
      <c r="J49" s="863"/>
      <c r="K49" s="870"/>
      <c r="L49" s="593">
        <f>mergeValue(A49)</f>
        <v>1</v>
      </c>
      <c r="M49" s="641" t="s">
        <v>20</v>
      </c>
      <c r="N49" s="646"/>
      <c r="O49" s="1246"/>
      <c r="P49" s="1247"/>
      <c r="Q49" s="1247"/>
      <c r="R49" s="1247"/>
      <c r="S49" s="1247"/>
      <c r="T49" s="1247"/>
      <c r="U49" s="1247"/>
      <c r="V49" s="1248"/>
      <c r="W49" s="630" t="s">
        <v>475</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10"/>
      <c r="B50" s="1210">
        <v>1</v>
      </c>
      <c r="C50" s="865"/>
      <c r="D50" s="865"/>
      <c r="E50" s="867"/>
      <c r="F50" s="867"/>
      <c r="G50" s="867"/>
      <c r="H50" s="867"/>
      <c r="I50" s="862"/>
      <c r="J50" s="861"/>
      <c r="K50" s="864"/>
      <c r="L50" s="593" t="str">
        <f>mergeValue(A50) &amp;"."&amp; mergeValue(B50)</f>
        <v>1.1</v>
      </c>
      <c r="M50" s="546" t="s">
        <v>16</v>
      </c>
      <c r="N50" s="646"/>
      <c r="O50" s="1246"/>
      <c r="P50" s="1247"/>
      <c r="Q50" s="1247"/>
      <c r="R50" s="1247"/>
      <c r="S50" s="1247"/>
      <c r="T50" s="1247"/>
      <c r="U50" s="1247"/>
      <c r="V50" s="1248"/>
      <c r="W50" s="630" t="s">
        <v>476</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10"/>
      <c r="B51" s="1210"/>
      <c r="C51" s="1210">
        <v>1</v>
      </c>
      <c r="D51" s="865"/>
      <c r="E51" s="867"/>
      <c r="F51" s="867"/>
      <c r="G51" s="867"/>
      <c r="H51" s="867"/>
      <c r="I51" s="869"/>
      <c r="J51" s="861"/>
      <c r="K51" s="864"/>
      <c r="L51" s="593" t="str">
        <f>mergeValue(A51) &amp;"."&amp; mergeValue(B51)&amp;"."&amp; mergeValue(C51)</f>
        <v>1.1.1</v>
      </c>
      <c r="M51" s="547" t="s">
        <v>7</v>
      </c>
      <c r="N51" s="646"/>
      <c r="O51" s="1246"/>
      <c r="P51" s="1247"/>
      <c r="Q51" s="1247"/>
      <c r="R51" s="1247"/>
      <c r="S51" s="1247"/>
      <c r="T51" s="1247"/>
      <c r="U51" s="1247"/>
      <c r="V51" s="1248"/>
      <c r="W51" s="630" t="s">
        <v>631</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10"/>
      <c r="B52" s="1210"/>
      <c r="C52" s="1210"/>
      <c r="D52" s="1210">
        <v>1</v>
      </c>
      <c r="E52" s="867"/>
      <c r="F52" s="867"/>
      <c r="G52" s="867"/>
      <c r="H52" s="867"/>
      <c r="I52" s="869"/>
      <c r="J52" s="861"/>
      <c r="K52" s="864"/>
      <c r="L52" s="593" t="str">
        <f>mergeValue(A52) &amp;"."&amp; mergeValue(B52)&amp;"."&amp; mergeValue(C52)&amp;"."&amp; mergeValue(D52)</f>
        <v>1.1.1.1</v>
      </c>
      <c r="M52" s="548" t="s">
        <v>22</v>
      </c>
      <c r="N52" s="646"/>
      <c r="O52" s="1246"/>
      <c r="P52" s="1247"/>
      <c r="Q52" s="1247"/>
      <c r="R52" s="1247"/>
      <c r="S52" s="1247"/>
      <c r="T52" s="1247"/>
      <c r="U52" s="1247"/>
      <c r="V52" s="1248"/>
      <c r="W52" s="630" t="s">
        <v>632</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10"/>
      <c r="B53" s="1210"/>
      <c r="C53" s="1210"/>
      <c r="D53" s="1210"/>
      <c r="E53" s="1210">
        <v>1</v>
      </c>
      <c r="F53" s="867"/>
      <c r="G53" s="867"/>
      <c r="H53" s="865">
        <v>1</v>
      </c>
      <c r="I53" s="1210">
        <v>1</v>
      </c>
      <c r="J53" s="867"/>
      <c r="K53" s="872"/>
      <c r="L53" s="593" t="str">
        <f>mergeValue(A53) &amp;"."&amp; mergeValue(B53)&amp;"."&amp; mergeValue(C53)&amp;"."&amp; mergeValue(D53)&amp;"."&amp; mergeValue(E53)</f>
        <v>1.1.1.1.1</v>
      </c>
      <c r="M53" s="554" t="s">
        <v>9</v>
      </c>
      <c r="N53" s="646"/>
      <c r="O53" s="1213"/>
      <c r="P53" s="1214"/>
      <c r="Q53" s="1214"/>
      <c r="R53" s="1214"/>
      <c r="S53" s="1214"/>
      <c r="T53" s="1214"/>
      <c r="U53" s="1214"/>
      <c r="V53" s="1215"/>
      <c r="W53" s="630" t="s">
        <v>636</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10"/>
      <c r="B54" s="1210"/>
      <c r="C54" s="1210"/>
      <c r="D54" s="1210"/>
      <c r="E54" s="1210"/>
      <c r="F54" s="1210">
        <v>1</v>
      </c>
      <c r="G54" s="865"/>
      <c r="H54" s="865"/>
      <c r="I54" s="1210"/>
      <c r="J54" s="1210">
        <v>1</v>
      </c>
      <c r="K54" s="873"/>
      <c r="L54" s="593" t="str">
        <f>mergeValue(A54) &amp;"."&amp; mergeValue(B54)&amp;"."&amp; mergeValue(C54)&amp;"."&amp; mergeValue(D54)&amp;"."&amp; mergeValue(E54)&amp;"."&amp; mergeValue(F54)</f>
        <v>1.1.1.1.1.1</v>
      </c>
      <c r="M54" s="555" t="s">
        <v>10</v>
      </c>
      <c r="N54" s="646"/>
      <c r="O54" s="1213"/>
      <c r="P54" s="1214"/>
      <c r="Q54" s="1214"/>
      <c r="R54" s="1214"/>
      <c r="S54" s="1214"/>
      <c r="T54" s="1214"/>
      <c r="U54" s="1214"/>
      <c r="V54" s="1215"/>
      <c r="W54" s="630" t="s">
        <v>634</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10"/>
      <c r="B55" s="1210"/>
      <c r="C55" s="1210"/>
      <c r="D55" s="1210"/>
      <c r="E55" s="1210"/>
      <c r="F55" s="1210"/>
      <c r="G55" s="865">
        <v>1</v>
      </c>
      <c r="H55" s="865"/>
      <c r="I55" s="1210"/>
      <c r="J55" s="1210"/>
      <c r="K55" s="873">
        <v>1</v>
      </c>
      <c r="L55" s="593" t="str">
        <f>mergeValue(A55) &amp;"."&amp; mergeValue(B55)&amp;"."&amp; mergeValue(C55)&amp;"."&amp; mergeValue(D55)&amp;"."&amp; mergeValue(E55)&amp;"."&amp; mergeValue(F55)&amp;"."&amp; mergeValue(G55)</f>
        <v>1.1.1.1.1.1.1</v>
      </c>
      <c r="M55" s="1065"/>
      <c r="N55" s="646"/>
      <c r="O55" s="562"/>
      <c r="P55" s="562"/>
      <c r="Q55" s="1090"/>
      <c r="R55" s="1216"/>
      <c r="S55" s="1217" t="s">
        <v>83</v>
      </c>
      <c r="T55" s="1216"/>
      <c r="U55" s="1217" t="s">
        <v>83</v>
      </c>
      <c r="V55" s="562"/>
      <c r="W55" s="1209" t="s">
        <v>653</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10"/>
      <c r="B56" s="1210"/>
      <c r="C56" s="1210"/>
      <c r="D56" s="1210"/>
      <c r="E56" s="1210"/>
      <c r="F56" s="1210"/>
      <c r="G56" s="865"/>
      <c r="H56" s="865"/>
      <c r="I56" s="1210"/>
      <c r="J56" s="1210"/>
      <c r="K56" s="873"/>
      <c r="L56" s="600"/>
      <c r="M56" s="646"/>
      <c r="N56" s="646"/>
      <c r="O56" s="562"/>
      <c r="P56" s="562"/>
      <c r="Q56" s="584" t="str">
        <f>R55 &amp; "-" &amp; T55</f>
        <v>-</v>
      </c>
      <c r="R56" s="1216"/>
      <c r="S56" s="1217"/>
      <c r="T56" s="1216"/>
      <c r="U56" s="1217"/>
      <c r="V56" s="562"/>
      <c r="W56" s="1209"/>
      <c r="X56" s="585"/>
      <c r="Y56" s="589"/>
      <c r="Z56" s="589" t="str">
        <f t="shared" si="1"/>
        <v/>
      </c>
      <c r="AA56" s="589"/>
      <c r="AB56" s="589"/>
      <c r="AC56" s="589"/>
      <c r="AD56" s="585"/>
      <c r="AE56" s="585"/>
      <c r="AF56" s="585"/>
      <c r="AG56" s="585"/>
      <c r="AH56" s="585"/>
      <c r="AI56" s="585"/>
      <c r="AJ56" s="585"/>
    </row>
    <row r="57" spans="1:36" s="523" customFormat="1" ht="15" customHeight="1">
      <c r="A57" s="1210"/>
      <c r="B57" s="1210"/>
      <c r="C57" s="1210"/>
      <c r="D57" s="1210"/>
      <c r="E57" s="1210"/>
      <c r="F57" s="1210"/>
      <c r="G57" s="867"/>
      <c r="H57" s="865"/>
      <c r="I57" s="1210"/>
      <c r="J57" s="1210"/>
      <c r="K57" s="872"/>
      <c r="L57" s="538"/>
      <c r="M57" s="557" t="s">
        <v>25</v>
      </c>
      <c r="N57" s="564"/>
      <c r="O57" s="564"/>
      <c r="P57" s="564"/>
      <c r="Q57" s="564"/>
      <c r="R57" s="564"/>
      <c r="S57" s="564"/>
      <c r="T57" s="564"/>
      <c r="U57" s="564"/>
      <c r="V57" s="560"/>
      <c r="W57" s="1209"/>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10"/>
      <c r="B58" s="1210"/>
      <c r="C58" s="1210"/>
      <c r="D58" s="1210"/>
      <c r="E58" s="1210"/>
      <c r="F58" s="867"/>
      <c r="G58" s="867"/>
      <c r="H58" s="865"/>
      <c r="I58" s="1210"/>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10"/>
      <c r="B59" s="1210"/>
      <c r="C59" s="1210"/>
      <c r="D59" s="1210"/>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10"/>
      <c r="B60" s="1210"/>
      <c r="C60" s="1210"/>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10"/>
      <c r="B61" s="1210"/>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10"/>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3"/>
      <c r="M63" s="565" t="s">
        <v>308</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10">
        <v>1</v>
      </c>
      <c r="B67" s="883"/>
      <c r="C67" s="883"/>
      <c r="D67" s="883"/>
      <c r="E67" s="884"/>
      <c r="F67" s="885"/>
      <c r="G67" s="885"/>
      <c r="H67" s="885"/>
      <c r="I67" s="886"/>
      <c r="J67" s="881"/>
      <c r="K67" s="888"/>
      <c r="L67" s="593">
        <f>mergeValue(A67)</f>
        <v>1</v>
      </c>
      <c r="M67" s="641" t="s">
        <v>20</v>
      </c>
      <c r="N67" s="646"/>
      <c r="O67" s="1246"/>
      <c r="P67" s="1247"/>
      <c r="Q67" s="1247"/>
      <c r="R67" s="1247"/>
      <c r="S67" s="1247"/>
      <c r="T67" s="1247"/>
      <c r="U67" s="1247"/>
      <c r="V67" s="1248"/>
      <c r="W67" s="630" t="s">
        <v>475</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10"/>
      <c r="B68" s="1210">
        <v>1</v>
      </c>
      <c r="C68" s="883"/>
      <c r="D68" s="883"/>
      <c r="E68" s="885"/>
      <c r="F68" s="885"/>
      <c r="G68" s="885"/>
      <c r="H68" s="885"/>
      <c r="I68" s="880"/>
      <c r="J68" s="879"/>
      <c r="K68" s="882"/>
      <c r="L68" s="593" t="str">
        <f>mergeValue(A68) &amp;"."&amp; mergeValue(B68)</f>
        <v>1.1</v>
      </c>
      <c r="M68" s="546" t="s">
        <v>16</v>
      </c>
      <c r="N68" s="646"/>
      <c r="O68" s="1246"/>
      <c r="P68" s="1247"/>
      <c r="Q68" s="1247"/>
      <c r="R68" s="1247"/>
      <c r="S68" s="1247"/>
      <c r="T68" s="1247"/>
      <c r="U68" s="1247"/>
      <c r="V68" s="1248"/>
      <c r="W68" s="630" t="s">
        <v>476</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10"/>
      <c r="B69" s="1210"/>
      <c r="C69" s="1210">
        <v>1</v>
      </c>
      <c r="D69" s="883"/>
      <c r="E69" s="885"/>
      <c r="F69" s="885"/>
      <c r="G69" s="885"/>
      <c r="H69" s="885"/>
      <c r="I69" s="887"/>
      <c r="J69" s="879"/>
      <c r="K69" s="882"/>
      <c r="L69" s="593" t="str">
        <f>mergeValue(A69) &amp;"."&amp; mergeValue(B69)&amp;"."&amp; mergeValue(C69)</f>
        <v>1.1.1</v>
      </c>
      <c r="M69" s="547" t="s">
        <v>7</v>
      </c>
      <c r="N69" s="646"/>
      <c r="O69" s="1246"/>
      <c r="P69" s="1247"/>
      <c r="Q69" s="1247"/>
      <c r="R69" s="1247"/>
      <c r="S69" s="1247"/>
      <c r="T69" s="1247"/>
      <c r="U69" s="1247"/>
      <c r="V69" s="1248"/>
      <c r="W69" s="630" t="s">
        <v>631</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10"/>
      <c r="B70" s="1210"/>
      <c r="C70" s="1210"/>
      <c r="D70" s="1210">
        <v>1</v>
      </c>
      <c r="E70" s="885"/>
      <c r="F70" s="885"/>
      <c r="G70" s="885"/>
      <c r="H70" s="885"/>
      <c r="I70" s="887"/>
      <c r="J70" s="879"/>
      <c r="K70" s="882"/>
      <c r="L70" s="593" t="str">
        <f>mergeValue(A70) &amp;"."&amp; mergeValue(B70)&amp;"."&amp; mergeValue(C70)&amp;"."&amp; mergeValue(D70)</f>
        <v>1.1.1.1</v>
      </c>
      <c r="M70" s="548" t="s">
        <v>22</v>
      </c>
      <c r="N70" s="646"/>
      <c r="O70" s="1246"/>
      <c r="P70" s="1247"/>
      <c r="Q70" s="1247"/>
      <c r="R70" s="1247"/>
      <c r="S70" s="1247"/>
      <c r="T70" s="1247"/>
      <c r="U70" s="1247"/>
      <c r="V70" s="1248"/>
      <c r="W70" s="630" t="s">
        <v>632</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10"/>
      <c r="B71" s="1210"/>
      <c r="C71" s="1210"/>
      <c r="D71" s="1210"/>
      <c r="E71" s="1210">
        <v>1</v>
      </c>
      <c r="F71" s="885"/>
      <c r="G71" s="885"/>
      <c r="H71" s="883">
        <v>1</v>
      </c>
      <c r="I71" s="1210">
        <v>1</v>
      </c>
      <c r="J71" s="885"/>
      <c r="K71" s="890"/>
      <c r="L71" s="593" t="str">
        <f>mergeValue(A71) &amp;"."&amp; mergeValue(B71)&amp;"."&amp; mergeValue(C71)&amp;"."&amp; mergeValue(D71)&amp;"."&amp; mergeValue(E71)</f>
        <v>1.1.1.1.1</v>
      </c>
      <c r="M71" s="554" t="s">
        <v>9</v>
      </c>
      <c r="N71" s="646"/>
      <c r="O71" s="1213"/>
      <c r="P71" s="1214"/>
      <c r="Q71" s="1214"/>
      <c r="R71" s="1214"/>
      <c r="S71" s="1214"/>
      <c r="T71" s="1214"/>
      <c r="U71" s="1214"/>
      <c r="V71" s="1215"/>
      <c r="W71" s="630" t="s">
        <v>636</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10"/>
      <c r="B72" s="1210"/>
      <c r="C72" s="1210"/>
      <c r="D72" s="1210"/>
      <c r="E72" s="1210"/>
      <c r="F72" s="1210">
        <v>1</v>
      </c>
      <c r="G72" s="883"/>
      <c r="H72" s="883"/>
      <c r="I72" s="1210"/>
      <c r="J72" s="1210">
        <v>1</v>
      </c>
      <c r="K72" s="891"/>
      <c r="L72" s="593" t="str">
        <f>mergeValue(A72) &amp;"."&amp; mergeValue(B72)&amp;"."&amp; mergeValue(C72)&amp;"."&amp; mergeValue(D72)&amp;"."&amp; mergeValue(E72)&amp;"."&amp; mergeValue(F72)</f>
        <v>1.1.1.1.1.1</v>
      </c>
      <c r="M72" s="555" t="s">
        <v>10</v>
      </c>
      <c r="N72" s="646"/>
      <c r="O72" s="1213"/>
      <c r="P72" s="1214"/>
      <c r="Q72" s="1214"/>
      <c r="R72" s="1214"/>
      <c r="S72" s="1214"/>
      <c r="T72" s="1214"/>
      <c r="U72" s="1214"/>
      <c r="V72" s="1215"/>
      <c r="W72" s="630" t="s">
        <v>634</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10"/>
      <c r="B73" s="1210"/>
      <c r="C73" s="1210"/>
      <c r="D73" s="1210"/>
      <c r="E73" s="1210"/>
      <c r="F73" s="1210"/>
      <c r="G73" s="883">
        <v>1</v>
      </c>
      <c r="H73" s="883"/>
      <c r="I73" s="1210"/>
      <c r="J73" s="1210"/>
      <c r="K73" s="891">
        <v>1</v>
      </c>
      <c r="L73" s="593" t="str">
        <f>mergeValue(A73) &amp;"."&amp; mergeValue(B73)&amp;"."&amp; mergeValue(C73)&amp;"."&amp; mergeValue(D73)&amp;"."&amp; mergeValue(E73)&amp;"."&amp; mergeValue(F73)&amp;"."&amp; mergeValue(G73)</f>
        <v>1.1.1.1.1.1.1</v>
      </c>
      <c r="M73" s="1065"/>
      <c r="N73" s="646"/>
      <c r="O73" s="562"/>
      <c r="P73" s="562"/>
      <c r="Q73" s="1090"/>
      <c r="R73" s="1216"/>
      <c r="S73" s="1217" t="s">
        <v>83</v>
      </c>
      <c r="T73" s="1216"/>
      <c r="U73" s="1217" t="s">
        <v>83</v>
      </c>
      <c r="V73" s="562"/>
      <c r="W73" s="1209" t="s">
        <v>653</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10"/>
      <c r="B74" s="1210"/>
      <c r="C74" s="1210"/>
      <c r="D74" s="1210"/>
      <c r="E74" s="1210"/>
      <c r="F74" s="1210"/>
      <c r="G74" s="883"/>
      <c r="H74" s="883"/>
      <c r="I74" s="1210"/>
      <c r="J74" s="1210"/>
      <c r="K74" s="891"/>
      <c r="L74" s="600"/>
      <c r="M74" s="646"/>
      <c r="N74" s="646"/>
      <c r="O74" s="562"/>
      <c r="P74" s="562"/>
      <c r="Q74" s="584" t="str">
        <f>R73 &amp; "-" &amp; T73</f>
        <v>-</v>
      </c>
      <c r="R74" s="1216"/>
      <c r="S74" s="1217"/>
      <c r="T74" s="1216"/>
      <c r="U74" s="1217"/>
      <c r="V74" s="562"/>
      <c r="W74" s="1209"/>
      <c r="X74" s="585"/>
      <c r="Y74" s="589"/>
      <c r="Z74" s="589" t="str">
        <f t="shared" si="2"/>
        <v/>
      </c>
      <c r="AA74" s="589"/>
      <c r="AB74" s="589"/>
      <c r="AC74" s="589"/>
      <c r="AD74" s="585"/>
      <c r="AE74" s="585"/>
      <c r="AF74" s="585"/>
      <c r="AG74" s="585"/>
      <c r="AH74" s="585"/>
      <c r="AI74" s="585"/>
      <c r="AJ74" s="585"/>
    </row>
    <row r="75" spans="1:36" s="523" customFormat="1" ht="15" customHeight="1">
      <c r="A75" s="1210"/>
      <c r="B75" s="1210"/>
      <c r="C75" s="1210"/>
      <c r="D75" s="1210"/>
      <c r="E75" s="1210"/>
      <c r="F75" s="1210"/>
      <c r="G75" s="885"/>
      <c r="H75" s="883"/>
      <c r="I75" s="1210"/>
      <c r="J75" s="1210"/>
      <c r="K75" s="890"/>
      <c r="L75" s="538"/>
      <c r="M75" s="557" t="s">
        <v>25</v>
      </c>
      <c r="N75" s="564"/>
      <c r="O75" s="564"/>
      <c r="P75" s="564"/>
      <c r="Q75" s="564"/>
      <c r="R75" s="564"/>
      <c r="S75" s="564"/>
      <c r="T75" s="564"/>
      <c r="U75" s="564"/>
      <c r="V75" s="560"/>
      <c r="W75" s="1209"/>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10"/>
      <c r="B76" s="1210"/>
      <c r="C76" s="1210"/>
      <c r="D76" s="1210"/>
      <c r="E76" s="1210"/>
      <c r="F76" s="885"/>
      <c r="G76" s="885"/>
      <c r="H76" s="883"/>
      <c r="I76" s="1210"/>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10"/>
      <c r="B77" s="1210"/>
      <c r="C77" s="1210"/>
      <c r="D77" s="1210"/>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10"/>
      <c r="B78" s="1210"/>
      <c r="C78" s="1210"/>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10"/>
      <c r="B79" s="1210"/>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10"/>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85" s="522" customFormat="1" ht="15" customHeight="1">
      <c r="A81" s="877"/>
      <c r="B81" s="877"/>
      <c r="C81" s="877"/>
      <c r="D81" s="877"/>
      <c r="E81" s="877"/>
      <c r="F81" s="877"/>
      <c r="G81" s="877"/>
      <c r="H81" s="877"/>
      <c r="I81" s="877"/>
      <c r="J81" s="877"/>
      <c r="K81" s="877"/>
      <c r="L81" s="493"/>
      <c r="M81" s="565" t="s">
        <v>308</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85" ht="18.75" customHeight="1">
      <c r="X82" s="204"/>
      <c r="Y82" s="204"/>
      <c r="Z82" s="204"/>
      <c r="AA82" s="204"/>
      <c r="AB82" s="204"/>
      <c r="AC82" s="204"/>
      <c r="AD82" s="204"/>
      <c r="AE82" s="204"/>
      <c r="AF82" s="204"/>
      <c r="AG82" s="204"/>
      <c r="AH82" s="204"/>
      <c r="AI82" s="204"/>
      <c r="AJ82" s="204"/>
    </row>
    <row r="83" spans="1:85"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85"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85" s="523" customFormat="1" ht="22.5">
      <c r="A85" s="1210">
        <v>1</v>
      </c>
      <c r="B85" s="919"/>
      <c r="C85" s="919"/>
      <c r="D85" s="919"/>
      <c r="E85" s="920"/>
      <c r="F85" s="921"/>
      <c r="G85" s="919"/>
      <c r="H85" s="919"/>
      <c r="I85" s="922"/>
      <c r="J85" s="917"/>
      <c r="K85" s="926">
        <v>1</v>
      </c>
      <c r="L85" s="593">
        <f>mergeValue(A85)</f>
        <v>1</v>
      </c>
      <c r="M85" s="641" t="s">
        <v>20</v>
      </c>
      <c r="N85" s="580"/>
      <c r="O85" s="1267"/>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9"/>
      <c r="BT85" s="630" t="s">
        <v>656</v>
      </c>
      <c r="BU85" s="585"/>
      <c r="BV85" s="585"/>
      <c r="BW85" s="585"/>
      <c r="BX85" s="585"/>
      <c r="BY85" s="585"/>
      <c r="BZ85" s="585"/>
      <c r="CA85" s="585"/>
      <c r="CB85" s="585"/>
      <c r="CC85" s="585"/>
      <c r="CD85" s="585"/>
      <c r="CE85" s="585"/>
      <c r="CF85" s="585"/>
    </row>
    <row r="86" spans="1:85" s="523" customFormat="1" ht="22.5">
      <c r="A86" s="1210"/>
      <c r="B86" s="1210">
        <v>1</v>
      </c>
      <c r="C86" s="919"/>
      <c r="D86" s="919"/>
      <c r="E86" s="921"/>
      <c r="F86" s="921"/>
      <c r="G86" s="919"/>
      <c r="H86" s="919"/>
      <c r="I86" s="916"/>
      <c r="J86" s="915"/>
      <c r="K86" s="926">
        <v>1</v>
      </c>
      <c r="L86" s="593" t="str">
        <f>mergeValue(A86) &amp;"."&amp; mergeValue(B86)</f>
        <v>1.1</v>
      </c>
      <c r="M86" s="546" t="s">
        <v>16</v>
      </c>
      <c r="N86" s="580"/>
      <c r="O86" s="1267"/>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9"/>
      <c r="BT86" s="630" t="s">
        <v>476</v>
      </c>
      <c r="BU86" s="585"/>
      <c r="BV86" s="585"/>
      <c r="BW86" s="585"/>
      <c r="BX86" s="585"/>
      <c r="BY86" s="585"/>
      <c r="BZ86" s="585"/>
      <c r="CA86" s="585"/>
      <c r="CB86" s="585"/>
      <c r="CC86" s="585"/>
      <c r="CD86" s="585"/>
      <c r="CE86" s="585"/>
      <c r="CF86" s="585"/>
    </row>
    <row r="87" spans="1:85" s="523" customFormat="1" ht="22.5">
      <c r="A87" s="1210"/>
      <c r="B87" s="1210"/>
      <c r="C87" s="1210">
        <v>1</v>
      </c>
      <c r="D87" s="919"/>
      <c r="E87" s="921"/>
      <c r="F87" s="921"/>
      <c r="G87" s="919"/>
      <c r="H87" s="919"/>
      <c r="I87" s="923"/>
      <c r="J87" s="915"/>
      <c r="K87" s="926">
        <v>1</v>
      </c>
      <c r="L87" s="593" t="str">
        <f>mergeValue(A87) &amp;"."&amp; mergeValue(B87)&amp;"."&amp; mergeValue(C87)</f>
        <v>1.1.1</v>
      </c>
      <c r="M87" s="547" t="s">
        <v>7</v>
      </c>
      <c r="N87" s="580"/>
      <c r="O87" s="1267"/>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9"/>
      <c r="BT87" s="630" t="s">
        <v>631</v>
      </c>
      <c r="BU87" s="585"/>
      <c r="BV87" s="585"/>
      <c r="BW87" s="585"/>
      <c r="BX87" s="585"/>
      <c r="BY87" s="585"/>
      <c r="BZ87" s="585"/>
      <c r="CA87" s="585"/>
      <c r="CB87" s="585"/>
      <c r="CC87" s="585"/>
      <c r="CD87" s="585"/>
      <c r="CE87" s="585"/>
      <c r="CF87" s="585"/>
    </row>
    <row r="88" spans="1:85" s="523" customFormat="1" ht="22.5">
      <c r="A88" s="1210"/>
      <c r="B88" s="1210"/>
      <c r="C88" s="1210"/>
      <c r="D88" s="1210">
        <v>1</v>
      </c>
      <c r="E88" s="921"/>
      <c r="F88" s="921"/>
      <c r="G88" s="919"/>
      <c r="H88" s="919"/>
      <c r="I88" s="1210">
        <v>1</v>
      </c>
      <c r="J88" s="915"/>
      <c r="K88" s="926">
        <v>1</v>
      </c>
      <c r="L88" s="593" t="str">
        <f>mergeValue(A88) &amp;"."&amp; mergeValue(B88)&amp;"."&amp; mergeValue(C88)&amp;"."&amp; mergeValue(D88)</f>
        <v>1.1.1.1</v>
      </c>
      <c r="M88" s="548" t="s">
        <v>22</v>
      </c>
      <c r="N88" s="580"/>
      <c r="O88" s="1267"/>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9"/>
      <c r="BT88" s="630" t="s">
        <v>632</v>
      </c>
      <c r="BU88" s="585"/>
      <c r="BV88" s="585"/>
      <c r="BW88" s="585"/>
      <c r="BX88" s="585"/>
      <c r="BY88" s="585"/>
      <c r="BZ88" s="585"/>
      <c r="CA88" s="585"/>
      <c r="CB88" s="585"/>
      <c r="CC88" s="585"/>
      <c r="CD88" s="585"/>
      <c r="CE88" s="585"/>
      <c r="CF88" s="585"/>
    </row>
    <row r="89" spans="1:85" s="523" customFormat="1" ht="11.25" hidden="1" customHeight="1">
      <c r="A89" s="1210"/>
      <c r="B89" s="1210"/>
      <c r="C89" s="1210"/>
      <c r="D89" s="1210"/>
      <c r="E89" s="1210">
        <v>1</v>
      </c>
      <c r="F89" s="921"/>
      <c r="G89" s="919"/>
      <c r="H89" s="919"/>
      <c r="I89" s="1210"/>
      <c r="J89" s="921"/>
      <c r="K89" s="926">
        <v>1</v>
      </c>
      <c r="L89" s="593"/>
      <c r="M89" s="554"/>
      <c r="N89" s="581"/>
      <c r="O89" s="1270"/>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c r="AL89" s="1271"/>
      <c r="AM89" s="1271"/>
      <c r="AN89" s="1271"/>
      <c r="AO89" s="1271"/>
      <c r="AP89" s="1271"/>
      <c r="AQ89" s="1271"/>
      <c r="AR89" s="1271"/>
      <c r="AS89" s="1271"/>
      <c r="AT89" s="1271"/>
      <c r="AU89" s="1271"/>
      <c r="AV89" s="1271"/>
      <c r="AW89" s="1271"/>
      <c r="AX89" s="1271"/>
      <c r="AY89" s="1271"/>
      <c r="AZ89" s="1271"/>
      <c r="BA89" s="1271"/>
      <c r="BB89" s="1271"/>
      <c r="BC89" s="1271"/>
      <c r="BD89" s="1271"/>
      <c r="BE89" s="1271"/>
      <c r="BF89" s="1271"/>
      <c r="BG89" s="1271"/>
      <c r="BH89" s="1271"/>
      <c r="BI89" s="1271"/>
      <c r="BJ89" s="1271"/>
      <c r="BK89" s="1271"/>
      <c r="BL89" s="1271"/>
      <c r="BM89" s="1271"/>
      <c r="BN89" s="1271"/>
      <c r="BO89" s="1271"/>
      <c r="BP89" s="1271"/>
      <c r="BQ89" s="1271"/>
      <c r="BR89" s="1271"/>
      <c r="BS89" s="1272"/>
      <c r="BT89" s="559"/>
      <c r="BU89" s="585"/>
      <c r="BV89" s="585"/>
      <c r="BW89" s="585"/>
      <c r="BX89" s="585"/>
      <c r="BY89" s="585"/>
      <c r="BZ89" s="585"/>
      <c r="CA89" s="585"/>
      <c r="CB89" s="585"/>
      <c r="CC89" s="585"/>
      <c r="CD89" s="585"/>
      <c r="CE89" s="585"/>
      <c r="CF89" s="585"/>
    </row>
    <row r="90" spans="1:85" s="523" customFormat="1" ht="90">
      <c r="A90" s="1210"/>
      <c r="B90" s="1210"/>
      <c r="C90" s="1210"/>
      <c r="D90" s="1210"/>
      <c r="E90" s="1210"/>
      <c r="F90" s="1210">
        <v>1</v>
      </c>
      <c r="G90" s="919"/>
      <c r="H90" s="919"/>
      <c r="I90" s="1210"/>
      <c r="J90" s="1259"/>
      <c r="K90" s="926">
        <v>1</v>
      </c>
      <c r="L90" s="593" t="str">
        <f>mergeValue(A90) &amp;"."&amp; mergeValue(B90)&amp;"."&amp; mergeValue(C90)&amp;"."&amp; mergeValue(D90)&amp;"."&amp;  mergeValue(F90)</f>
        <v>1.1.1.1.1</v>
      </c>
      <c r="M90" s="554" t="s">
        <v>10</v>
      </c>
      <c r="N90" s="581"/>
      <c r="O90" s="1213"/>
      <c r="P90" s="1214"/>
      <c r="Q90" s="1214"/>
      <c r="R90" s="1214"/>
      <c r="S90" s="1214"/>
      <c r="T90" s="1214"/>
      <c r="U90" s="1214"/>
      <c r="V90" s="1214"/>
      <c r="W90" s="1214"/>
      <c r="X90" s="1214"/>
      <c r="Y90" s="1214"/>
      <c r="Z90" s="1214"/>
      <c r="AA90" s="1214"/>
      <c r="AB90" s="1214"/>
      <c r="AC90" s="1214"/>
      <c r="AD90" s="1214"/>
      <c r="AE90" s="1214"/>
      <c r="AF90" s="1214"/>
      <c r="AG90" s="1214"/>
      <c r="AH90" s="1214"/>
      <c r="AI90" s="1214"/>
      <c r="AJ90" s="1214"/>
      <c r="AK90" s="1214"/>
      <c r="AL90" s="1214"/>
      <c r="AM90" s="1214"/>
      <c r="AN90" s="1214"/>
      <c r="AO90" s="1214"/>
      <c r="AP90" s="1214"/>
      <c r="AQ90" s="1214"/>
      <c r="AR90" s="1214"/>
      <c r="AS90" s="1214"/>
      <c r="AT90" s="1214"/>
      <c r="AU90" s="1214"/>
      <c r="AV90" s="1214"/>
      <c r="AW90" s="1214"/>
      <c r="AX90" s="1214"/>
      <c r="AY90" s="1214"/>
      <c r="AZ90" s="1214"/>
      <c r="BA90" s="1214"/>
      <c r="BB90" s="1214"/>
      <c r="BC90" s="1214"/>
      <c r="BD90" s="1214"/>
      <c r="BE90" s="1214"/>
      <c r="BF90" s="1214"/>
      <c r="BG90" s="1214"/>
      <c r="BH90" s="1214"/>
      <c r="BI90" s="1214"/>
      <c r="BJ90" s="1214"/>
      <c r="BK90" s="1214"/>
      <c r="BL90" s="1214"/>
      <c r="BM90" s="1214"/>
      <c r="BN90" s="1214"/>
      <c r="BO90" s="1214"/>
      <c r="BP90" s="1214"/>
      <c r="BQ90" s="1214"/>
      <c r="BR90" s="1214"/>
      <c r="BS90" s="1215"/>
      <c r="BT90" s="630" t="s">
        <v>633</v>
      </c>
      <c r="BU90" s="585"/>
      <c r="BV90" s="589" t="str">
        <f>strCheckUnique(BW90:BW93)</f>
        <v/>
      </c>
      <c r="BW90" s="585"/>
      <c r="BX90" s="589"/>
      <c r="BY90" s="585"/>
      <c r="BZ90" s="585"/>
      <c r="CA90" s="585"/>
      <c r="CB90" s="585"/>
      <c r="CC90" s="585"/>
      <c r="CD90" s="585"/>
      <c r="CE90" s="585"/>
      <c r="CF90" s="585"/>
    </row>
    <row r="91" spans="1:85" s="523" customFormat="1" ht="192" customHeight="1">
      <c r="A91" s="1210"/>
      <c r="B91" s="1210"/>
      <c r="C91" s="1210"/>
      <c r="D91" s="1210"/>
      <c r="E91" s="1210"/>
      <c r="F91" s="1210"/>
      <c r="G91" s="919">
        <v>1</v>
      </c>
      <c r="H91" s="919"/>
      <c r="I91" s="1210"/>
      <c r="J91" s="1259"/>
      <c r="K91" s="918"/>
      <c r="L91" s="593" t="str">
        <f>mergeValue(A91) &amp;"."&amp; mergeValue(B91)&amp;"."&amp; mergeValue(C91)&amp;"."&amp; mergeValue(D91)&amp;"."&amp;  mergeValue(F91)&amp;"."&amp;  mergeValue(G91)</f>
        <v>1.1.1.1.1.1</v>
      </c>
      <c r="M91" s="1065"/>
      <c r="N91" s="586"/>
      <c r="O91" s="683"/>
      <c r="P91" s="562"/>
      <c r="Q91" s="562"/>
      <c r="R91" s="1245"/>
      <c r="S91" s="1217" t="s">
        <v>83</v>
      </c>
      <c r="T91" s="1245"/>
      <c r="U91" s="1217" t="s">
        <v>83</v>
      </c>
      <c r="V91" s="683"/>
      <c r="W91" s="763"/>
      <c r="X91" s="763"/>
      <c r="Y91" s="1245"/>
      <c r="Z91" s="1217" t="s">
        <v>83</v>
      </c>
      <c r="AA91" s="1245"/>
      <c r="AB91" s="1217" t="s">
        <v>83</v>
      </c>
      <c r="AC91" s="683"/>
      <c r="AD91" s="763"/>
      <c r="AE91" s="763"/>
      <c r="AF91" s="1245"/>
      <c r="AG91" s="1217" t="s">
        <v>83</v>
      </c>
      <c r="AH91" s="1245"/>
      <c r="AI91" s="1217" t="s">
        <v>83</v>
      </c>
      <c r="AJ91" s="683"/>
      <c r="AK91" s="763"/>
      <c r="AL91" s="763"/>
      <c r="AM91" s="1245"/>
      <c r="AN91" s="1217" t="s">
        <v>83</v>
      </c>
      <c r="AO91" s="1245"/>
      <c r="AP91" s="1217" t="s">
        <v>83</v>
      </c>
      <c r="AQ91" s="683"/>
      <c r="AR91" s="763"/>
      <c r="AS91" s="763"/>
      <c r="AT91" s="1245"/>
      <c r="AU91" s="1217" t="s">
        <v>83</v>
      </c>
      <c r="AV91" s="1245"/>
      <c r="AW91" s="1217" t="s">
        <v>83</v>
      </c>
      <c r="AX91" s="683"/>
      <c r="AY91" s="763"/>
      <c r="AZ91" s="763"/>
      <c r="BA91" s="1245"/>
      <c r="BB91" s="1217" t="s">
        <v>83</v>
      </c>
      <c r="BC91" s="1245"/>
      <c r="BD91" s="1217" t="s">
        <v>83</v>
      </c>
      <c r="BE91" s="683"/>
      <c r="BF91" s="763"/>
      <c r="BG91" s="763"/>
      <c r="BH91" s="1245"/>
      <c r="BI91" s="1217" t="s">
        <v>83</v>
      </c>
      <c r="BJ91" s="1245"/>
      <c r="BK91" s="1217" t="s">
        <v>83</v>
      </c>
      <c r="BL91" s="683"/>
      <c r="BM91" s="763"/>
      <c r="BN91" s="763"/>
      <c r="BO91" s="1245"/>
      <c r="BP91" s="1217" t="s">
        <v>83</v>
      </c>
      <c r="BQ91" s="1245"/>
      <c r="BR91" s="1217" t="s">
        <v>84</v>
      </c>
      <c r="BS91" s="537"/>
      <c r="BT91" s="1209" t="s">
        <v>657</v>
      </c>
      <c r="BU91" s="585" t="str">
        <f>strCheckDate(O92:BS92)</f>
        <v/>
      </c>
      <c r="BV91" s="589"/>
      <c r="BW91" s="589" t="str">
        <f>IF(M91="","",M91 )</f>
        <v/>
      </c>
      <c r="BX91" s="589"/>
      <c r="BY91" s="589"/>
      <c r="BZ91" s="589"/>
      <c r="CA91" s="585"/>
      <c r="CB91" s="585"/>
      <c r="CC91" s="585"/>
      <c r="CD91" s="585"/>
      <c r="CE91" s="585"/>
      <c r="CF91" s="585"/>
    </row>
    <row r="92" spans="1:85" s="523" customFormat="1" ht="11.25" hidden="1" customHeight="1">
      <c r="A92" s="1210"/>
      <c r="B92" s="1210"/>
      <c r="C92" s="1210"/>
      <c r="D92" s="1210"/>
      <c r="E92" s="1210"/>
      <c r="F92" s="1210"/>
      <c r="G92" s="919"/>
      <c r="H92" s="919"/>
      <c r="I92" s="1210"/>
      <c r="J92" s="1259"/>
      <c r="K92" s="926">
        <v>1</v>
      </c>
      <c r="L92" s="600"/>
      <c r="M92" s="646"/>
      <c r="N92" s="586"/>
      <c r="O92" s="562"/>
      <c r="P92" s="562"/>
      <c r="Q92" s="584" t="str">
        <f>R91 &amp; "-" &amp; T91</f>
        <v>-</v>
      </c>
      <c r="R92" s="1245"/>
      <c r="S92" s="1217"/>
      <c r="T92" s="1245"/>
      <c r="U92" s="1217"/>
      <c r="V92" s="763"/>
      <c r="W92" s="763"/>
      <c r="X92" s="769" t="str">
        <f>Y91 &amp; "-" &amp; AA91</f>
        <v>-</v>
      </c>
      <c r="Y92" s="1245"/>
      <c r="Z92" s="1217"/>
      <c r="AA92" s="1245"/>
      <c r="AB92" s="1217"/>
      <c r="AC92" s="763"/>
      <c r="AD92" s="763"/>
      <c r="AE92" s="769" t="str">
        <f>AF91 &amp; "-" &amp; AH91</f>
        <v>-</v>
      </c>
      <c r="AF92" s="1245"/>
      <c r="AG92" s="1217"/>
      <c r="AH92" s="1245"/>
      <c r="AI92" s="1217"/>
      <c r="AJ92" s="763"/>
      <c r="AK92" s="763"/>
      <c r="AL92" s="769" t="str">
        <f>AM91 &amp; "-" &amp; AO91</f>
        <v>-</v>
      </c>
      <c r="AM92" s="1245"/>
      <c r="AN92" s="1217"/>
      <c r="AO92" s="1245"/>
      <c r="AP92" s="1217"/>
      <c r="AQ92" s="763"/>
      <c r="AR92" s="763"/>
      <c r="AS92" s="769" t="str">
        <f>AT91 &amp; "-" &amp; AV91</f>
        <v>-</v>
      </c>
      <c r="AT92" s="1245"/>
      <c r="AU92" s="1217"/>
      <c r="AV92" s="1245"/>
      <c r="AW92" s="1217"/>
      <c r="AX92" s="763"/>
      <c r="AY92" s="763"/>
      <c r="AZ92" s="769" t="str">
        <f>BA91 &amp; "-" &amp; BC91</f>
        <v>-</v>
      </c>
      <c r="BA92" s="1245"/>
      <c r="BB92" s="1217"/>
      <c r="BC92" s="1245"/>
      <c r="BD92" s="1217"/>
      <c r="BE92" s="763"/>
      <c r="BF92" s="763"/>
      <c r="BG92" s="769" t="str">
        <f>BH91 &amp; "-" &amp; BJ91</f>
        <v>-</v>
      </c>
      <c r="BH92" s="1245"/>
      <c r="BI92" s="1217"/>
      <c r="BJ92" s="1245"/>
      <c r="BK92" s="1217"/>
      <c r="BL92" s="763"/>
      <c r="BM92" s="763"/>
      <c r="BN92" s="769" t="str">
        <f>BO91 &amp; "-" &amp; BQ91</f>
        <v>-</v>
      </c>
      <c r="BO92" s="1245"/>
      <c r="BP92" s="1217"/>
      <c r="BQ92" s="1245"/>
      <c r="BR92" s="1217"/>
      <c r="BS92" s="537"/>
      <c r="BT92" s="1209"/>
      <c r="BU92" s="585"/>
      <c r="BV92" s="589"/>
      <c r="BW92" s="589"/>
      <c r="BX92" s="589"/>
      <c r="BY92" s="589"/>
      <c r="BZ92" s="589"/>
      <c r="CA92" s="585"/>
      <c r="CB92" s="585"/>
      <c r="CC92" s="585"/>
      <c r="CD92" s="585"/>
      <c r="CE92" s="585"/>
      <c r="CF92" s="585"/>
    </row>
    <row r="93" spans="1:85" s="522" customFormat="1" ht="15" customHeight="1">
      <c r="A93" s="1210"/>
      <c r="B93" s="1210"/>
      <c r="C93" s="1210"/>
      <c r="D93" s="1210"/>
      <c r="E93" s="1210"/>
      <c r="F93" s="1210"/>
      <c r="G93" s="919"/>
      <c r="H93" s="919"/>
      <c r="I93" s="1210"/>
      <c r="J93" s="1259"/>
      <c r="K93" s="926">
        <v>1</v>
      </c>
      <c r="L93" s="538"/>
      <c r="M93" s="556" t="s">
        <v>25</v>
      </c>
      <c r="N93" s="551"/>
      <c r="O93" s="545"/>
      <c r="P93" s="545"/>
      <c r="Q93" s="545"/>
      <c r="R93" s="573"/>
      <c r="S93" s="564"/>
      <c r="T93" s="563"/>
      <c r="U93" s="551"/>
      <c r="V93" s="757"/>
      <c r="W93" s="757"/>
      <c r="X93" s="757"/>
      <c r="Y93" s="766"/>
      <c r="Z93" s="1006"/>
      <c r="AA93" s="1005"/>
      <c r="AB93" s="1001"/>
      <c r="AC93" s="757"/>
      <c r="AD93" s="757"/>
      <c r="AE93" s="757"/>
      <c r="AF93" s="766"/>
      <c r="AG93" s="1006"/>
      <c r="AH93" s="1005"/>
      <c r="AI93" s="1001"/>
      <c r="AJ93" s="757"/>
      <c r="AK93" s="757"/>
      <c r="AL93" s="757"/>
      <c r="AM93" s="766"/>
      <c r="AN93" s="1006"/>
      <c r="AO93" s="1005"/>
      <c r="AP93" s="1001"/>
      <c r="AQ93" s="757"/>
      <c r="AR93" s="757"/>
      <c r="AS93" s="757"/>
      <c r="AT93" s="766"/>
      <c r="AU93" s="1006"/>
      <c r="AV93" s="1005"/>
      <c r="AW93" s="1001"/>
      <c r="AX93" s="757"/>
      <c r="AY93" s="757"/>
      <c r="AZ93" s="757"/>
      <c r="BA93" s="766"/>
      <c r="BB93" s="1006"/>
      <c r="BC93" s="1005"/>
      <c r="BD93" s="1001"/>
      <c r="BE93" s="757"/>
      <c r="BF93" s="757"/>
      <c r="BG93" s="757"/>
      <c r="BH93" s="766"/>
      <c r="BI93" s="1006"/>
      <c r="BJ93" s="1005"/>
      <c r="BK93" s="1001"/>
      <c r="BL93" s="757"/>
      <c r="BM93" s="757"/>
      <c r="BN93" s="757"/>
      <c r="BO93" s="766"/>
      <c r="BP93" s="1006"/>
      <c r="BQ93" s="1005"/>
      <c r="BR93" s="1001"/>
      <c r="BS93" s="560"/>
      <c r="BT93" s="1209"/>
      <c r="BU93" s="587"/>
      <c r="BV93" s="587"/>
      <c r="BW93" s="587"/>
      <c r="BX93" s="587"/>
      <c r="BY93" s="587"/>
      <c r="BZ93" s="587"/>
      <c r="CA93" s="587"/>
      <c r="CB93" s="587"/>
      <c r="CC93" s="587"/>
      <c r="CD93" s="587"/>
      <c r="CE93" s="587"/>
      <c r="CF93" s="587"/>
    </row>
    <row r="94" spans="1:85" s="522" customFormat="1" ht="15" customHeight="1">
      <c r="A94" s="1210"/>
      <c r="B94" s="1210"/>
      <c r="C94" s="1210"/>
      <c r="D94" s="1210"/>
      <c r="E94" s="1210"/>
      <c r="F94" s="921"/>
      <c r="G94" s="921"/>
      <c r="H94" s="919"/>
      <c r="I94" s="1210"/>
      <c r="J94" s="921"/>
      <c r="K94" s="925"/>
      <c r="L94" s="538"/>
      <c r="M94" s="551" t="s">
        <v>11</v>
      </c>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56"/>
      <c r="BG94" s="556"/>
      <c r="BH94" s="556"/>
      <c r="BI94" s="556"/>
      <c r="BJ94" s="556"/>
      <c r="BK94" s="556"/>
      <c r="BL94" s="556"/>
      <c r="BM94" s="556"/>
      <c r="BN94" s="556"/>
      <c r="BO94" s="556"/>
      <c r="BP94" s="556"/>
      <c r="BQ94" s="556"/>
      <c r="BR94" s="556"/>
      <c r="BS94" s="556"/>
      <c r="BT94" s="560"/>
      <c r="BU94" s="587"/>
      <c r="BV94" s="587"/>
      <c r="BW94" s="587"/>
      <c r="BX94" s="587"/>
      <c r="BY94" s="587"/>
      <c r="BZ94" s="587"/>
      <c r="CA94" s="587"/>
      <c r="CB94" s="587"/>
      <c r="CC94" s="587"/>
      <c r="CD94" s="587"/>
      <c r="CE94" s="587"/>
      <c r="CF94" s="587"/>
      <c r="CG94" s="587"/>
    </row>
    <row r="95" spans="1:85" s="522" customFormat="1" ht="15" hidden="1" customHeight="1">
      <c r="A95" s="1210"/>
      <c r="B95" s="1210"/>
      <c r="C95" s="1210"/>
      <c r="D95" s="1210"/>
      <c r="E95" s="921"/>
      <c r="F95" s="921"/>
      <c r="G95" s="921"/>
      <c r="H95" s="919"/>
      <c r="I95" s="1210"/>
      <c r="J95" s="921"/>
      <c r="K95" s="925"/>
      <c r="L95" s="538"/>
      <c r="M95" s="551"/>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56"/>
      <c r="BG95" s="556"/>
      <c r="BH95" s="556"/>
      <c r="BI95" s="556"/>
      <c r="BJ95" s="556"/>
      <c r="BK95" s="556"/>
      <c r="BL95" s="556"/>
      <c r="BM95" s="556"/>
      <c r="BN95" s="556"/>
      <c r="BO95" s="556"/>
      <c r="BP95" s="556"/>
      <c r="BQ95" s="556"/>
      <c r="BR95" s="556"/>
      <c r="BS95" s="556"/>
      <c r="BT95" s="560"/>
      <c r="BU95" s="587"/>
      <c r="BV95" s="587"/>
      <c r="BW95" s="587"/>
      <c r="BX95" s="587"/>
      <c r="BY95" s="587"/>
      <c r="BZ95" s="587"/>
      <c r="CA95" s="587"/>
      <c r="CB95" s="587"/>
      <c r="CC95" s="587"/>
      <c r="CD95" s="587"/>
      <c r="CE95" s="587"/>
      <c r="CF95" s="587"/>
      <c r="CG95" s="587"/>
    </row>
    <row r="96" spans="1:85" s="522" customFormat="1" ht="15" customHeight="1">
      <c r="A96" s="1210"/>
      <c r="B96" s="1210"/>
      <c r="C96" s="1210"/>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757"/>
      <c r="AD96" s="757"/>
      <c r="AE96" s="757"/>
      <c r="AF96" s="766"/>
      <c r="AG96" s="1006"/>
      <c r="AH96" s="1005"/>
      <c r="AI96" s="999"/>
      <c r="AJ96" s="757"/>
      <c r="AK96" s="757"/>
      <c r="AL96" s="757"/>
      <c r="AM96" s="766"/>
      <c r="AN96" s="1006"/>
      <c r="AO96" s="1005"/>
      <c r="AP96" s="999"/>
      <c r="AQ96" s="757"/>
      <c r="AR96" s="757"/>
      <c r="AS96" s="757"/>
      <c r="AT96" s="766"/>
      <c r="AU96" s="1006"/>
      <c r="AV96" s="1005"/>
      <c r="AW96" s="999"/>
      <c r="AX96" s="757"/>
      <c r="AY96" s="757"/>
      <c r="AZ96" s="757"/>
      <c r="BA96" s="766"/>
      <c r="BB96" s="1006"/>
      <c r="BC96" s="1005"/>
      <c r="BD96" s="999"/>
      <c r="BE96" s="757"/>
      <c r="BF96" s="757"/>
      <c r="BG96" s="757"/>
      <c r="BH96" s="766"/>
      <c r="BI96" s="1006"/>
      <c r="BJ96" s="1005"/>
      <c r="BK96" s="999"/>
      <c r="BL96" s="757"/>
      <c r="BM96" s="757"/>
      <c r="BN96" s="757"/>
      <c r="BO96" s="766"/>
      <c r="BP96" s="1006"/>
      <c r="BQ96" s="1005"/>
      <c r="BR96" s="999"/>
      <c r="BS96" s="564"/>
      <c r="BT96" s="560"/>
      <c r="BU96" s="587"/>
      <c r="BV96" s="587"/>
      <c r="BW96" s="587"/>
      <c r="BX96" s="587"/>
      <c r="BY96" s="587"/>
      <c r="BZ96" s="587"/>
      <c r="CA96" s="587"/>
      <c r="CB96" s="587"/>
      <c r="CC96" s="587"/>
      <c r="CD96" s="587"/>
      <c r="CE96" s="587"/>
      <c r="CF96" s="587"/>
    </row>
    <row r="97" spans="1:124" s="522" customFormat="1" ht="15" customHeight="1">
      <c r="A97" s="1210"/>
      <c r="B97" s="1210"/>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757"/>
      <c r="AD97" s="757"/>
      <c r="AE97" s="757"/>
      <c r="AF97" s="766"/>
      <c r="AG97" s="1006"/>
      <c r="AH97" s="1005"/>
      <c r="AI97" s="999"/>
      <c r="AJ97" s="757"/>
      <c r="AK97" s="757"/>
      <c r="AL97" s="757"/>
      <c r="AM97" s="766"/>
      <c r="AN97" s="1006"/>
      <c r="AO97" s="1005"/>
      <c r="AP97" s="999"/>
      <c r="AQ97" s="757"/>
      <c r="AR97" s="757"/>
      <c r="AS97" s="757"/>
      <c r="AT97" s="766"/>
      <c r="AU97" s="1006"/>
      <c r="AV97" s="1005"/>
      <c r="AW97" s="999"/>
      <c r="AX97" s="757"/>
      <c r="AY97" s="757"/>
      <c r="AZ97" s="757"/>
      <c r="BA97" s="766"/>
      <c r="BB97" s="1006"/>
      <c r="BC97" s="1005"/>
      <c r="BD97" s="999"/>
      <c r="BE97" s="757"/>
      <c r="BF97" s="757"/>
      <c r="BG97" s="757"/>
      <c r="BH97" s="766"/>
      <c r="BI97" s="1006"/>
      <c r="BJ97" s="1005"/>
      <c r="BK97" s="999"/>
      <c r="BL97" s="757"/>
      <c r="BM97" s="757"/>
      <c r="BN97" s="757"/>
      <c r="BO97" s="766"/>
      <c r="BP97" s="1006"/>
      <c r="BQ97" s="1005"/>
      <c r="BR97" s="999"/>
      <c r="BS97" s="564"/>
      <c r="BT97" s="560"/>
      <c r="BU97" s="587"/>
      <c r="BV97" s="587"/>
      <c r="BW97" s="587"/>
      <c r="BX97" s="587"/>
      <c r="BY97" s="587"/>
      <c r="BZ97" s="587"/>
      <c r="CA97" s="587"/>
      <c r="CB97" s="587"/>
      <c r="CC97" s="587"/>
      <c r="CD97" s="587"/>
      <c r="CE97" s="587"/>
      <c r="CF97" s="587"/>
    </row>
    <row r="98" spans="1:124" s="522" customFormat="1" ht="15" customHeight="1">
      <c r="A98" s="1210"/>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757"/>
      <c r="AD98" s="757"/>
      <c r="AE98" s="757"/>
      <c r="AF98" s="766"/>
      <c r="AG98" s="1006"/>
      <c r="AH98" s="1005"/>
      <c r="AI98" s="999"/>
      <c r="AJ98" s="757"/>
      <c r="AK98" s="757"/>
      <c r="AL98" s="757"/>
      <c r="AM98" s="766"/>
      <c r="AN98" s="1006"/>
      <c r="AO98" s="1005"/>
      <c r="AP98" s="999"/>
      <c r="AQ98" s="757"/>
      <c r="AR98" s="757"/>
      <c r="AS98" s="757"/>
      <c r="AT98" s="766"/>
      <c r="AU98" s="1006"/>
      <c r="AV98" s="1005"/>
      <c r="AW98" s="999"/>
      <c r="AX98" s="757"/>
      <c r="AY98" s="757"/>
      <c r="AZ98" s="757"/>
      <c r="BA98" s="766"/>
      <c r="BB98" s="1006"/>
      <c r="BC98" s="1005"/>
      <c r="BD98" s="999"/>
      <c r="BE98" s="757"/>
      <c r="BF98" s="757"/>
      <c r="BG98" s="757"/>
      <c r="BH98" s="766"/>
      <c r="BI98" s="1006"/>
      <c r="BJ98" s="1005"/>
      <c r="BK98" s="999"/>
      <c r="BL98" s="757"/>
      <c r="BM98" s="757"/>
      <c r="BN98" s="757"/>
      <c r="BO98" s="766"/>
      <c r="BP98" s="1006"/>
      <c r="BQ98" s="1005"/>
      <c r="BR98" s="999"/>
      <c r="BS98" s="564"/>
      <c r="BT98" s="560"/>
      <c r="BU98" s="587"/>
      <c r="BV98" s="587"/>
      <c r="BW98" s="587"/>
      <c r="BX98" s="587"/>
      <c r="BY98" s="587"/>
      <c r="BZ98" s="587"/>
      <c r="CA98" s="587"/>
      <c r="CB98" s="587"/>
      <c r="CC98" s="587"/>
      <c r="CD98" s="587"/>
      <c r="CE98" s="587"/>
      <c r="CF98" s="587"/>
    </row>
    <row r="99" spans="1:124" s="522" customFormat="1" ht="15" customHeight="1">
      <c r="A99" s="913"/>
      <c r="B99" s="913"/>
      <c r="C99" s="913"/>
      <c r="D99" s="913"/>
      <c r="E99" s="913"/>
      <c r="F99" s="913"/>
      <c r="G99" s="913"/>
      <c r="H99" s="913"/>
      <c r="I99" s="913"/>
      <c r="J99" s="913"/>
      <c r="K99" s="913"/>
      <c r="L99" s="493"/>
      <c r="M99" s="565" t="s">
        <v>308</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124"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124" s="35" customFormat="1" ht="17.100000000000001" customHeight="1">
      <c r="G101" s="35" t="s">
        <v>13</v>
      </c>
      <c r="I101" s="35" t="s">
        <v>67</v>
      </c>
      <c r="V101" s="158"/>
    </row>
    <row r="102" spans="1:124" ht="17.100000000000001" customHeight="1">
      <c r="X102" s="470"/>
      <c r="Y102" s="43"/>
      <c r="Z102" s="43"/>
    </row>
    <row r="103" spans="1:124" s="523" customFormat="1" ht="270">
      <c r="A103" s="1210">
        <v>1</v>
      </c>
      <c r="B103" s="1075"/>
      <c r="C103" s="1075"/>
      <c r="D103" s="1075"/>
      <c r="E103" s="1076"/>
      <c r="F103" s="1077"/>
      <c r="G103" s="1075"/>
      <c r="H103" s="1075"/>
      <c r="I103" s="1056"/>
      <c r="J103" s="1061"/>
      <c r="K103" s="1061"/>
      <c r="L103" s="593">
        <f>mergeValue(A103)</f>
        <v>1</v>
      </c>
      <c r="M103" s="641" t="s">
        <v>20</v>
      </c>
      <c r="N103" s="580"/>
      <c r="O103" s="1267"/>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c r="CB103" s="1268"/>
      <c r="CC103" s="1268"/>
      <c r="CD103" s="1268"/>
      <c r="CE103" s="1268"/>
      <c r="CF103" s="1268"/>
      <c r="CG103" s="1268"/>
      <c r="CH103" s="1268"/>
      <c r="CI103" s="1268"/>
      <c r="CJ103" s="1268"/>
      <c r="CK103" s="1268"/>
      <c r="CL103" s="1268"/>
      <c r="CM103" s="1268"/>
      <c r="CN103" s="1268"/>
      <c r="CO103" s="1268"/>
      <c r="CP103" s="1268"/>
      <c r="CQ103" s="1268"/>
      <c r="CR103" s="1268"/>
      <c r="CS103" s="1268"/>
      <c r="CT103" s="1268"/>
      <c r="CU103" s="1268"/>
      <c r="CV103" s="1268"/>
      <c r="CW103" s="1268"/>
      <c r="CX103" s="1268"/>
      <c r="CY103" s="1268"/>
      <c r="CZ103" s="1268"/>
      <c r="DA103" s="1268"/>
      <c r="DB103" s="1268"/>
      <c r="DC103" s="1268"/>
      <c r="DD103" s="1268"/>
      <c r="DE103" s="1268"/>
      <c r="DF103" s="1268"/>
      <c r="DG103" s="1269"/>
      <c r="DH103" s="630" t="s">
        <v>475</v>
      </c>
      <c r="DI103" s="585"/>
      <c r="DJ103" s="585"/>
      <c r="DK103" s="585"/>
      <c r="DL103" s="585"/>
      <c r="DM103" s="585"/>
      <c r="DN103" s="585"/>
      <c r="DO103" s="585"/>
      <c r="DP103" s="585"/>
      <c r="DQ103" s="585"/>
      <c r="DR103" s="585"/>
      <c r="DS103" s="585"/>
      <c r="DT103" s="585"/>
    </row>
    <row r="104" spans="1:124" s="523" customFormat="1" ht="371.25">
      <c r="A104" s="1210"/>
      <c r="B104" s="1210">
        <v>1</v>
      </c>
      <c r="C104" s="1075"/>
      <c r="D104" s="1075"/>
      <c r="E104" s="1077"/>
      <c r="F104" s="1077"/>
      <c r="G104" s="1075"/>
      <c r="H104" s="1075"/>
      <c r="I104" s="1063"/>
      <c r="J104" s="1058"/>
      <c r="K104" s="1057"/>
      <c r="L104" s="593" t="str">
        <f>mergeValue(A104) &amp;"."&amp; mergeValue(B104)</f>
        <v>1.1</v>
      </c>
      <c r="M104" s="546" t="s">
        <v>16</v>
      </c>
      <c r="N104" s="580"/>
      <c r="O104" s="1267"/>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c r="CB104" s="1268"/>
      <c r="CC104" s="1268"/>
      <c r="CD104" s="1268"/>
      <c r="CE104" s="1268"/>
      <c r="CF104" s="1268"/>
      <c r="CG104" s="1268"/>
      <c r="CH104" s="1268"/>
      <c r="CI104" s="1268"/>
      <c r="CJ104" s="1268"/>
      <c r="CK104" s="1268"/>
      <c r="CL104" s="1268"/>
      <c r="CM104" s="1268"/>
      <c r="CN104" s="1268"/>
      <c r="CO104" s="1268"/>
      <c r="CP104" s="1268"/>
      <c r="CQ104" s="1268"/>
      <c r="CR104" s="1268"/>
      <c r="CS104" s="1268"/>
      <c r="CT104" s="1268"/>
      <c r="CU104" s="1268"/>
      <c r="CV104" s="1268"/>
      <c r="CW104" s="1268"/>
      <c r="CX104" s="1268"/>
      <c r="CY104" s="1268"/>
      <c r="CZ104" s="1268"/>
      <c r="DA104" s="1268"/>
      <c r="DB104" s="1268"/>
      <c r="DC104" s="1268"/>
      <c r="DD104" s="1268"/>
      <c r="DE104" s="1268"/>
      <c r="DF104" s="1268"/>
      <c r="DG104" s="1269"/>
      <c r="DH104" s="630" t="s">
        <v>476</v>
      </c>
      <c r="DI104" s="585"/>
      <c r="DJ104" s="585"/>
      <c r="DK104" s="585"/>
      <c r="DL104" s="585"/>
      <c r="DM104" s="585"/>
      <c r="DN104" s="585"/>
      <c r="DO104" s="585"/>
      <c r="DP104" s="585"/>
      <c r="DQ104" s="585"/>
      <c r="DR104" s="585"/>
      <c r="DS104" s="585"/>
      <c r="DT104" s="585"/>
    </row>
    <row r="105" spans="1:124" s="523" customFormat="1" ht="360">
      <c r="A105" s="1210"/>
      <c r="B105" s="1210"/>
      <c r="C105" s="1210">
        <v>1</v>
      </c>
      <c r="D105" s="1075"/>
      <c r="E105" s="1077"/>
      <c r="F105" s="1077"/>
      <c r="G105" s="1075"/>
      <c r="H105" s="1075"/>
      <c r="I105" s="1063"/>
      <c r="J105" s="1058"/>
      <c r="K105" s="1057"/>
      <c r="L105" s="593" t="str">
        <f>mergeValue(A105) &amp;"."&amp; mergeValue(B105)&amp;"."&amp; mergeValue(C105)</f>
        <v>1.1.1</v>
      </c>
      <c r="M105" s="547" t="s">
        <v>7</v>
      </c>
      <c r="N105" s="580"/>
      <c r="O105" s="1267"/>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c r="CB105" s="1268"/>
      <c r="CC105" s="1268"/>
      <c r="CD105" s="1268"/>
      <c r="CE105" s="1268"/>
      <c r="CF105" s="1268"/>
      <c r="CG105" s="1268"/>
      <c r="CH105" s="1268"/>
      <c r="CI105" s="1268"/>
      <c r="CJ105" s="1268"/>
      <c r="CK105" s="1268"/>
      <c r="CL105" s="1268"/>
      <c r="CM105" s="1268"/>
      <c r="CN105" s="1268"/>
      <c r="CO105" s="1268"/>
      <c r="CP105" s="1268"/>
      <c r="CQ105" s="1268"/>
      <c r="CR105" s="1268"/>
      <c r="CS105" s="1268"/>
      <c r="CT105" s="1268"/>
      <c r="CU105" s="1268"/>
      <c r="CV105" s="1268"/>
      <c r="CW105" s="1268"/>
      <c r="CX105" s="1268"/>
      <c r="CY105" s="1268"/>
      <c r="CZ105" s="1268"/>
      <c r="DA105" s="1268"/>
      <c r="DB105" s="1268"/>
      <c r="DC105" s="1268"/>
      <c r="DD105" s="1268"/>
      <c r="DE105" s="1268"/>
      <c r="DF105" s="1268"/>
      <c r="DG105" s="1269"/>
      <c r="DH105" s="630" t="s">
        <v>631</v>
      </c>
      <c r="DI105" s="585"/>
      <c r="DJ105" s="585"/>
      <c r="DK105" s="585"/>
      <c r="DL105" s="585"/>
      <c r="DM105" s="585"/>
      <c r="DN105" s="585"/>
      <c r="DO105" s="585"/>
      <c r="DP105" s="585"/>
      <c r="DQ105" s="585"/>
      <c r="DR105" s="585"/>
      <c r="DS105" s="585"/>
      <c r="DT105" s="585"/>
    </row>
    <row r="106" spans="1:124" s="523" customFormat="1" ht="281.25">
      <c r="A106" s="1210"/>
      <c r="B106" s="1210"/>
      <c r="C106" s="1210"/>
      <c r="D106" s="1210">
        <v>1</v>
      </c>
      <c r="E106" s="1077"/>
      <c r="F106" s="1077"/>
      <c r="G106" s="1075"/>
      <c r="H106" s="1075"/>
      <c r="I106" s="1063"/>
      <c r="J106" s="1058"/>
      <c r="K106" s="1057"/>
      <c r="L106" s="593" t="str">
        <f>mergeValue(A106) &amp;"."&amp; mergeValue(B106)&amp;"."&amp; mergeValue(C106)&amp;"."&amp; mergeValue(D106)</f>
        <v>1.1.1.1</v>
      </c>
      <c r="M106" s="548" t="s">
        <v>22</v>
      </c>
      <c r="N106" s="580"/>
      <c r="O106" s="1267"/>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c r="CB106" s="1268"/>
      <c r="CC106" s="1268"/>
      <c r="CD106" s="1268"/>
      <c r="CE106" s="1268"/>
      <c r="CF106" s="1268"/>
      <c r="CG106" s="1268"/>
      <c r="CH106" s="1268"/>
      <c r="CI106" s="1268"/>
      <c r="CJ106" s="1268"/>
      <c r="CK106" s="1268"/>
      <c r="CL106" s="1268"/>
      <c r="CM106" s="1268"/>
      <c r="CN106" s="1268"/>
      <c r="CO106" s="1268"/>
      <c r="CP106" s="1268"/>
      <c r="CQ106" s="1268"/>
      <c r="CR106" s="1268"/>
      <c r="CS106" s="1268"/>
      <c r="CT106" s="1268"/>
      <c r="CU106" s="1268"/>
      <c r="CV106" s="1268"/>
      <c r="CW106" s="1268"/>
      <c r="CX106" s="1268"/>
      <c r="CY106" s="1268"/>
      <c r="CZ106" s="1268"/>
      <c r="DA106" s="1268"/>
      <c r="DB106" s="1268"/>
      <c r="DC106" s="1268"/>
      <c r="DD106" s="1268"/>
      <c r="DE106" s="1268"/>
      <c r="DF106" s="1268"/>
      <c r="DG106" s="1269"/>
      <c r="DH106" s="630" t="s">
        <v>632</v>
      </c>
      <c r="DI106" s="585"/>
      <c r="DJ106" s="585"/>
      <c r="DK106" s="585"/>
      <c r="DL106" s="585"/>
      <c r="DM106" s="585"/>
      <c r="DN106" s="585"/>
      <c r="DO106" s="585"/>
      <c r="DP106" s="585"/>
      <c r="DQ106" s="585"/>
      <c r="DR106" s="585"/>
      <c r="DS106" s="585"/>
      <c r="DT106" s="585"/>
    </row>
    <row r="107" spans="1:124" s="523" customFormat="1" ht="0.2" customHeight="1">
      <c r="A107" s="1210"/>
      <c r="B107" s="1210"/>
      <c r="C107" s="1210"/>
      <c r="D107" s="1210"/>
      <c r="E107" s="1210">
        <v>1</v>
      </c>
      <c r="F107" s="1077"/>
      <c r="G107" s="1075"/>
      <c r="H107" s="1075"/>
      <c r="I107" s="1062"/>
      <c r="J107" s="1058"/>
      <c r="K107" s="1057"/>
      <c r="L107" s="593"/>
      <c r="M107" s="554"/>
      <c r="N107" s="581"/>
      <c r="O107" s="1270"/>
      <c r="P107" s="1271"/>
      <c r="Q107" s="1271"/>
      <c r="R107" s="1271"/>
      <c r="S107" s="1271"/>
      <c r="T107" s="1271"/>
      <c r="U107" s="1271"/>
      <c r="V107" s="1271"/>
      <c r="W107" s="1271"/>
      <c r="X107" s="1271"/>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271"/>
      <c r="AS107" s="1271"/>
      <c r="AT107" s="1271"/>
      <c r="AU107" s="1271"/>
      <c r="AV107" s="1271"/>
      <c r="AW107" s="1271"/>
      <c r="AX107" s="1271"/>
      <c r="AY107" s="1271"/>
      <c r="AZ107" s="1271"/>
      <c r="BA107" s="1271"/>
      <c r="BB107" s="1271"/>
      <c r="BC107" s="1271"/>
      <c r="BD107" s="1271"/>
      <c r="BE107" s="1271"/>
      <c r="BF107" s="1271"/>
      <c r="BG107" s="1271"/>
      <c r="BH107" s="1271"/>
      <c r="BI107" s="1271"/>
      <c r="BJ107" s="1271"/>
      <c r="BK107" s="1271"/>
      <c r="BL107" s="1271"/>
      <c r="BM107" s="1271"/>
      <c r="BN107" s="1271"/>
      <c r="BO107" s="1271"/>
      <c r="BP107" s="1271"/>
      <c r="BQ107" s="1271"/>
      <c r="BR107" s="1271"/>
      <c r="BS107" s="1271"/>
      <c r="BT107" s="1271"/>
      <c r="BU107" s="1271"/>
      <c r="BV107" s="1271"/>
      <c r="BW107" s="1271"/>
      <c r="BX107" s="1271"/>
      <c r="BY107" s="1271"/>
      <c r="BZ107" s="1271"/>
      <c r="CA107" s="1271"/>
      <c r="CB107" s="1271"/>
      <c r="CC107" s="1271"/>
      <c r="CD107" s="1271"/>
      <c r="CE107" s="1271"/>
      <c r="CF107" s="1271"/>
      <c r="CG107" s="1271"/>
      <c r="CH107" s="1271"/>
      <c r="CI107" s="1271"/>
      <c r="CJ107" s="1271"/>
      <c r="CK107" s="1271"/>
      <c r="CL107" s="1271"/>
      <c r="CM107" s="1271"/>
      <c r="CN107" s="1271"/>
      <c r="CO107" s="1271"/>
      <c r="CP107" s="1271"/>
      <c r="CQ107" s="1271"/>
      <c r="CR107" s="1271"/>
      <c r="CS107" s="1271"/>
      <c r="CT107" s="1271"/>
      <c r="CU107" s="1271"/>
      <c r="CV107" s="1271"/>
      <c r="CW107" s="1271"/>
      <c r="CX107" s="1271"/>
      <c r="CY107" s="1271"/>
      <c r="CZ107" s="1271"/>
      <c r="DA107" s="1271"/>
      <c r="DB107" s="1271"/>
      <c r="DC107" s="1271"/>
      <c r="DD107" s="1271"/>
      <c r="DE107" s="1271"/>
      <c r="DF107" s="1271"/>
      <c r="DG107" s="1272"/>
      <c r="DH107" s="630"/>
      <c r="DI107" s="585"/>
      <c r="DJ107" s="585"/>
      <c r="DK107" s="585"/>
      <c r="DL107" s="585"/>
      <c r="DM107" s="585"/>
      <c r="DN107" s="585"/>
      <c r="DO107" s="585"/>
      <c r="DP107" s="585"/>
      <c r="DQ107" s="585"/>
      <c r="DR107" s="585"/>
      <c r="DS107" s="585"/>
      <c r="DT107" s="585"/>
    </row>
    <row r="108" spans="1:124" s="523" customFormat="1" ht="409.5">
      <c r="A108" s="1210"/>
      <c r="B108" s="1210"/>
      <c r="C108" s="1210"/>
      <c r="D108" s="1210"/>
      <c r="E108" s="1210"/>
      <c r="F108" s="1210">
        <v>1</v>
      </c>
      <c r="G108" s="1075"/>
      <c r="H108" s="1075"/>
      <c r="I108" s="1273"/>
      <c r="J108" s="1058"/>
      <c r="K108" s="1057"/>
      <c r="L108" s="593" t="str">
        <f>mergeValue(A108) &amp;"."&amp; mergeValue(B108)&amp;"."&amp; mergeValue(C108)&amp;"."&amp; mergeValue(D108)&amp;"."&amp; mergeValue(F108)</f>
        <v>1.1.1.1.1</v>
      </c>
      <c r="M108" s="555" t="s">
        <v>10</v>
      </c>
      <c r="N108" s="581"/>
      <c r="O108" s="1213"/>
      <c r="P108" s="1214"/>
      <c r="Q108" s="1214"/>
      <c r="R108" s="1214"/>
      <c r="S108" s="1214"/>
      <c r="T108" s="1214"/>
      <c r="U108" s="1214"/>
      <c r="V108" s="1214"/>
      <c r="W108" s="1214"/>
      <c r="X108" s="1214"/>
      <c r="Y108" s="1214"/>
      <c r="Z108" s="1214"/>
      <c r="AA108" s="1214"/>
      <c r="AB108" s="1214"/>
      <c r="AC108" s="1214"/>
      <c r="AD108" s="1214"/>
      <c r="AE108" s="1214"/>
      <c r="AF108" s="1214"/>
      <c r="AG108" s="1214"/>
      <c r="AH108" s="1214"/>
      <c r="AI108" s="1214"/>
      <c r="AJ108" s="1214"/>
      <c r="AK108" s="1214"/>
      <c r="AL108" s="1214"/>
      <c r="AM108" s="1214"/>
      <c r="AN108" s="1214"/>
      <c r="AO108" s="1214"/>
      <c r="AP108" s="1214"/>
      <c r="AQ108" s="1214"/>
      <c r="AR108" s="1214"/>
      <c r="AS108" s="1214"/>
      <c r="AT108" s="1214"/>
      <c r="AU108" s="1214"/>
      <c r="AV108" s="1214"/>
      <c r="AW108" s="1214"/>
      <c r="AX108" s="1214"/>
      <c r="AY108" s="1214"/>
      <c r="AZ108" s="1214"/>
      <c r="BA108" s="1214"/>
      <c r="BB108" s="1214"/>
      <c r="BC108" s="1214"/>
      <c r="BD108" s="1214"/>
      <c r="BE108" s="1214"/>
      <c r="BF108" s="1214"/>
      <c r="BG108" s="1214"/>
      <c r="BH108" s="1214"/>
      <c r="BI108" s="1214"/>
      <c r="BJ108" s="1214"/>
      <c r="BK108" s="1214"/>
      <c r="BL108" s="1214"/>
      <c r="BM108" s="1214"/>
      <c r="BN108" s="1214"/>
      <c r="BO108" s="1214"/>
      <c r="BP108" s="1214"/>
      <c r="BQ108" s="1214"/>
      <c r="BR108" s="1214"/>
      <c r="BS108" s="1214"/>
      <c r="BT108" s="1214"/>
      <c r="BU108" s="1214"/>
      <c r="BV108" s="1214"/>
      <c r="BW108" s="1214"/>
      <c r="BX108" s="1214"/>
      <c r="BY108" s="1214"/>
      <c r="BZ108" s="1214"/>
      <c r="CA108" s="1214"/>
      <c r="CB108" s="1214"/>
      <c r="CC108" s="1214"/>
      <c r="CD108" s="1214"/>
      <c r="CE108" s="1214"/>
      <c r="CF108" s="1214"/>
      <c r="CG108" s="1214"/>
      <c r="CH108" s="1214"/>
      <c r="CI108" s="1214"/>
      <c r="CJ108" s="1214"/>
      <c r="CK108" s="1214"/>
      <c r="CL108" s="1214"/>
      <c r="CM108" s="1214"/>
      <c r="CN108" s="1214"/>
      <c r="CO108" s="1214"/>
      <c r="CP108" s="1214"/>
      <c r="CQ108" s="1214"/>
      <c r="CR108" s="1214"/>
      <c r="CS108" s="1214"/>
      <c r="CT108" s="1214"/>
      <c r="CU108" s="1214"/>
      <c r="CV108" s="1214"/>
      <c r="CW108" s="1214"/>
      <c r="CX108" s="1214"/>
      <c r="CY108" s="1214"/>
      <c r="CZ108" s="1214"/>
      <c r="DA108" s="1214"/>
      <c r="DB108" s="1214"/>
      <c r="DC108" s="1214"/>
      <c r="DD108" s="1214"/>
      <c r="DE108" s="1214"/>
      <c r="DF108" s="1214"/>
      <c r="DG108" s="1215"/>
      <c r="DH108" s="630" t="s">
        <v>633</v>
      </c>
      <c r="DI108" s="585"/>
      <c r="DJ108" s="589" t="str">
        <f>strCheckUnique(DK108:DK112)</f>
        <v/>
      </c>
      <c r="DK108" s="585"/>
      <c r="DL108" s="589"/>
      <c r="DM108" s="585"/>
      <c r="DN108" s="585"/>
      <c r="DO108" s="585"/>
      <c r="DP108" s="585"/>
      <c r="DQ108" s="585"/>
      <c r="DR108" s="585"/>
      <c r="DS108" s="585"/>
      <c r="DT108" s="585"/>
    </row>
    <row r="109" spans="1:124" s="523" customFormat="1" ht="409.5">
      <c r="A109" s="1210"/>
      <c r="B109" s="1210"/>
      <c r="C109" s="1210"/>
      <c r="D109" s="1210"/>
      <c r="E109" s="1210"/>
      <c r="F109" s="1210"/>
      <c r="G109" s="1210">
        <v>1</v>
      </c>
      <c r="H109" s="1075"/>
      <c r="I109" s="1273"/>
      <c r="J109" s="1274"/>
      <c r="K109" s="1064"/>
      <c r="L109" s="593" t="str">
        <f>mergeValue(A109) &amp;"."&amp; mergeValue(B109)&amp;"."&amp; mergeValue(C109)&amp;"."&amp; mergeValue(D109)&amp;"."&amp; mergeValue(F109)&amp;"."&amp; mergeValue(G109)</f>
        <v>1.1.1.1.1.1</v>
      </c>
      <c r="M109" s="1065" t="s">
        <v>648</v>
      </c>
      <c r="N109" s="646"/>
      <c r="O109" s="683"/>
      <c r="P109" s="683"/>
      <c r="Q109" s="562"/>
      <c r="R109" s="494"/>
      <c r="S109" s="1091"/>
      <c r="T109" s="494"/>
      <c r="U109" s="1091"/>
      <c r="V109" s="584" t="str">
        <f>W109 &amp; "-" &amp; Y109</f>
        <v>-</v>
      </c>
      <c r="W109" s="1245"/>
      <c r="X109" s="1217" t="s">
        <v>83</v>
      </c>
      <c r="Y109" s="1245"/>
      <c r="Z109" s="1217" t="s">
        <v>83</v>
      </c>
      <c r="AA109" s="683"/>
      <c r="AB109" s="683"/>
      <c r="AC109" s="763"/>
      <c r="AD109" s="712"/>
      <c r="AE109" s="1091"/>
      <c r="AF109" s="712"/>
      <c r="AG109" s="1091"/>
      <c r="AH109" s="769" t="str">
        <f>AI109 &amp; "-" &amp; AK109</f>
        <v>-</v>
      </c>
      <c r="AI109" s="1245"/>
      <c r="AJ109" s="1217" t="s">
        <v>83</v>
      </c>
      <c r="AK109" s="1245"/>
      <c r="AL109" s="1217" t="s">
        <v>83</v>
      </c>
      <c r="AM109" s="683"/>
      <c r="AN109" s="683"/>
      <c r="AO109" s="763"/>
      <c r="AP109" s="712"/>
      <c r="AQ109" s="1091"/>
      <c r="AR109" s="712"/>
      <c r="AS109" s="1091"/>
      <c r="AT109" s="769" t="str">
        <f>AU109 &amp; "-" &amp; AW109</f>
        <v>-</v>
      </c>
      <c r="AU109" s="1245"/>
      <c r="AV109" s="1217" t="s">
        <v>83</v>
      </c>
      <c r="AW109" s="1245"/>
      <c r="AX109" s="1217" t="s">
        <v>83</v>
      </c>
      <c r="AY109" s="683"/>
      <c r="AZ109" s="683"/>
      <c r="BA109" s="763"/>
      <c r="BB109" s="712"/>
      <c r="BC109" s="1091"/>
      <c r="BD109" s="712"/>
      <c r="BE109" s="1091"/>
      <c r="BF109" s="769" t="str">
        <f>BG109 &amp; "-" &amp; BI109</f>
        <v>-</v>
      </c>
      <c r="BG109" s="1245"/>
      <c r="BH109" s="1217" t="s">
        <v>83</v>
      </c>
      <c r="BI109" s="1245"/>
      <c r="BJ109" s="1217" t="s">
        <v>83</v>
      </c>
      <c r="BK109" s="683"/>
      <c r="BL109" s="683"/>
      <c r="BM109" s="763"/>
      <c r="BN109" s="712"/>
      <c r="BO109" s="1091"/>
      <c r="BP109" s="712"/>
      <c r="BQ109" s="1091"/>
      <c r="BR109" s="769" t="str">
        <f>BS109 &amp; "-" &amp; BU109</f>
        <v>-</v>
      </c>
      <c r="BS109" s="1245"/>
      <c r="BT109" s="1217" t="s">
        <v>83</v>
      </c>
      <c r="BU109" s="1245"/>
      <c r="BV109" s="1217" t="s">
        <v>83</v>
      </c>
      <c r="BW109" s="683"/>
      <c r="BX109" s="683"/>
      <c r="BY109" s="763"/>
      <c r="BZ109" s="712"/>
      <c r="CA109" s="1091"/>
      <c r="CB109" s="712"/>
      <c r="CC109" s="1091"/>
      <c r="CD109" s="769" t="str">
        <f>CE109 &amp; "-" &amp; CG109</f>
        <v>-</v>
      </c>
      <c r="CE109" s="1245"/>
      <c r="CF109" s="1217" t="s">
        <v>83</v>
      </c>
      <c r="CG109" s="1245"/>
      <c r="CH109" s="1217" t="s">
        <v>83</v>
      </c>
      <c r="CI109" s="683"/>
      <c r="CJ109" s="683"/>
      <c r="CK109" s="763"/>
      <c r="CL109" s="712"/>
      <c r="CM109" s="1091"/>
      <c r="CN109" s="712"/>
      <c r="CO109" s="1091"/>
      <c r="CP109" s="769" t="str">
        <f>CQ109 &amp; "-" &amp; CS109</f>
        <v>-</v>
      </c>
      <c r="CQ109" s="1245"/>
      <c r="CR109" s="1217" t="s">
        <v>83</v>
      </c>
      <c r="CS109" s="1245"/>
      <c r="CT109" s="1217" t="s">
        <v>83</v>
      </c>
      <c r="CU109" s="683"/>
      <c r="CV109" s="683"/>
      <c r="CW109" s="763"/>
      <c r="CX109" s="712"/>
      <c r="CY109" s="1091"/>
      <c r="CZ109" s="712"/>
      <c r="DA109" s="1091"/>
      <c r="DB109" s="769" t="str">
        <f>DC109 &amp; "-" &amp; DE109</f>
        <v>-</v>
      </c>
      <c r="DC109" s="1245"/>
      <c r="DD109" s="1217" t="s">
        <v>83</v>
      </c>
      <c r="DE109" s="1245"/>
      <c r="DF109" s="1217" t="s">
        <v>84</v>
      </c>
      <c r="DG109" s="537"/>
      <c r="DH109" s="630" t="s">
        <v>666</v>
      </c>
      <c r="DI109" s="585" t="str">
        <f>strCheckDate(O109:DG109)</f>
        <v/>
      </c>
      <c r="DJ109" s="589"/>
      <c r="DK109" s="589" t="str">
        <f>IF(M109="","",M109 )</f>
        <v>горячая вода в системе централизованного теплоснабжения на горячее водоснабжение</v>
      </c>
      <c r="DL109" s="589"/>
      <c r="DM109" s="589"/>
      <c r="DN109" s="589"/>
      <c r="DO109" s="585"/>
      <c r="DP109" s="585"/>
      <c r="DQ109" s="585"/>
      <c r="DR109" s="585"/>
      <c r="DS109" s="585"/>
      <c r="DT109" s="585"/>
    </row>
    <row r="110" spans="1:124" s="523" customFormat="1" ht="0.2" customHeight="1">
      <c r="A110" s="1210"/>
      <c r="B110" s="1210"/>
      <c r="C110" s="1210"/>
      <c r="D110" s="1210"/>
      <c r="E110" s="1210"/>
      <c r="F110" s="1210"/>
      <c r="G110" s="1210"/>
      <c r="H110" s="1075"/>
      <c r="I110" s="1273"/>
      <c r="J110" s="1274"/>
      <c r="K110" s="1064"/>
      <c r="L110" s="600"/>
      <c r="M110" s="646"/>
      <c r="N110" s="646"/>
      <c r="O110" s="562"/>
      <c r="P110" s="494"/>
      <c r="Q110" s="494"/>
      <c r="R110" s="494"/>
      <c r="S110" s="494"/>
      <c r="T110" s="494"/>
      <c r="U110" s="559"/>
      <c r="V110" s="584"/>
      <c r="W110" s="1216"/>
      <c r="X110" s="1217"/>
      <c r="Y110" s="1216"/>
      <c r="Z110" s="1217"/>
      <c r="AA110" s="763"/>
      <c r="AB110" s="712"/>
      <c r="AC110" s="712"/>
      <c r="AD110" s="712"/>
      <c r="AE110" s="712"/>
      <c r="AF110" s="712"/>
      <c r="AG110" s="559"/>
      <c r="AH110" s="769"/>
      <c r="AI110" s="1216"/>
      <c r="AJ110" s="1217"/>
      <c r="AK110" s="1216"/>
      <c r="AL110" s="1217"/>
      <c r="AM110" s="763"/>
      <c r="AN110" s="712"/>
      <c r="AO110" s="712"/>
      <c r="AP110" s="712"/>
      <c r="AQ110" s="712"/>
      <c r="AR110" s="712"/>
      <c r="AS110" s="559"/>
      <c r="AT110" s="769"/>
      <c r="AU110" s="1216"/>
      <c r="AV110" s="1217"/>
      <c r="AW110" s="1216"/>
      <c r="AX110" s="1217"/>
      <c r="AY110" s="763"/>
      <c r="AZ110" s="712"/>
      <c r="BA110" s="712"/>
      <c r="BB110" s="712"/>
      <c r="BC110" s="712"/>
      <c r="BD110" s="712"/>
      <c r="BE110" s="559"/>
      <c r="BF110" s="769"/>
      <c r="BG110" s="1216"/>
      <c r="BH110" s="1217"/>
      <c r="BI110" s="1216"/>
      <c r="BJ110" s="1217"/>
      <c r="BK110" s="763"/>
      <c r="BL110" s="712"/>
      <c r="BM110" s="712"/>
      <c r="BN110" s="712"/>
      <c r="BO110" s="712"/>
      <c r="BP110" s="712"/>
      <c r="BQ110" s="559"/>
      <c r="BR110" s="769"/>
      <c r="BS110" s="1216"/>
      <c r="BT110" s="1217"/>
      <c r="BU110" s="1216"/>
      <c r="BV110" s="1217"/>
      <c r="BW110" s="763"/>
      <c r="BX110" s="712"/>
      <c r="BY110" s="712"/>
      <c r="BZ110" s="712"/>
      <c r="CA110" s="712"/>
      <c r="CB110" s="712"/>
      <c r="CC110" s="559"/>
      <c r="CD110" s="769"/>
      <c r="CE110" s="1216"/>
      <c r="CF110" s="1217"/>
      <c r="CG110" s="1216"/>
      <c r="CH110" s="1217"/>
      <c r="CI110" s="763"/>
      <c r="CJ110" s="712"/>
      <c r="CK110" s="712"/>
      <c r="CL110" s="712"/>
      <c r="CM110" s="712"/>
      <c r="CN110" s="712"/>
      <c r="CO110" s="559"/>
      <c r="CP110" s="769"/>
      <c r="CQ110" s="1216"/>
      <c r="CR110" s="1217"/>
      <c r="CS110" s="1216"/>
      <c r="CT110" s="1217"/>
      <c r="CU110" s="763"/>
      <c r="CV110" s="712"/>
      <c r="CW110" s="712"/>
      <c r="CX110" s="712"/>
      <c r="CY110" s="712"/>
      <c r="CZ110" s="712"/>
      <c r="DA110" s="559"/>
      <c r="DB110" s="769"/>
      <c r="DC110" s="1216"/>
      <c r="DD110" s="1217"/>
      <c r="DE110" s="1216"/>
      <c r="DF110" s="1217"/>
      <c r="DG110" s="537"/>
      <c r="DH110" s="1209"/>
      <c r="DI110" s="585"/>
      <c r="DJ110" s="585"/>
      <c r="DK110" s="585"/>
      <c r="DL110" s="589">
        <f ca="1">OFFSET(DL110,-1,0)</f>
        <v>0</v>
      </c>
      <c r="DM110" s="585"/>
      <c r="DN110" s="585"/>
      <c r="DO110" s="585"/>
      <c r="DP110" s="585"/>
      <c r="DQ110" s="585"/>
      <c r="DR110" s="585"/>
      <c r="DS110" s="585"/>
      <c r="DT110" s="585"/>
    </row>
    <row r="111" spans="1:124" s="522" customFormat="1" ht="15" hidden="1" customHeight="1">
      <c r="A111" s="1210"/>
      <c r="B111" s="1210"/>
      <c r="C111" s="1210"/>
      <c r="D111" s="1210"/>
      <c r="E111" s="1210"/>
      <c r="F111" s="1210"/>
      <c r="G111" s="1210"/>
      <c r="H111" s="1075"/>
      <c r="I111" s="1273"/>
      <c r="J111" s="1274"/>
      <c r="K111" s="1066"/>
      <c r="L111" s="538"/>
      <c r="M111" s="557"/>
      <c r="N111" s="551"/>
      <c r="O111" s="545"/>
      <c r="P111" s="545"/>
      <c r="Q111" s="545"/>
      <c r="R111" s="545"/>
      <c r="S111" s="545"/>
      <c r="T111" s="545"/>
      <c r="U111" s="545"/>
      <c r="V111" s="545"/>
      <c r="W111" s="563"/>
      <c r="X111" s="564"/>
      <c r="Y111" s="563"/>
      <c r="Z111" s="551"/>
      <c r="AA111" s="757"/>
      <c r="AB111" s="757"/>
      <c r="AC111" s="757"/>
      <c r="AD111" s="757"/>
      <c r="AE111" s="757"/>
      <c r="AF111" s="757"/>
      <c r="AG111" s="757"/>
      <c r="AH111" s="757"/>
      <c r="AI111" s="1005"/>
      <c r="AJ111" s="1006"/>
      <c r="AK111" s="1005"/>
      <c r="AL111" s="1001"/>
      <c r="AM111" s="757"/>
      <c r="AN111" s="757"/>
      <c r="AO111" s="757"/>
      <c r="AP111" s="757"/>
      <c r="AQ111" s="757"/>
      <c r="AR111" s="757"/>
      <c r="AS111" s="757"/>
      <c r="AT111" s="757"/>
      <c r="AU111" s="1005"/>
      <c r="AV111" s="1006"/>
      <c r="AW111" s="1005"/>
      <c r="AX111" s="1001"/>
      <c r="AY111" s="757"/>
      <c r="AZ111" s="757"/>
      <c r="BA111" s="757"/>
      <c r="BB111" s="757"/>
      <c r="BC111" s="757"/>
      <c r="BD111" s="757"/>
      <c r="BE111" s="757"/>
      <c r="BF111" s="757"/>
      <c r="BG111" s="1005"/>
      <c r="BH111" s="1006"/>
      <c r="BI111" s="1005"/>
      <c r="BJ111" s="1001"/>
      <c r="BK111" s="757"/>
      <c r="BL111" s="757"/>
      <c r="BM111" s="757"/>
      <c r="BN111" s="757"/>
      <c r="BO111" s="757"/>
      <c r="BP111" s="757"/>
      <c r="BQ111" s="757"/>
      <c r="BR111" s="757"/>
      <c r="BS111" s="1005"/>
      <c r="BT111" s="1006"/>
      <c r="BU111" s="1005"/>
      <c r="BV111" s="1001"/>
      <c r="BW111" s="757"/>
      <c r="BX111" s="757"/>
      <c r="BY111" s="757"/>
      <c r="BZ111" s="757"/>
      <c r="CA111" s="757"/>
      <c r="CB111" s="757"/>
      <c r="CC111" s="757"/>
      <c r="CD111" s="757"/>
      <c r="CE111" s="1005"/>
      <c r="CF111" s="1006"/>
      <c r="CG111" s="1005"/>
      <c r="CH111" s="1001"/>
      <c r="CI111" s="757"/>
      <c r="CJ111" s="757"/>
      <c r="CK111" s="757"/>
      <c r="CL111" s="757"/>
      <c r="CM111" s="757"/>
      <c r="CN111" s="757"/>
      <c r="CO111" s="757"/>
      <c r="CP111" s="757"/>
      <c r="CQ111" s="1005"/>
      <c r="CR111" s="1006"/>
      <c r="CS111" s="1005"/>
      <c r="CT111" s="1001"/>
      <c r="CU111" s="757"/>
      <c r="CV111" s="757"/>
      <c r="CW111" s="757"/>
      <c r="CX111" s="757"/>
      <c r="CY111" s="757"/>
      <c r="CZ111" s="757"/>
      <c r="DA111" s="757"/>
      <c r="DB111" s="757"/>
      <c r="DC111" s="1005"/>
      <c r="DD111" s="1006"/>
      <c r="DE111" s="1005"/>
      <c r="DF111" s="1001"/>
      <c r="DG111" s="560"/>
      <c r="DH111" s="1209"/>
      <c r="DI111" s="587"/>
      <c r="DJ111" s="587"/>
      <c r="DK111" s="587"/>
      <c r="DL111" s="587"/>
      <c r="DM111" s="587"/>
      <c r="DN111" s="587"/>
      <c r="DO111" s="587"/>
      <c r="DP111" s="587"/>
      <c r="DQ111" s="587"/>
      <c r="DR111" s="587"/>
      <c r="DS111" s="587"/>
      <c r="DT111" s="587"/>
    </row>
    <row r="112" spans="1:124" s="522" customFormat="1" ht="15" customHeight="1">
      <c r="A112" s="1210"/>
      <c r="B112" s="1210"/>
      <c r="C112" s="1210"/>
      <c r="D112" s="1210"/>
      <c r="E112" s="1210"/>
      <c r="F112" s="1210"/>
      <c r="G112" s="1075"/>
      <c r="H112" s="1075"/>
      <c r="I112" s="1273"/>
      <c r="J112" s="1072"/>
      <c r="K112" s="1066"/>
      <c r="L112" s="538"/>
      <c r="M112" s="556" t="s">
        <v>25</v>
      </c>
      <c r="N112" s="557"/>
      <c r="O112" s="557"/>
      <c r="P112" s="557"/>
      <c r="Q112" s="557"/>
      <c r="R112" s="557"/>
      <c r="S112" s="557"/>
      <c r="T112" s="557"/>
      <c r="U112" s="557"/>
      <c r="V112" s="557"/>
      <c r="W112" s="557"/>
      <c r="X112" s="557"/>
      <c r="Y112" s="557"/>
      <c r="Z112" s="557"/>
      <c r="AA112" s="557"/>
      <c r="AB112" s="557"/>
      <c r="AC112" s="557"/>
      <c r="AD112" s="557"/>
      <c r="AE112" s="557"/>
      <c r="AF112" s="557"/>
      <c r="AG112" s="557"/>
      <c r="AH112" s="557"/>
      <c r="AI112" s="557"/>
      <c r="AJ112" s="557"/>
      <c r="AK112" s="557"/>
      <c r="AL112" s="557"/>
      <c r="AM112" s="557"/>
      <c r="AN112" s="557"/>
      <c r="AO112" s="557"/>
      <c r="AP112" s="557"/>
      <c r="AQ112" s="557"/>
      <c r="AR112" s="557"/>
      <c r="AS112" s="557"/>
      <c r="AT112" s="557"/>
      <c r="AU112" s="557"/>
      <c r="AV112" s="557"/>
      <c r="AW112" s="557"/>
      <c r="AX112" s="557"/>
      <c r="AY112" s="557"/>
      <c r="AZ112" s="557"/>
      <c r="BA112" s="557"/>
      <c r="BB112" s="557"/>
      <c r="BC112" s="557"/>
      <c r="BD112" s="557"/>
      <c r="BE112" s="557"/>
      <c r="BF112" s="557"/>
      <c r="BG112" s="557"/>
      <c r="BH112" s="557"/>
      <c r="BI112" s="557"/>
      <c r="BJ112" s="557"/>
      <c r="BK112" s="557"/>
      <c r="BL112" s="557"/>
      <c r="BM112" s="557"/>
      <c r="BN112" s="557"/>
      <c r="BO112" s="557"/>
      <c r="BP112" s="557"/>
      <c r="BQ112" s="557"/>
      <c r="BR112" s="557"/>
      <c r="BS112" s="557"/>
      <c r="BT112" s="557"/>
      <c r="BU112" s="557"/>
      <c r="BV112" s="557"/>
      <c r="BW112" s="557"/>
      <c r="BX112" s="557"/>
      <c r="BY112" s="557"/>
      <c r="BZ112" s="557"/>
      <c r="CA112" s="557"/>
      <c r="CB112" s="557"/>
      <c r="CC112" s="557"/>
      <c r="CD112" s="557"/>
      <c r="CE112" s="557"/>
      <c r="CF112" s="557"/>
      <c r="CG112" s="557"/>
      <c r="CH112" s="557"/>
      <c r="CI112" s="557"/>
      <c r="CJ112" s="557"/>
      <c r="CK112" s="557"/>
      <c r="CL112" s="557"/>
      <c r="CM112" s="557"/>
      <c r="CN112" s="557"/>
      <c r="CO112" s="557"/>
      <c r="CP112" s="557"/>
      <c r="CQ112" s="557"/>
      <c r="CR112" s="557"/>
      <c r="CS112" s="557"/>
      <c r="CT112" s="557"/>
      <c r="CU112" s="557"/>
      <c r="CV112" s="557"/>
      <c r="CW112" s="557"/>
      <c r="CX112" s="557"/>
      <c r="CY112" s="557"/>
      <c r="CZ112" s="557"/>
      <c r="DA112" s="557"/>
      <c r="DB112" s="557"/>
      <c r="DC112" s="557"/>
      <c r="DD112" s="557"/>
      <c r="DE112" s="557"/>
      <c r="DF112" s="557"/>
      <c r="DG112" s="557"/>
      <c r="DH112" s="560"/>
      <c r="DI112" s="587"/>
      <c r="DJ112" s="587"/>
      <c r="DK112" s="587"/>
      <c r="DL112" s="587"/>
      <c r="DM112" s="587"/>
      <c r="DN112" s="587"/>
      <c r="DO112" s="587"/>
      <c r="DP112" s="587"/>
      <c r="DQ112" s="587"/>
      <c r="DR112" s="587"/>
      <c r="DS112" s="587"/>
      <c r="DT112" s="587"/>
    </row>
    <row r="113" spans="1:124" s="522" customFormat="1" ht="15" customHeight="1">
      <c r="A113" s="1210"/>
      <c r="B113" s="1210"/>
      <c r="C113" s="1210"/>
      <c r="D113" s="1210"/>
      <c r="E113" s="1210"/>
      <c r="F113" s="1078"/>
      <c r="G113" s="1075"/>
      <c r="H113" s="1075"/>
      <c r="I113" s="1062"/>
      <c r="J113" s="1060"/>
      <c r="K113" s="1066"/>
      <c r="L113" s="538"/>
      <c r="M113" s="551" t="s">
        <v>11</v>
      </c>
      <c r="N113" s="550"/>
      <c r="O113" s="545"/>
      <c r="P113" s="545"/>
      <c r="Q113" s="545"/>
      <c r="R113" s="545"/>
      <c r="S113" s="545"/>
      <c r="T113" s="545"/>
      <c r="U113" s="545"/>
      <c r="V113" s="545"/>
      <c r="W113" s="573"/>
      <c r="X113" s="564"/>
      <c r="Y113" s="563"/>
      <c r="Z113" s="550"/>
      <c r="AA113" s="757"/>
      <c r="AB113" s="757"/>
      <c r="AC113" s="757"/>
      <c r="AD113" s="757"/>
      <c r="AE113" s="757"/>
      <c r="AF113" s="757"/>
      <c r="AG113" s="757"/>
      <c r="AH113" s="757"/>
      <c r="AI113" s="766"/>
      <c r="AJ113" s="1006"/>
      <c r="AK113" s="1005"/>
      <c r="AL113" s="1040"/>
      <c r="AM113" s="757"/>
      <c r="AN113" s="757"/>
      <c r="AO113" s="757"/>
      <c r="AP113" s="757"/>
      <c r="AQ113" s="757"/>
      <c r="AR113" s="757"/>
      <c r="AS113" s="757"/>
      <c r="AT113" s="757"/>
      <c r="AU113" s="766"/>
      <c r="AV113" s="1006"/>
      <c r="AW113" s="1005"/>
      <c r="AX113" s="1040"/>
      <c r="AY113" s="757"/>
      <c r="AZ113" s="757"/>
      <c r="BA113" s="757"/>
      <c r="BB113" s="757"/>
      <c r="BC113" s="757"/>
      <c r="BD113" s="757"/>
      <c r="BE113" s="757"/>
      <c r="BF113" s="757"/>
      <c r="BG113" s="766"/>
      <c r="BH113" s="1006"/>
      <c r="BI113" s="1005"/>
      <c r="BJ113" s="1040"/>
      <c r="BK113" s="757"/>
      <c r="BL113" s="757"/>
      <c r="BM113" s="757"/>
      <c r="BN113" s="757"/>
      <c r="BO113" s="757"/>
      <c r="BP113" s="757"/>
      <c r="BQ113" s="757"/>
      <c r="BR113" s="757"/>
      <c r="BS113" s="766"/>
      <c r="BT113" s="1006"/>
      <c r="BU113" s="1005"/>
      <c r="BV113" s="1040"/>
      <c r="BW113" s="757"/>
      <c r="BX113" s="757"/>
      <c r="BY113" s="757"/>
      <c r="BZ113" s="757"/>
      <c r="CA113" s="757"/>
      <c r="CB113" s="757"/>
      <c r="CC113" s="757"/>
      <c r="CD113" s="757"/>
      <c r="CE113" s="766"/>
      <c r="CF113" s="1006"/>
      <c r="CG113" s="1005"/>
      <c r="CH113" s="1040"/>
      <c r="CI113" s="757"/>
      <c r="CJ113" s="757"/>
      <c r="CK113" s="757"/>
      <c r="CL113" s="757"/>
      <c r="CM113" s="757"/>
      <c r="CN113" s="757"/>
      <c r="CO113" s="757"/>
      <c r="CP113" s="757"/>
      <c r="CQ113" s="766"/>
      <c r="CR113" s="1006"/>
      <c r="CS113" s="1005"/>
      <c r="CT113" s="1040"/>
      <c r="CU113" s="757"/>
      <c r="CV113" s="757"/>
      <c r="CW113" s="757"/>
      <c r="CX113" s="757"/>
      <c r="CY113" s="757"/>
      <c r="CZ113" s="757"/>
      <c r="DA113" s="757"/>
      <c r="DB113" s="757"/>
      <c r="DC113" s="766"/>
      <c r="DD113" s="1006"/>
      <c r="DE113" s="1005"/>
      <c r="DF113" s="1040"/>
      <c r="DG113" s="564"/>
      <c r="DH113" s="560"/>
      <c r="DI113" s="587"/>
      <c r="DJ113" s="587"/>
      <c r="DK113" s="587"/>
      <c r="DL113" s="587"/>
      <c r="DM113" s="587"/>
      <c r="DN113" s="587"/>
      <c r="DO113" s="587"/>
      <c r="DP113" s="587"/>
      <c r="DQ113" s="587"/>
      <c r="DR113" s="587"/>
      <c r="DS113" s="587"/>
      <c r="DT113" s="587"/>
    </row>
    <row r="114" spans="1:124" s="522" customFormat="1" ht="0.2" customHeight="1">
      <c r="A114" s="1210"/>
      <c r="B114" s="1210"/>
      <c r="C114" s="1210"/>
      <c r="D114" s="1077"/>
      <c r="E114" s="1078"/>
      <c r="F114" s="1078"/>
      <c r="G114" s="1075"/>
      <c r="H114" s="1075"/>
      <c r="I114" s="1073"/>
      <c r="J114" s="1060"/>
      <c r="K114" s="1056"/>
      <c r="L114" s="538"/>
      <c r="M114" s="551"/>
      <c r="N114" s="551"/>
      <c r="O114" s="551"/>
      <c r="P114" s="551"/>
      <c r="Q114" s="551"/>
      <c r="R114" s="551"/>
      <c r="S114" s="551"/>
      <c r="T114" s="551"/>
      <c r="U114" s="551"/>
      <c r="V114" s="551"/>
      <c r="W114" s="551"/>
      <c r="X114" s="551"/>
      <c r="Y114" s="551"/>
      <c r="Z114" s="551"/>
      <c r="AA114" s="1001"/>
      <c r="AB114" s="1001"/>
      <c r="AC114" s="1001"/>
      <c r="AD114" s="1001"/>
      <c r="AE114" s="1001"/>
      <c r="AF114" s="1001"/>
      <c r="AG114" s="1001"/>
      <c r="AH114" s="1001"/>
      <c r="AI114" s="1001"/>
      <c r="AJ114" s="1001"/>
      <c r="AK114" s="1001"/>
      <c r="AL114" s="1001"/>
      <c r="AM114" s="1001"/>
      <c r="AN114" s="1001"/>
      <c r="AO114" s="1001"/>
      <c r="AP114" s="1001"/>
      <c r="AQ114" s="1001"/>
      <c r="AR114" s="1001"/>
      <c r="AS114" s="1001"/>
      <c r="AT114" s="1001"/>
      <c r="AU114" s="1001"/>
      <c r="AV114" s="1001"/>
      <c r="AW114" s="1001"/>
      <c r="AX114" s="1001"/>
      <c r="AY114" s="1001"/>
      <c r="AZ114" s="1001"/>
      <c r="BA114" s="1001"/>
      <c r="BB114" s="1001"/>
      <c r="BC114" s="1001"/>
      <c r="BD114" s="1001"/>
      <c r="BE114" s="1001"/>
      <c r="BF114" s="1001"/>
      <c r="BG114" s="1001"/>
      <c r="BH114" s="1001"/>
      <c r="BI114" s="1001"/>
      <c r="BJ114" s="1001"/>
      <c r="BK114" s="1001"/>
      <c r="BL114" s="1001"/>
      <c r="BM114" s="1001"/>
      <c r="BN114" s="1001"/>
      <c r="BO114" s="1001"/>
      <c r="BP114" s="1001"/>
      <c r="BQ114" s="1001"/>
      <c r="BR114" s="1001"/>
      <c r="BS114" s="1001"/>
      <c r="BT114" s="1001"/>
      <c r="BU114" s="1001"/>
      <c r="BV114" s="1001"/>
      <c r="BW114" s="1001"/>
      <c r="BX114" s="1001"/>
      <c r="BY114" s="1001"/>
      <c r="BZ114" s="1001"/>
      <c r="CA114" s="1001"/>
      <c r="CB114" s="1001"/>
      <c r="CC114" s="1001"/>
      <c r="CD114" s="1001"/>
      <c r="CE114" s="1001"/>
      <c r="CF114" s="1001"/>
      <c r="CG114" s="1001"/>
      <c r="CH114" s="1001"/>
      <c r="CI114" s="1001"/>
      <c r="CJ114" s="1001"/>
      <c r="CK114" s="1001"/>
      <c r="CL114" s="1001"/>
      <c r="CM114" s="1001"/>
      <c r="CN114" s="1001"/>
      <c r="CO114" s="1001"/>
      <c r="CP114" s="1001"/>
      <c r="CQ114" s="1001"/>
      <c r="CR114" s="1001"/>
      <c r="CS114" s="1001"/>
      <c r="CT114" s="1001"/>
      <c r="CU114" s="1001"/>
      <c r="CV114" s="1001"/>
      <c r="CW114" s="1001"/>
      <c r="CX114" s="1001"/>
      <c r="CY114" s="1001"/>
      <c r="CZ114" s="1001"/>
      <c r="DA114" s="1001"/>
      <c r="DB114" s="1001"/>
      <c r="DC114" s="1001"/>
      <c r="DD114" s="1001"/>
      <c r="DE114" s="1001"/>
      <c r="DF114" s="1001"/>
      <c r="DG114" s="551"/>
      <c r="DH114" s="560"/>
      <c r="DI114" s="587"/>
      <c r="DJ114" s="587"/>
      <c r="DK114" s="587"/>
      <c r="DL114" s="587"/>
      <c r="DM114" s="587"/>
      <c r="DN114" s="587"/>
      <c r="DO114" s="587"/>
      <c r="DP114" s="587"/>
      <c r="DQ114" s="587"/>
      <c r="DR114" s="587"/>
      <c r="DS114" s="587"/>
      <c r="DT114" s="587"/>
    </row>
    <row r="115" spans="1:124" s="522" customFormat="1" ht="15" customHeight="1">
      <c r="A115" s="1210"/>
      <c r="B115" s="1210"/>
      <c r="C115" s="1210"/>
      <c r="D115" s="1079"/>
      <c r="E115" s="1079"/>
      <c r="F115" s="1079"/>
      <c r="G115" s="1080"/>
      <c r="H115" s="1079"/>
      <c r="I115" s="1066"/>
      <c r="J115" s="1060"/>
      <c r="K115" s="1066"/>
      <c r="L115" s="538"/>
      <c r="M115" s="550" t="s">
        <v>17</v>
      </c>
      <c r="N115" s="549"/>
      <c r="O115" s="545"/>
      <c r="P115" s="545"/>
      <c r="Q115" s="545"/>
      <c r="R115" s="545"/>
      <c r="S115" s="545"/>
      <c r="T115" s="545"/>
      <c r="U115" s="545"/>
      <c r="V115" s="545"/>
      <c r="W115" s="573"/>
      <c r="X115" s="564"/>
      <c r="Y115" s="563"/>
      <c r="Z115" s="549"/>
      <c r="AA115" s="757"/>
      <c r="AB115" s="757"/>
      <c r="AC115" s="757"/>
      <c r="AD115" s="757"/>
      <c r="AE115" s="757"/>
      <c r="AF115" s="757"/>
      <c r="AG115" s="757"/>
      <c r="AH115" s="757"/>
      <c r="AI115" s="766"/>
      <c r="AJ115" s="1006"/>
      <c r="AK115" s="1005"/>
      <c r="AL115" s="999"/>
      <c r="AM115" s="757"/>
      <c r="AN115" s="757"/>
      <c r="AO115" s="757"/>
      <c r="AP115" s="757"/>
      <c r="AQ115" s="757"/>
      <c r="AR115" s="757"/>
      <c r="AS115" s="757"/>
      <c r="AT115" s="757"/>
      <c r="AU115" s="766"/>
      <c r="AV115" s="1006"/>
      <c r="AW115" s="1005"/>
      <c r="AX115" s="999"/>
      <c r="AY115" s="757"/>
      <c r="AZ115" s="757"/>
      <c r="BA115" s="757"/>
      <c r="BB115" s="757"/>
      <c r="BC115" s="757"/>
      <c r="BD115" s="757"/>
      <c r="BE115" s="757"/>
      <c r="BF115" s="757"/>
      <c r="BG115" s="766"/>
      <c r="BH115" s="1006"/>
      <c r="BI115" s="1005"/>
      <c r="BJ115" s="999"/>
      <c r="BK115" s="757"/>
      <c r="BL115" s="757"/>
      <c r="BM115" s="757"/>
      <c r="BN115" s="757"/>
      <c r="BO115" s="757"/>
      <c r="BP115" s="757"/>
      <c r="BQ115" s="757"/>
      <c r="BR115" s="757"/>
      <c r="BS115" s="766"/>
      <c r="BT115" s="1006"/>
      <c r="BU115" s="1005"/>
      <c r="BV115" s="999"/>
      <c r="BW115" s="757"/>
      <c r="BX115" s="757"/>
      <c r="BY115" s="757"/>
      <c r="BZ115" s="757"/>
      <c r="CA115" s="757"/>
      <c r="CB115" s="757"/>
      <c r="CC115" s="757"/>
      <c r="CD115" s="757"/>
      <c r="CE115" s="766"/>
      <c r="CF115" s="1006"/>
      <c r="CG115" s="1005"/>
      <c r="CH115" s="999"/>
      <c r="CI115" s="757"/>
      <c r="CJ115" s="757"/>
      <c r="CK115" s="757"/>
      <c r="CL115" s="757"/>
      <c r="CM115" s="757"/>
      <c r="CN115" s="757"/>
      <c r="CO115" s="757"/>
      <c r="CP115" s="757"/>
      <c r="CQ115" s="766"/>
      <c r="CR115" s="1006"/>
      <c r="CS115" s="1005"/>
      <c r="CT115" s="999"/>
      <c r="CU115" s="757"/>
      <c r="CV115" s="757"/>
      <c r="CW115" s="757"/>
      <c r="CX115" s="757"/>
      <c r="CY115" s="757"/>
      <c r="CZ115" s="757"/>
      <c r="DA115" s="757"/>
      <c r="DB115" s="757"/>
      <c r="DC115" s="766"/>
      <c r="DD115" s="1006"/>
      <c r="DE115" s="1005"/>
      <c r="DF115" s="999"/>
      <c r="DG115" s="564"/>
      <c r="DH115" s="560"/>
      <c r="DI115" s="587"/>
      <c r="DJ115" s="587"/>
      <c r="DK115" s="587"/>
      <c r="DL115" s="587"/>
      <c r="DM115" s="587"/>
      <c r="DN115" s="587"/>
      <c r="DO115" s="587"/>
      <c r="DP115" s="587"/>
      <c r="DQ115" s="587"/>
      <c r="DR115" s="587"/>
      <c r="DS115" s="587"/>
      <c r="DT115" s="587"/>
    </row>
    <row r="116" spans="1:124" s="522" customFormat="1" ht="15" customHeight="1">
      <c r="A116" s="1210"/>
      <c r="B116" s="1210"/>
      <c r="C116" s="1079"/>
      <c r="D116" s="1079"/>
      <c r="E116" s="1079"/>
      <c r="F116" s="1079"/>
      <c r="G116" s="1080"/>
      <c r="H116" s="1079"/>
      <c r="I116" s="1066"/>
      <c r="J116" s="1060"/>
      <c r="K116" s="1066"/>
      <c r="L116" s="538"/>
      <c r="M116" s="549" t="s">
        <v>18</v>
      </c>
      <c r="N116" s="549"/>
      <c r="O116" s="545"/>
      <c r="P116" s="545"/>
      <c r="Q116" s="545"/>
      <c r="R116" s="545"/>
      <c r="S116" s="545"/>
      <c r="T116" s="545"/>
      <c r="U116" s="545"/>
      <c r="V116" s="545"/>
      <c r="W116" s="573"/>
      <c r="X116" s="564"/>
      <c r="Y116" s="563"/>
      <c r="Z116" s="549"/>
      <c r="AA116" s="757"/>
      <c r="AB116" s="757"/>
      <c r="AC116" s="757"/>
      <c r="AD116" s="757"/>
      <c r="AE116" s="757"/>
      <c r="AF116" s="757"/>
      <c r="AG116" s="757"/>
      <c r="AH116" s="757"/>
      <c r="AI116" s="766"/>
      <c r="AJ116" s="1006"/>
      <c r="AK116" s="1005"/>
      <c r="AL116" s="999"/>
      <c r="AM116" s="757"/>
      <c r="AN116" s="757"/>
      <c r="AO116" s="757"/>
      <c r="AP116" s="757"/>
      <c r="AQ116" s="757"/>
      <c r="AR116" s="757"/>
      <c r="AS116" s="757"/>
      <c r="AT116" s="757"/>
      <c r="AU116" s="766"/>
      <c r="AV116" s="1006"/>
      <c r="AW116" s="1005"/>
      <c r="AX116" s="999"/>
      <c r="AY116" s="757"/>
      <c r="AZ116" s="757"/>
      <c r="BA116" s="757"/>
      <c r="BB116" s="757"/>
      <c r="BC116" s="757"/>
      <c r="BD116" s="757"/>
      <c r="BE116" s="757"/>
      <c r="BF116" s="757"/>
      <c r="BG116" s="766"/>
      <c r="BH116" s="1006"/>
      <c r="BI116" s="1005"/>
      <c r="BJ116" s="999"/>
      <c r="BK116" s="757"/>
      <c r="BL116" s="757"/>
      <c r="BM116" s="757"/>
      <c r="BN116" s="757"/>
      <c r="BO116" s="757"/>
      <c r="BP116" s="757"/>
      <c r="BQ116" s="757"/>
      <c r="BR116" s="757"/>
      <c r="BS116" s="766"/>
      <c r="BT116" s="1006"/>
      <c r="BU116" s="1005"/>
      <c r="BV116" s="999"/>
      <c r="BW116" s="757"/>
      <c r="BX116" s="757"/>
      <c r="BY116" s="757"/>
      <c r="BZ116" s="757"/>
      <c r="CA116" s="757"/>
      <c r="CB116" s="757"/>
      <c r="CC116" s="757"/>
      <c r="CD116" s="757"/>
      <c r="CE116" s="766"/>
      <c r="CF116" s="1006"/>
      <c r="CG116" s="1005"/>
      <c r="CH116" s="999"/>
      <c r="CI116" s="757"/>
      <c r="CJ116" s="757"/>
      <c r="CK116" s="757"/>
      <c r="CL116" s="757"/>
      <c r="CM116" s="757"/>
      <c r="CN116" s="757"/>
      <c r="CO116" s="757"/>
      <c r="CP116" s="757"/>
      <c r="CQ116" s="766"/>
      <c r="CR116" s="1006"/>
      <c r="CS116" s="1005"/>
      <c r="CT116" s="999"/>
      <c r="CU116" s="757"/>
      <c r="CV116" s="757"/>
      <c r="CW116" s="757"/>
      <c r="CX116" s="757"/>
      <c r="CY116" s="757"/>
      <c r="CZ116" s="757"/>
      <c r="DA116" s="757"/>
      <c r="DB116" s="757"/>
      <c r="DC116" s="766"/>
      <c r="DD116" s="1006"/>
      <c r="DE116" s="1005"/>
      <c r="DF116" s="999"/>
      <c r="DG116" s="564"/>
      <c r="DH116" s="560"/>
      <c r="DI116" s="587"/>
      <c r="DJ116" s="587"/>
      <c r="DK116" s="587"/>
      <c r="DL116" s="587"/>
      <c r="DM116" s="587"/>
      <c r="DN116" s="587"/>
      <c r="DO116" s="587"/>
      <c r="DP116" s="587"/>
      <c r="DQ116" s="587"/>
      <c r="DR116" s="587"/>
      <c r="DS116" s="587"/>
      <c r="DT116" s="587"/>
    </row>
    <row r="117" spans="1:124" s="522" customFormat="1" ht="15" customHeight="1">
      <c r="A117" s="1210"/>
      <c r="B117" s="1079"/>
      <c r="C117" s="1079"/>
      <c r="D117" s="1079"/>
      <c r="E117" s="1079"/>
      <c r="F117" s="1079"/>
      <c r="G117" s="1080"/>
      <c r="H117" s="1079"/>
      <c r="I117" s="1066"/>
      <c r="J117" s="1060"/>
      <c r="K117" s="1066"/>
      <c r="L117" s="538"/>
      <c r="M117" s="558" t="s">
        <v>19</v>
      </c>
      <c r="N117" s="549"/>
      <c r="O117" s="545"/>
      <c r="P117" s="545"/>
      <c r="Q117" s="545"/>
      <c r="R117" s="545"/>
      <c r="S117" s="545"/>
      <c r="T117" s="545"/>
      <c r="U117" s="545"/>
      <c r="V117" s="545"/>
      <c r="W117" s="573"/>
      <c r="X117" s="564"/>
      <c r="Y117" s="563"/>
      <c r="Z117" s="549"/>
      <c r="AA117" s="757"/>
      <c r="AB117" s="757"/>
      <c r="AC117" s="757"/>
      <c r="AD117" s="757"/>
      <c r="AE117" s="757"/>
      <c r="AF117" s="757"/>
      <c r="AG117" s="757"/>
      <c r="AH117" s="757"/>
      <c r="AI117" s="766"/>
      <c r="AJ117" s="1006"/>
      <c r="AK117" s="1005"/>
      <c r="AL117" s="999"/>
      <c r="AM117" s="757"/>
      <c r="AN117" s="757"/>
      <c r="AO117" s="757"/>
      <c r="AP117" s="757"/>
      <c r="AQ117" s="757"/>
      <c r="AR117" s="757"/>
      <c r="AS117" s="757"/>
      <c r="AT117" s="757"/>
      <c r="AU117" s="766"/>
      <c r="AV117" s="1006"/>
      <c r="AW117" s="1005"/>
      <c r="AX117" s="999"/>
      <c r="AY117" s="757"/>
      <c r="AZ117" s="757"/>
      <c r="BA117" s="757"/>
      <c r="BB117" s="757"/>
      <c r="BC117" s="757"/>
      <c r="BD117" s="757"/>
      <c r="BE117" s="757"/>
      <c r="BF117" s="757"/>
      <c r="BG117" s="766"/>
      <c r="BH117" s="1006"/>
      <c r="BI117" s="1005"/>
      <c r="BJ117" s="999"/>
      <c r="BK117" s="757"/>
      <c r="BL117" s="757"/>
      <c r="BM117" s="757"/>
      <c r="BN117" s="757"/>
      <c r="BO117" s="757"/>
      <c r="BP117" s="757"/>
      <c r="BQ117" s="757"/>
      <c r="BR117" s="757"/>
      <c r="BS117" s="766"/>
      <c r="BT117" s="1006"/>
      <c r="BU117" s="1005"/>
      <c r="BV117" s="999"/>
      <c r="BW117" s="757"/>
      <c r="BX117" s="757"/>
      <c r="BY117" s="757"/>
      <c r="BZ117" s="757"/>
      <c r="CA117" s="757"/>
      <c r="CB117" s="757"/>
      <c r="CC117" s="757"/>
      <c r="CD117" s="757"/>
      <c r="CE117" s="766"/>
      <c r="CF117" s="1006"/>
      <c r="CG117" s="1005"/>
      <c r="CH117" s="999"/>
      <c r="CI117" s="757"/>
      <c r="CJ117" s="757"/>
      <c r="CK117" s="757"/>
      <c r="CL117" s="757"/>
      <c r="CM117" s="757"/>
      <c r="CN117" s="757"/>
      <c r="CO117" s="757"/>
      <c r="CP117" s="757"/>
      <c r="CQ117" s="766"/>
      <c r="CR117" s="1006"/>
      <c r="CS117" s="1005"/>
      <c r="CT117" s="999"/>
      <c r="CU117" s="757"/>
      <c r="CV117" s="757"/>
      <c r="CW117" s="757"/>
      <c r="CX117" s="757"/>
      <c r="CY117" s="757"/>
      <c r="CZ117" s="757"/>
      <c r="DA117" s="757"/>
      <c r="DB117" s="757"/>
      <c r="DC117" s="766"/>
      <c r="DD117" s="1006"/>
      <c r="DE117" s="1005"/>
      <c r="DF117" s="999"/>
      <c r="DG117" s="564"/>
      <c r="DH117" s="560"/>
      <c r="DI117" s="587"/>
      <c r="DJ117" s="587"/>
      <c r="DK117" s="587"/>
      <c r="DL117" s="587"/>
      <c r="DM117" s="587"/>
      <c r="DN117" s="587"/>
      <c r="DO117" s="587"/>
      <c r="DP117" s="587"/>
      <c r="DQ117" s="587"/>
      <c r="DR117" s="587"/>
      <c r="DS117" s="587"/>
      <c r="DT117" s="587"/>
    </row>
    <row r="118" spans="1:124" s="522" customFormat="1" ht="15" customHeight="1">
      <c r="A118" s="1073"/>
      <c r="B118" s="1073"/>
      <c r="C118" s="1073"/>
      <c r="D118" s="1073"/>
      <c r="E118" s="1073"/>
      <c r="F118" s="1073"/>
      <c r="G118" s="1081"/>
      <c r="H118" s="1073"/>
      <c r="I118" s="1059"/>
      <c r="J118" s="1060"/>
      <c r="K118" s="1056"/>
      <c r="L118" s="538"/>
      <c r="M118" s="565" t="s">
        <v>308</v>
      </c>
      <c r="N118" s="549"/>
      <c r="O118" s="545"/>
      <c r="P118" s="545"/>
      <c r="Q118" s="545"/>
      <c r="R118" s="545"/>
      <c r="S118" s="545"/>
      <c r="T118" s="545"/>
      <c r="U118" s="545"/>
      <c r="V118" s="545"/>
      <c r="W118" s="573"/>
      <c r="X118" s="564"/>
      <c r="Y118" s="563"/>
      <c r="Z118" s="549"/>
      <c r="AA118" s="757"/>
      <c r="AB118" s="757"/>
      <c r="AC118" s="757"/>
      <c r="AD118" s="757"/>
      <c r="AE118" s="757"/>
      <c r="AF118" s="757"/>
      <c r="AG118" s="757"/>
      <c r="AH118" s="757"/>
      <c r="AI118" s="766"/>
      <c r="AJ118" s="1006"/>
      <c r="AK118" s="1005"/>
      <c r="AL118" s="999"/>
      <c r="AM118" s="757"/>
      <c r="AN118" s="757"/>
      <c r="AO118" s="757"/>
      <c r="AP118" s="757"/>
      <c r="AQ118" s="757"/>
      <c r="AR118" s="757"/>
      <c r="AS118" s="757"/>
      <c r="AT118" s="757"/>
      <c r="AU118" s="766"/>
      <c r="AV118" s="1006"/>
      <c r="AW118" s="1005"/>
      <c r="AX118" s="999"/>
      <c r="AY118" s="757"/>
      <c r="AZ118" s="757"/>
      <c r="BA118" s="757"/>
      <c r="BB118" s="757"/>
      <c r="BC118" s="757"/>
      <c r="BD118" s="757"/>
      <c r="BE118" s="757"/>
      <c r="BF118" s="757"/>
      <c r="BG118" s="766"/>
      <c r="BH118" s="1006"/>
      <c r="BI118" s="1005"/>
      <c r="BJ118" s="999"/>
      <c r="BK118" s="757"/>
      <c r="BL118" s="757"/>
      <c r="BM118" s="757"/>
      <c r="BN118" s="757"/>
      <c r="BO118" s="757"/>
      <c r="BP118" s="757"/>
      <c r="BQ118" s="757"/>
      <c r="BR118" s="757"/>
      <c r="BS118" s="766"/>
      <c r="BT118" s="1006"/>
      <c r="BU118" s="1005"/>
      <c r="BV118" s="999"/>
      <c r="BW118" s="757"/>
      <c r="BX118" s="757"/>
      <c r="BY118" s="757"/>
      <c r="BZ118" s="757"/>
      <c r="CA118" s="757"/>
      <c r="CB118" s="757"/>
      <c r="CC118" s="757"/>
      <c r="CD118" s="757"/>
      <c r="CE118" s="766"/>
      <c r="CF118" s="1006"/>
      <c r="CG118" s="1005"/>
      <c r="CH118" s="999"/>
      <c r="CI118" s="757"/>
      <c r="CJ118" s="757"/>
      <c r="CK118" s="757"/>
      <c r="CL118" s="757"/>
      <c r="CM118" s="757"/>
      <c r="CN118" s="757"/>
      <c r="CO118" s="757"/>
      <c r="CP118" s="757"/>
      <c r="CQ118" s="766"/>
      <c r="CR118" s="1006"/>
      <c r="CS118" s="1005"/>
      <c r="CT118" s="999"/>
      <c r="CU118" s="757"/>
      <c r="CV118" s="757"/>
      <c r="CW118" s="757"/>
      <c r="CX118" s="757"/>
      <c r="CY118" s="757"/>
      <c r="CZ118" s="757"/>
      <c r="DA118" s="757"/>
      <c r="DB118" s="757"/>
      <c r="DC118" s="766"/>
      <c r="DD118" s="1006"/>
      <c r="DE118" s="1005"/>
      <c r="DF118" s="999"/>
      <c r="DG118" s="564"/>
      <c r="DH118" s="560"/>
      <c r="DI118" s="587"/>
      <c r="DJ118" s="587"/>
      <c r="DK118" s="587"/>
      <c r="DL118" s="587"/>
      <c r="DM118" s="587"/>
      <c r="DN118" s="587"/>
      <c r="DO118" s="587"/>
      <c r="DP118" s="587"/>
      <c r="DQ118" s="587"/>
      <c r="DR118" s="587"/>
      <c r="DS118" s="587"/>
      <c r="DT118" s="587"/>
    </row>
    <row r="119" spans="1:124" s="685" customFormat="1" ht="102.75" customHeight="1">
      <c r="A119" s="928"/>
      <c r="B119" s="928"/>
      <c r="C119" s="928"/>
      <c r="D119" s="928"/>
      <c r="E119" s="928"/>
      <c r="F119" s="928"/>
      <c r="G119" s="932"/>
      <c r="H119" s="933">
        <v>1</v>
      </c>
      <c r="I119" s="931"/>
      <c r="J119" s="929"/>
      <c r="K119" s="930"/>
      <c r="L119" s="724" t="str">
        <f>mergeValue(A119) &amp;"."&amp; mergeValue(B119)&amp;"."&amp; mergeValue(C119)&amp;"."&amp; mergeValue(D119)&amp;"."&amp; mergeValue(F119)&amp;"."&amp; mergeValue(G119)&amp;"."&amp; mergeValue(H119)</f>
        <v>......1</v>
      </c>
      <c r="M119" s="1067"/>
      <c r="N119" s="713"/>
      <c r="O119" s="683"/>
      <c r="P119" s="683"/>
      <c r="Q119" s="702"/>
      <c r="R119" s="712"/>
      <c r="S119" s="1091"/>
      <c r="T119" s="712"/>
      <c r="U119" s="1091"/>
      <c r="V119" s="718" t="str">
        <f>W119 &amp; "-" &amp; Y119</f>
        <v>-</v>
      </c>
      <c r="W119" s="683"/>
      <c r="X119" s="650" t="s">
        <v>84</v>
      </c>
      <c r="Y119" s="1087"/>
      <c r="Z119" s="472" t="s">
        <v>84</v>
      </c>
      <c r="AA119" s="683"/>
      <c r="AB119" s="683"/>
      <c r="AC119" s="763"/>
      <c r="AD119" s="712"/>
      <c r="AE119" s="1091"/>
      <c r="AF119" s="712"/>
      <c r="AG119" s="1091"/>
      <c r="AH119" s="769" t="str">
        <f>AI119 &amp; "-" &amp; AK119</f>
        <v>-</v>
      </c>
      <c r="AI119" s="683"/>
      <c r="AJ119" s="1108" t="s">
        <v>84</v>
      </c>
      <c r="AK119" s="1111"/>
      <c r="AL119" s="1108" t="s">
        <v>84</v>
      </c>
      <c r="AM119" s="683"/>
      <c r="AN119" s="683"/>
      <c r="AO119" s="763"/>
      <c r="AP119" s="712"/>
      <c r="AQ119" s="1091"/>
      <c r="AR119" s="712"/>
      <c r="AS119" s="1091"/>
      <c r="AT119" s="769" t="str">
        <f>AU119 &amp; "-" &amp; AW119</f>
        <v>-</v>
      </c>
      <c r="AU119" s="683"/>
      <c r="AV119" s="1108" t="s">
        <v>84</v>
      </c>
      <c r="AW119" s="1111"/>
      <c r="AX119" s="1108" t="s">
        <v>84</v>
      </c>
      <c r="AY119" s="683"/>
      <c r="AZ119" s="683"/>
      <c r="BA119" s="763"/>
      <c r="BB119" s="712"/>
      <c r="BC119" s="1091"/>
      <c r="BD119" s="712"/>
      <c r="BE119" s="1091"/>
      <c r="BF119" s="769" t="str">
        <f>BG119 &amp; "-" &amp; BI119</f>
        <v>-</v>
      </c>
      <c r="BG119" s="683"/>
      <c r="BH119" s="1108" t="s">
        <v>84</v>
      </c>
      <c r="BI119" s="1111"/>
      <c r="BJ119" s="1108" t="s">
        <v>84</v>
      </c>
      <c r="BK119" s="683"/>
      <c r="BL119" s="683"/>
      <c r="BM119" s="763"/>
      <c r="BN119" s="712"/>
      <c r="BO119" s="1091"/>
      <c r="BP119" s="712"/>
      <c r="BQ119" s="1091"/>
      <c r="BR119" s="769" t="str">
        <f>BS119 &amp; "-" &amp; BU119</f>
        <v>-</v>
      </c>
      <c r="BS119" s="683"/>
      <c r="BT119" s="1108" t="s">
        <v>84</v>
      </c>
      <c r="BU119" s="1111"/>
      <c r="BV119" s="1108" t="s">
        <v>84</v>
      </c>
      <c r="BW119" s="683"/>
      <c r="BX119" s="683"/>
      <c r="BY119" s="763"/>
      <c r="BZ119" s="712"/>
      <c r="CA119" s="1091"/>
      <c r="CB119" s="712"/>
      <c r="CC119" s="1091"/>
      <c r="CD119" s="769" t="str">
        <f>CE119 &amp; "-" &amp; CG119</f>
        <v>-</v>
      </c>
      <c r="CE119" s="683"/>
      <c r="CF119" s="1108" t="s">
        <v>84</v>
      </c>
      <c r="CG119" s="1111"/>
      <c r="CH119" s="1108" t="s">
        <v>84</v>
      </c>
      <c r="CI119" s="683"/>
      <c r="CJ119" s="683"/>
      <c r="CK119" s="763"/>
      <c r="CL119" s="712"/>
      <c r="CM119" s="1091"/>
      <c r="CN119" s="712"/>
      <c r="CO119" s="1091"/>
      <c r="CP119" s="769" t="str">
        <f>CQ119 &amp; "-" &amp; CS119</f>
        <v>-</v>
      </c>
      <c r="CQ119" s="683"/>
      <c r="CR119" s="1108" t="s">
        <v>84</v>
      </c>
      <c r="CS119" s="1111"/>
      <c r="CT119" s="1108" t="s">
        <v>84</v>
      </c>
      <c r="CU119" s="683"/>
      <c r="CV119" s="683"/>
      <c r="CW119" s="763"/>
      <c r="CX119" s="712"/>
      <c r="CY119" s="1091"/>
      <c r="CZ119" s="712"/>
      <c r="DA119" s="1091"/>
      <c r="DB119" s="769" t="str">
        <f>DC119 &amp; "-" &amp; DE119</f>
        <v>-</v>
      </c>
      <c r="DC119" s="683"/>
      <c r="DD119" s="1108" t="s">
        <v>84</v>
      </c>
      <c r="DE119" s="1111"/>
      <c r="DF119" s="1108" t="s">
        <v>84</v>
      </c>
      <c r="DG119" s="670"/>
      <c r="DH119" s="690"/>
      <c r="DI119" s="719" t="str">
        <f>strCheckDate(O119:DG119)</f>
        <v/>
      </c>
      <c r="DJ119" s="719"/>
      <c r="DK119" s="719"/>
      <c r="DL119" s="722"/>
      <c r="DM119" s="719"/>
      <c r="DN119" s="719"/>
      <c r="DO119" s="719"/>
      <c r="DP119" s="719"/>
      <c r="DQ119" s="719"/>
      <c r="DR119" s="719"/>
      <c r="DS119" s="719"/>
      <c r="DT119" s="719"/>
    </row>
    <row r="122" spans="1:124" s="35" customFormat="1" ht="17.100000000000001" customHeight="1">
      <c r="G122" s="35" t="s">
        <v>13</v>
      </c>
      <c r="I122" s="35" t="s">
        <v>68</v>
      </c>
      <c r="U122" s="158"/>
    </row>
    <row r="123" spans="1:124" ht="17.100000000000001" customHeight="1">
      <c r="T123" s="122"/>
      <c r="U123" s="43"/>
    </row>
    <row r="124" spans="1:124" s="523" customFormat="1" ht="22.5">
      <c r="A124" s="1210">
        <v>1</v>
      </c>
      <c r="B124" s="940"/>
      <c r="C124" s="940"/>
      <c r="D124" s="940"/>
      <c r="E124" s="941"/>
      <c r="F124" s="942"/>
      <c r="G124" s="942"/>
      <c r="H124" s="942"/>
      <c r="I124" s="943"/>
      <c r="J124" s="938"/>
      <c r="K124" s="945"/>
      <c r="L124" s="593">
        <f>mergeValue(A124)</f>
        <v>1</v>
      </c>
      <c r="M124" s="641" t="s">
        <v>20</v>
      </c>
      <c r="N124" s="580"/>
      <c r="O124" s="1255"/>
      <c r="P124" s="1255"/>
      <c r="Q124" s="1255"/>
      <c r="R124" s="1255"/>
      <c r="S124" s="1255"/>
      <c r="T124" s="1255"/>
      <c r="U124" s="1255"/>
      <c r="V124" s="1255"/>
      <c r="W124" s="630" t="s">
        <v>656</v>
      </c>
      <c r="X124" s="585"/>
      <c r="Y124" s="585"/>
      <c r="Z124" s="585"/>
      <c r="AA124" s="585"/>
      <c r="AB124" s="585"/>
      <c r="AC124" s="585"/>
      <c r="AD124" s="585"/>
      <c r="AE124" s="585"/>
      <c r="AF124" s="585"/>
      <c r="AG124" s="585"/>
      <c r="AH124" s="585"/>
    </row>
    <row r="125" spans="1:124" s="523" customFormat="1" ht="22.5">
      <c r="A125" s="1210"/>
      <c r="B125" s="1210">
        <v>1</v>
      </c>
      <c r="C125" s="940"/>
      <c r="D125" s="940"/>
      <c r="E125" s="942"/>
      <c r="F125" s="942"/>
      <c r="G125" s="942"/>
      <c r="H125" s="942"/>
      <c r="I125" s="937"/>
      <c r="J125" s="936"/>
      <c r="K125" s="939"/>
      <c r="L125" s="593" t="str">
        <f>mergeValue(A125) &amp;"."&amp; mergeValue(B125)</f>
        <v>1.1</v>
      </c>
      <c r="M125" s="546" t="s">
        <v>16</v>
      </c>
      <c r="N125" s="580"/>
      <c r="O125" s="1255"/>
      <c r="P125" s="1255"/>
      <c r="Q125" s="1255"/>
      <c r="R125" s="1255"/>
      <c r="S125" s="1255"/>
      <c r="T125" s="1255"/>
      <c r="U125" s="1255"/>
      <c r="V125" s="1255"/>
      <c r="W125" s="630" t="s">
        <v>476</v>
      </c>
      <c r="X125" s="585"/>
      <c r="Y125" s="585"/>
      <c r="Z125" s="585"/>
      <c r="AA125" s="585"/>
      <c r="AB125" s="585"/>
      <c r="AC125" s="585"/>
      <c r="AD125" s="585"/>
      <c r="AE125" s="585"/>
      <c r="AF125" s="585"/>
      <c r="AG125" s="585"/>
      <c r="AH125" s="585"/>
    </row>
    <row r="126" spans="1:124" s="523" customFormat="1" ht="22.5">
      <c r="A126" s="1210"/>
      <c r="B126" s="1210"/>
      <c r="C126" s="1210">
        <v>1</v>
      </c>
      <c r="D126" s="940"/>
      <c r="E126" s="942"/>
      <c r="F126" s="942"/>
      <c r="G126" s="942"/>
      <c r="H126" s="942"/>
      <c r="I126" s="944"/>
      <c r="J126" s="936"/>
      <c r="K126" s="939"/>
      <c r="L126" s="593" t="str">
        <f>mergeValue(A126) &amp;"."&amp; mergeValue(B126)&amp;"."&amp; mergeValue(C126)</f>
        <v>1.1.1</v>
      </c>
      <c r="M126" s="547" t="s">
        <v>7</v>
      </c>
      <c r="N126" s="580"/>
      <c r="O126" s="1255"/>
      <c r="P126" s="1255"/>
      <c r="Q126" s="1255"/>
      <c r="R126" s="1255"/>
      <c r="S126" s="1255"/>
      <c r="T126" s="1255"/>
      <c r="U126" s="1255"/>
      <c r="V126" s="1255"/>
      <c r="W126" s="630" t="s">
        <v>631</v>
      </c>
      <c r="X126" s="585"/>
      <c r="Y126" s="585"/>
      <c r="Z126" s="585"/>
      <c r="AA126" s="585"/>
      <c r="AB126" s="585"/>
      <c r="AC126" s="585"/>
      <c r="AD126" s="585"/>
      <c r="AE126" s="585"/>
      <c r="AF126" s="585"/>
      <c r="AG126" s="585"/>
      <c r="AH126" s="585"/>
    </row>
    <row r="127" spans="1:124" s="523" customFormat="1" ht="22.5">
      <c r="A127" s="1210"/>
      <c r="B127" s="1210"/>
      <c r="C127" s="1210"/>
      <c r="D127" s="1210">
        <v>1</v>
      </c>
      <c r="E127" s="942"/>
      <c r="F127" s="942"/>
      <c r="G127" s="942"/>
      <c r="H127" s="942"/>
      <c r="I127" s="944"/>
      <c r="J127" s="936"/>
      <c r="K127" s="939"/>
      <c r="L127" s="593" t="str">
        <f>mergeValue(A127) &amp;"."&amp; mergeValue(B127)&amp;"."&amp; mergeValue(C127)&amp;"."&amp; mergeValue(D127)</f>
        <v>1.1.1.1</v>
      </c>
      <c r="M127" s="548" t="s">
        <v>22</v>
      </c>
      <c r="N127" s="580"/>
      <c r="O127" s="1255"/>
      <c r="P127" s="1255"/>
      <c r="Q127" s="1255"/>
      <c r="R127" s="1255"/>
      <c r="S127" s="1255"/>
      <c r="T127" s="1255"/>
      <c r="U127" s="1255"/>
      <c r="V127" s="1255"/>
      <c r="W127" s="630" t="s">
        <v>632</v>
      </c>
      <c r="X127" s="585"/>
      <c r="Y127" s="585"/>
      <c r="Z127" s="585"/>
      <c r="AA127" s="585"/>
      <c r="AB127" s="585"/>
      <c r="AC127" s="585"/>
      <c r="AD127" s="585"/>
      <c r="AE127" s="585"/>
      <c r="AF127" s="585"/>
      <c r="AG127" s="585"/>
      <c r="AH127" s="585"/>
    </row>
    <row r="128" spans="1:124" s="523" customFormat="1" ht="11.25" hidden="1" customHeight="1">
      <c r="A128" s="1210"/>
      <c r="B128" s="1210"/>
      <c r="C128" s="1210"/>
      <c r="D128" s="1210"/>
      <c r="E128" s="1210">
        <v>1</v>
      </c>
      <c r="F128" s="942"/>
      <c r="G128" s="942"/>
      <c r="H128" s="940">
        <v>1</v>
      </c>
      <c r="I128" s="1210">
        <v>1</v>
      </c>
      <c r="J128" s="942"/>
      <c r="K128" s="947"/>
      <c r="L128" s="593"/>
      <c r="M128" s="554"/>
      <c r="N128" s="581"/>
      <c r="O128" s="631"/>
      <c r="P128" s="631"/>
      <c r="Q128" s="631"/>
      <c r="R128" s="631"/>
      <c r="S128" s="631"/>
      <c r="T128" s="631"/>
      <c r="U128" s="631"/>
      <c r="V128" s="508"/>
      <c r="W128" s="559"/>
      <c r="X128" s="585"/>
      <c r="Y128" s="585"/>
      <c r="Z128" s="585"/>
      <c r="AA128" s="585"/>
      <c r="AB128" s="585"/>
      <c r="AC128" s="585"/>
      <c r="AD128" s="585"/>
      <c r="AE128" s="585"/>
      <c r="AF128" s="585"/>
      <c r="AG128" s="585"/>
      <c r="AH128" s="585"/>
    </row>
    <row r="129" spans="1:34" s="523" customFormat="1" ht="90">
      <c r="A129" s="1210"/>
      <c r="B129" s="1210"/>
      <c r="C129" s="1210"/>
      <c r="D129" s="1210"/>
      <c r="E129" s="1210"/>
      <c r="F129" s="1210">
        <v>1</v>
      </c>
      <c r="G129" s="940"/>
      <c r="H129" s="940"/>
      <c r="I129" s="1210"/>
      <c r="J129" s="1210">
        <v>1</v>
      </c>
      <c r="K129" s="948"/>
      <c r="L129" s="593" t="str">
        <f>mergeValue(A129) &amp;"."&amp; mergeValue(B129)&amp;"."&amp; mergeValue(C129)&amp;"."&amp; mergeValue(D129)&amp;"."&amp;  mergeValue(F129)</f>
        <v>1.1.1.1.1</v>
      </c>
      <c r="M129" s="555" t="s">
        <v>10</v>
      </c>
      <c r="N129" s="581"/>
      <c r="O129" s="1212"/>
      <c r="P129" s="1212"/>
      <c r="Q129" s="1212"/>
      <c r="R129" s="1212"/>
      <c r="S129" s="1212"/>
      <c r="T129" s="1212"/>
      <c r="U129" s="1212"/>
      <c r="V129" s="1212"/>
      <c r="W129" s="630" t="s">
        <v>633</v>
      </c>
      <c r="X129" s="585"/>
      <c r="Y129" s="589" t="str">
        <f>strCheckUnique(Z129:Z132)</f>
        <v/>
      </c>
      <c r="Z129" s="585"/>
      <c r="AA129" s="589"/>
      <c r="AB129" s="585"/>
      <c r="AC129" s="585"/>
      <c r="AD129" s="585"/>
      <c r="AE129" s="585"/>
      <c r="AF129" s="585"/>
      <c r="AG129" s="585"/>
      <c r="AH129" s="585"/>
    </row>
    <row r="130" spans="1:34" s="523" customFormat="1" ht="191.25" customHeight="1">
      <c r="A130" s="1210"/>
      <c r="B130" s="1210"/>
      <c r="C130" s="1210"/>
      <c r="D130" s="1210"/>
      <c r="E130" s="1210"/>
      <c r="F130" s="1210"/>
      <c r="G130" s="940">
        <v>1</v>
      </c>
      <c r="H130" s="940"/>
      <c r="I130" s="1210"/>
      <c r="J130" s="1210"/>
      <c r="K130" s="948">
        <v>1</v>
      </c>
      <c r="L130" s="593" t="str">
        <f>mergeValue(A130) &amp;"."&amp; mergeValue(B130)&amp;"."&amp; mergeValue(C130)&amp;"."&amp; mergeValue(D130)&amp;"."&amp; mergeValue(F130)&amp;"."&amp; mergeValue(G130)</f>
        <v>1.1.1.1.1.1</v>
      </c>
      <c r="M130" s="1065"/>
      <c r="N130" s="586"/>
      <c r="O130" s="562"/>
      <c r="P130" s="562"/>
      <c r="Q130" s="1090"/>
      <c r="R130" s="1245"/>
      <c r="S130" s="1217" t="s">
        <v>83</v>
      </c>
      <c r="T130" s="1245"/>
      <c r="U130" s="1217" t="s">
        <v>84</v>
      </c>
      <c r="V130" s="578"/>
      <c r="W130" s="1209" t="s">
        <v>657</v>
      </c>
      <c r="X130" s="585" t="str">
        <f>strCheckDate(O131:V131)</f>
        <v/>
      </c>
      <c r="Y130" s="589"/>
      <c r="Z130" s="589" t="str">
        <f>IF(M130="","",M130 )</f>
        <v/>
      </c>
      <c r="AA130" s="589"/>
      <c r="AB130" s="589"/>
      <c r="AC130" s="589"/>
      <c r="AD130" s="585"/>
      <c r="AE130" s="585"/>
      <c r="AF130" s="585"/>
      <c r="AG130" s="585"/>
      <c r="AH130" s="585"/>
    </row>
    <row r="131" spans="1:34" s="523" customFormat="1" ht="0.2" customHeight="1">
      <c r="A131" s="1210"/>
      <c r="B131" s="1210"/>
      <c r="C131" s="1210"/>
      <c r="D131" s="1210"/>
      <c r="E131" s="1210"/>
      <c r="F131" s="1210"/>
      <c r="G131" s="940"/>
      <c r="H131" s="940"/>
      <c r="I131" s="1210"/>
      <c r="J131" s="1210"/>
      <c r="K131" s="948"/>
      <c r="L131" s="600"/>
      <c r="M131" s="646"/>
      <c r="N131" s="586"/>
      <c r="O131" s="562"/>
      <c r="P131" s="562"/>
      <c r="Q131" s="584" t="str">
        <f>R130 &amp; "-" &amp; T130</f>
        <v>-</v>
      </c>
      <c r="R131" s="1216"/>
      <c r="S131" s="1217"/>
      <c r="T131" s="1216"/>
      <c r="U131" s="1217"/>
      <c r="V131" s="578"/>
      <c r="W131" s="1209"/>
      <c r="X131" s="585"/>
      <c r="Y131" s="585"/>
      <c r="Z131" s="585"/>
      <c r="AA131" s="585"/>
      <c r="AB131" s="585"/>
      <c r="AC131" s="585"/>
      <c r="AD131" s="585"/>
      <c r="AE131" s="585"/>
      <c r="AF131" s="585"/>
      <c r="AG131" s="585"/>
      <c r="AH131" s="585"/>
    </row>
    <row r="132" spans="1:34" s="522" customFormat="1" ht="15" customHeight="1">
      <c r="A132" s="1210"/>
      <c r="B132" s="1210"/>
      <c r="C132" s="1210"/>
      <c r="D132" s="1210"/>
      <c r="E132" s="1210"/>
      <c r="F132" s="1210"/>
      <c r="G132" s="942"/>
      <c r="H132" s="940"/>
      <c r="I132" s="1210"/>
      <c r="J132" s="1210"/>
      <c r="K132" s="947"/>
      <c r="L132" s="538"/>
      <c r="M132" s="556" t="s">
        <v>25</v>
      </c>
      <c r="N132" s="551"/>
      <c r="O132" s="545"/>
      <c r="P132" s="545"/>
      <c r="Q132" s="545"/>
      <c r="R132" s="573"/>
      <c r="S132" s="564"/>
      <c r="T132" s="563"/>
      <c r="U132" s="551"/>
      <c r="V132" s="560"/>
      <c r="W132" s="1209"/>
      <c r="X132" s="587"/>
      <c r="Y132" s="587"/>
      <c r="Z132" s="587"/>
      <c r="AA132" s="587"/>
      <c r="AB132" s="587"/>
      <c r="AC132" s="587"/>
      <c r="AD132" s="587"/>
      <c r="AE132" s="587"/>
      <c r="AF132" s="587"/>
      <c r="AG132" s="587"/>
      <c r="AH132" s="587"/>
    </row>
    <row r="133" spans="1:34" s="522" customFormat="1" ht="15" customHeight="1">
      <c r="A133" s="1210"/>
      <c r="B133" s="1210"/>
      <c r="C133" s="1210"/>
      <c r="D133" s="1210"/>
      <c r="E133" s="1210"/>
      <c r="F133" s="942"/>
      <c r="G133" s="942"/>
      <c r="H133" s="940"/>
      <c r="I133" s="1210"/>
      <c r="J133" s="942"/>
      <c r="K133" s="947"/>
      <c r="L133" s="538"/>
      <c r="M133" s="551" t="s">
        <v>11</v>
      </c>
      <c r="N133" s="550"/>
      <c r="O133" s="545"/>
      <c r="P133" s="545"/>
      <c r="Q133" s="545"/>
      <c r="R133" s="573"/>
      <c r="S133" s="564"/>
      <c r="T133" s="563"/>
      <c r="U133" s="550"/>
      <c r="V133" s="564"/>
      <c r="W133" s="560"/>
      <c r="X133" s="587"/>
      <c r="Y133" s="587"/>
      <c r="Z133" s="587"/>
      <c r="AA133" s="587"/>
      <c r="AB133" s="587"/>
      <c r="AC133" s="587"/>
      <c r="AD133" s="587"/>
      <c r="AE133" s="587"/>
      <c r="AF133" s="587"/>
      <c r="AG133" s="587"/>
      <c r="AH133" s="587"/>
    </row>
    <row r="134" spans="1:34" s="522" customFormat="1" ht="0.2" customHeight="1">
      <c r="A134" s="1210"/>
      <c r="B134" s="1210"/>
      <c r="C134" s="1210"/>
      <c r="D134" s="1210"/>
      <c r="E134" s="946"/>
      <c r="F134" s="942"/>
      <c r="G134" s="942"/>
      <c r="H134" s="942"/>
      <c r="I134" s="938"/>
      <c r="J134" s="935"/>
      <c r="K134" s="945"/>
      <c r="L134" s="538"/>
      <c r="M134" s="551"/>
      <c r="N134" s="549"/>
      <c r="O134" s="545"/>
      <c r="P134" s="545"/>
      <c r="Q134" s="545"/>
      <c r="R134" s="573"/>
      <c r="S134" s="564"/>
      <c r="T134" s="563"/>
      <c r="U134" s="549"/>
      <c r="V134" s="564"/>
      <c r="W134" s="560"/>
      <c r="X134" s="587"/>
      <c r="Y134" s="587"/>
      <c r="Z134" s="587"/>
      <c r="AA134" s="587"/>
      <c r="AB134" s="587"/>
      <c r="AC134" s="587"/>
      <c r="AD134" s="587"/>
      <c r="AE134" s="587"/>
      <c r="AF134" s="587"/>
      <c r="AG134" s="587"/>
      <c r="AH134" s="587"/>
    </row>
    <row r="135" spans="1:34" s="522" customFormat="1" ht="15" customHeight="1">
      <c r="A135" s="1210"/>
      <c r="B135" s="1210"/>
      <c r="C135" s="1210"/>
      <c r="D135" s="946"/>
      <c r="E135" s="946"/>
      <c r="F135" s="942"/>
      <c r="G135" s="942"/>
      <c r="H135" s="942"/>
      <c r="I135" s="938"/>
      <c r="J135" s="935"/>
      <c r="K135" s="945"/>
      <c r="L135" s="538"/>
      <c r="M135" s="550" t="s">
        <v>17</v>
      </c>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10"/>
      <c r="B136" s="1210"/>
      <c r="C136" s="946"/>
      <c r="D136" s="946"/>
      <c r="E136" s="946"/>
      <c r="F136" s="946"/>
      <c r="G136" s="951"/>
      <c r="H136" s="938"/>
      <c r="I136" s="949"/>
      <c r="J136" s="935"/>
      <c r="K136" s="950"/>
      <c r="L136" s="538"/>
      <c r="M136" s="549" t="s">
        <v>18</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10"/>
      <c r="B137" s="946"/>
      <c r="C137" s="946"/>
      <c r="D137" s="946"/>
      <c r="E137" s="946"/>
      <c r="F137" s="946"/>
      <c r="G137" s="951"/>
      <c r="H137" s="938"/>
      <c r="I137" s="938"/>
      <c r="J137" s="935"/>
      <c r="K137" s="945"/>
      <c r="L137" s="538"/>
      <c r="M137" s="558" t="s">
        <v>19</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934"/>
      <c r="B138" s="934"/>
      <c r="C138" s="934"/>
      <c r="D138" s="934"/>
      <c r="E138" s="934"/>
      <c r="F138" s="934"/>
      <c r="G138" s="934"/>
      <c r="H138" s="934"/>
      <c r="I138" s="934"/>
      <c r="J138" s="934"/>
      <c r="K138" s="934"/>
      <c r="L138" s="493"/>
      <c r="M138" s="565" t="s">
        <v>308</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3" customFormat="1" ht="22.5">
      <c r="A142" s="1210">
        <v>1</v>
      </c>
      <c r="B142" s="958"/>
      <c r="C142" s="958"/>
      <c r="D142" s="958"/>
      <c r="E142" s="959"/>
      <c r="F142" s="960"/>
      <c r="G142" s="960"/>
      <c r="H142" s="960"/>
      <c r="I142" s="961"/>
      <c r="J142" s="956"/>
      <c r="K142" s="963"/>
      <c r="L142" s="593">
        <f>mergeValue(A142)</f>
        <v>1</v>
      </c>
      <c r="M142" s="641" t="s">
        <v>20</v>
      </c>
      <c r="N142" s="580"/>
      <c r="O142" s="1255"/>
      <c r="P142" s="1255"/>
      <c r="Q142" s="1255"/>
      <c r="R142" s="1255"/>
      <c r="S142" s="1255"/>
      <c r="T142" s="1255"/>
      <c r="U142" s="1255"/>
      <c r="V142" s="1255"/>
      <c r="W142" s="630" t="s">
        <v>656</v>
      </c>
      <c r="X142" s="585"/>
      <c r="Y142" s="585"/>
      <c r="Z142" s="585"/>
      <c r="AA142" s="585"/>
      <c r="AB142" s="585"/>
      <c r="AC142" s="585"/>
      <c r="AD142" s="585"/>
      <c r="AE142" s="585"/>
      <c r="AF142" s="585"/>
      <c r="AG142" s="585"/>
      <c r="AH142" s="585"/>
    </row>
    <row r="143" spans="1:34" s="523" customFormat="1" ht="22.5">
      <c r="A143" s="1210"/>
      <c r="B143" s="1210">
        <v>1</v>
      </c>
      <c r="C143" s="958"/>
      <c r="D143" s="958"/>
      <c r="E143" s="960"/>
      <c r="F143" s="960"/>
      <c r="G143" s="960"/>
      <c r="H143" s="960"/>
      <c r="I143" s="955"/>
      <c r="J143" s="954"/>
      <c r="K143" s="957"/>
      <c r="L143" s="593" t="str">
        <f>mergeValue(A143) &amp;"."&amp; mergeValue(B143)</f>
        <v>1.1</v>
      </c>
      <c r="M143" s="546" t="s">
        <v>16</v>
      </c>
      <c r="N143" s="580"/>
      <c r="O143" s="1255"/>
      <c r="P143" s="1255"/>
      <c r="Q143" s="1255"/>
      <c r="R143" s="1255"/>
      <c r="S143" s="1255"/>
      <c r="T143" s="1255"/>
      <c r="U143" s="1255"/>
      <c r="V143" s="1255"/>
      <c r="W143" s="630" t="s">
        <v>476</v>
      </c>
      <c r="X143" s="585"/>
      <c r="Y143" s="585"/>
      <c r="Z143" s="585"/>
      <c r="AA143" s="585"/>
      <c r="AB143" s="585"/>
      <c r="AC143" s="585"/>
      <c r="AD143" s="585"/>
      <c r="AE143" s="585"/>
      <c r="AF143" s="585"/>
      <c r="AG143" s="585"/>
      <c r="AH143" s="585"/>
    </row>
    <row r="144" spans="1:34" s="523" customFormat="1" ht="22.5">
      <c r="A144" s="1210"/>
      <c r="B144" s="1210"/>
      <c r="C144" s="1210">
        <v>1</v>
      </c>
      <c r="D144" s="958"/>
      <c r="E144" s="960"/>
      <c r="F144" s="960"/>
      <c r="G144" s="960"/>
      <c r="H144" s="960"/>
      <c r="I144" s="962"/>
      <c r="J144" s="954"/>
      <c r="K144" s="957"/>
      <c r="L144" s="593" t="str">
        <f>mergeValue(A144) &amp;"."&amp; mergeValue(B144)&amp;"."&amp; mergeValue(C144)</f>
        <v>1.1.1</v>
      </c>
      <c r="M144" s="547" t="s">
        <v>7</v>
      </c>
      <c r="N144" s="580"/>
      <c r="O144" s="1255"/>
      <c r="P144" s="1255"/>
      <c r="Q144" s="1255"/>
      <c r="R144" s="1255"/>
      <c r="S144" s="1255"/>
      <c r="T144" s="1255"/>
      <c r="U144" s="1255"/>
      <c r="V144" s="1255"/>
      <c r="W144" s="630" t="s">
        <v>631</v>
      </c>
      <c r="X144" s="585"/>
      <c r="Y144" s="585"/>
      <c r="Z144" s="585"/>
      <c r="AA144" s="585"/>
      <c r="AB144" s="585"/>
      <c r="AC144" s="585"/>
      <c r="AD144" s="585"/>
      <c r="AE144" s="585"/>
      <c r="AF144" s="585"/>
      <c r="AG144" s="585"/>
      <c r="AH144" s="585"/>
    </row>
    <row r="145" spans="1:35" s="523" customFormat="1" ht="22.5">
      <c r="A145" s="1210"/>
      <c r="B145" s="1210"/>
      <c r="C145" s="1210"/>
      <c r="D145" s="1210">
        <v>1</v>
      </c>
      <c r="E145" s="960"/>
      <c r="F145" s="960"/>
      <c r="G145" s="960"/>
      <c r="H145" s="960"/>
      <c r="I145" s="962"/>
      <c r="J145" s="954"/>
      <c r="K145" s="957"/>
      <c r="L145" s="593" t="str">
        <f>mergeValue(A145) &amp;"."&amp; mergeValue(B145)&amp;"."&amp; mergeValue(C145)&amp;"."&amp; mergeValue(D145)</f>
        <v>1.1.1.1</v>
      </c>
      <c r="M145" s="548" t="s">
        <v>22</v>
      </c>
      <c r="N145" s="580"/>
      <c r="O145" s="1255"/>
      <c r="P145" s="1255"/>
      <c r="Q145" s="1255"/>
      <c r="R145" s="1255"/>
      <c r="S145" s="1255"/>
      <c r="T145" s="1255"/>
      <c r="U145" s="1255"/>
      <c r="V145" s="1255"/>
      <c r="W145" s="630" t="s">
        <v>632</v>
      </c>
      <c r="X145" s="585"/>
      <c r="Y145" s="585"/>
      <c r="Z145" s="585"/>
      <c r="AA145" s="585"/>
      <c r="AB145" s="585"/>
      <c r="AC145" s="585"/>
      <c r="AD145" s="585"/>
      <c r="AE145" s="585"/>
      <c r="AF145" s="585"/>
      <c r="AG145" s="585"/>
      <c r="AH145" s="585"/>
    </row>
    <row r="146" spans="1:35" s="523" customFormat="1" ht="11.25" hidden="1" customHeight="1">
      <c r="A146" s="1210"/>
      <c r="B146" s="1210"/>
      <c r="C146" s="1210"/>
      <c r="D146" s="1210"/>
      <c r="E146" s="1210">
        <v>1</v>
      </c>
      <c r="F146" s="960"/>
      <c r="G146" s="960"/>
      <c r="H146" s="958">
        <v>1</v>
      </c>
      <c r="I146" s="1210">
        <v>1</v>
      </c>
      <c r="J146" s="960"/>
      <c r="K146" s="965"/>
      <c r="L146" s="593"/>
      <c r="M146" s="554"/>
      <c r="N146" s="581"/>
      <c r="O146" s="631"/>
      <c r="P146" s="631"/>
      <c r="Q146" s="631"/>
      <c r="R146" s="631"/>
      <c r="S146" s="631"/>
      <c r="T146" s="631"/>
      <c r="U146" s="631"/>
      <c r="V146" s="508"/>
      <c r="W146" s="559"/>
      <c r="X146" s="585"/>
      <c r="Y146" s="585"/>
      <c r="Z146" s="585"/>
      <c r="AA146" s="585"/>
      <c r="AB146" s="585"/>
      <c r="AC146" s="585"/>
      <c r="AD146" s="585"/>
      <c r="AE146" s="585"/>
      <c r="AF146" s="585"/>
      <c r="AG146" s="585"/>
      <c r="AH146" s="585"/>
    </row>
    <row r="147" spans="1:35" s="523" customFormat="1" ht="90">
      <c r="A147" s="1210"/>
      <c r="B147" s="1210"/>
      <c r="C147" s="1210"/>
      <c r="D147" s="1210"/>
      <c r="E147" s="1210"/>
      <c r="F147" s="1210">
        <v>1</v>
      </c>
      <c r="G147" s="958"/>
      <c r="H147" s="958"/>
      <c r="I147" s="1210"/>
      <c r="J147" s="1210">
        <v>1</v>
      </c>
      <c r="K147" s="966"/>
      <c r="L147" s="593" t="str">
        <f>mergeValue(A147) &amp;"."&amp; mergeValue(B147)&amp;"."&amp; mergeValue(C147)&amp;"."&amp; mergeValue(D147)&amp;"."&amp;  mergeValue(F147)</f>
        <v>1.1.1.1.1</v>
      </c>
      <c r="M147" s="555" t="s">
        <v>10</v>
      </c>
      <c r="N147" s="581"/>
      <c r="O147" s="1212"/>
      <c r="P147" s="1212"/>
      <c r="Q147" s="1212"/>
      <c r="R147" s="1212"/>
      <c r="S147" s="1212"/>
      <c r="T147" s="1212"/>
      <c r="U147" s="1212"/>
      <c r="V147" s="1212"/>
      <c r="W147" s="630" t="s">
        <v>633</v>
      </c>
      <c r="X147" s="585"/>
      <c r="Y147" s="589" t="str">
        <f>strCheckUnique(Z147:Z150)</f>
        <v/>
      </c>
      <c r="Z147" s="585"/>
      <c r="AA147" s="589"/>
      <c r="AB147" s="585"/>
      <c r="AC147" s="585"/>
      <c r="AD147" s="585"/>
      <c r="AE147" s="585"/>
      <c r="AF147" s="585"/>
      <c r="AG147" s="585"/>
      <c r="AH147" s="585"/>
    </row>
    <row r="148" spans="1:35" s="523" customFormat="1" ht="188.25" customHeight="1">
      <c r="A148" s="1210"/>
      <c r="B148" s="1210"/>
      <c r="C148" s="1210"/>
      <c r="D148" s="1210"/>
      <c r="E148" s="1210"/>
      <c r="F148" s="1210"/>
      <c r="G148" s="958">
        <v>1</v>
      </c>
      <c r="H148" s="958"/>
      <c r="I148" s="1210"/>
      <c r="J148" s="1210"/>
      <c r="K148" s="966">
        <v>1</v>
      </c>
      <c r="L148" s="593" t="str">
        <f>mergeValue(A148) &amp;"."&amp; mergeValue(B148)&amp;"."&amp; mergeValue(C148)&amp;"."&amp; mergeValue(D148)&amp;"."&amp; mergeValue(F148)&amp;"."&amp; mergeValue(G148)</f>
        <v>1.1.1.1.1.1</v>
      </c>
      <c r="M148" s="1065"/>
      <c r="N148" s="586"/>
      <c r="O148" s="562"/>
      <c r="P148" s="562"/>
      <c r="Q148" s="1090"/>
      <c r="R148" s="1245"/>
      <c r="S148" s="1217" t="s">
        <v>83</v>
      </c>
      <c r="T148" s="1245"/>
      <c r="U148" s="1217" t="s">
        <v>84</v>
      </c>
      <c r="V148" s="578"/>
      <c r="W148" s="1209" t="s">
        <v>657</v>
      </c>
      <c r="X148" s="585" t="str">
        <f>strCheckDate(O149:V149)</f>
        <v/>
      </c>
      <c r="Y148" s="589"/>
      <c r="Z148" s="589" t="str">
        <f>IF(M148="","",M148 )</f>
        <v/>
      </c>
      <c r="AA148" s="589"/>
      <c r="AB148" s="589"/>
      <c r="AC148" s="589"/>
      <c r="AD148" s="585"/>
      <c r="AE148" s="585"/>
      <c r="AF148" s="585"/>
      <c r="AG148" s="585"/>
      <c r="AH148" s="585"/>
    </row>
    <row r="149" spans="1:35" s="523" customFormat="1" ht="0.2" customHeight="1">
      <c r="A149" s="1210"/>
      <c r="B149" s="1210"/>
      <c r="C149" s="1210"/>
      <c r="D149" s="1210"/>
      <c r="E149" s="1210"/>
      <c r="F149" s="1210"/>
      <c r="G149" s="958"/>
      <c r="H149" s="958"/>
      <c r="I149" s="1210"/>
      <c r="J149" s="1210"/>
      <c r="K149" s="966"/>
      <c r="L149" s="600"/>
      <c r="M149" s="646"/>
      <c r="N149" s="586"/>
      <c r="O149" s="562"/>
      <c r="P149" s="562"/>
      <c r="Q149" s="584" t="str">
        <f>R148 &amp; "-" &amp; T148</f>
        <v>-</v>
      </c>
      <c r="R149" s="1216"/>
      <c r="S149" s="1217"/>
      <c r="T149" s="1216"/>
      <c r="U149" s="1217"/>
      <c r="V149" s="578"/>
      <c r="W149" s="1209"/>
      <c r="X149" s="585"/>
      <c r="Y149" s="585"/>
      <c r="Z149" s="585"/>
      <c r="AA149" s="585"/>
      <c r="AB149" s="585"/>
      <c r="AC149" s="585"/>
      <c r="AD149" s="585"/>
      <c r="AE149" s="585"/>
      <c r="AF149" s="585"/>
      <c r="AG149" s="585"/>
      <c r="AH149" s="585"/>
    </row>
    <row r="150" spans="1:35" s="522" customFormat="1" ht="15" customHeight="1">
      <c r="A150" s="1210"/>
      <c r="B150" s="1210"/>
      <c r="C150" s="1210"/>
      <c r="D150" s="1210"/>
      <c r="E150" s="1210"/>
      <c r="F150" s="1210"/>
      <c r="G150" s="960"/>
      <c r="H150" s="958"/>
      <c r="I150" s="1210"/>
      <c r="J150" s="1210"/>
      <c r="K150" s="965"/>
      <c r="L150" s="538"/>
      <c r="M150" s="556" t="s">
        <v>25</v>
      </c>
      <c r="N150" s="551"/>
      <c r="O150" s="545"/>
      <c r="P150" s="545"/>
      <c r="Q150" s="545"/>
      <c r="R150" s="573"/>
      <c r="S150" s="564"/>
      <c r="T150" s="563"/>
      <c r="U150" s="551"/>
      <c r="V150" s="560"/>
      <c r="W150" s="1209"/>
      <c r="X150" s="587"/>
      <c r="Y150" s="587"/>
      <c r="Z150" s="587"/>
      <c r="AA150" s="587"/>
      <c r="AB150" s="587"/>
      <c r="AC150" s="587"/>
      <c r="AD150" s="587"/>
      <c r="AE150" s="587"/>
      <c r="AF150" s="587"/>
      <c r="AG150" s="587"/>
      <c r="AH150" s="587"/>
    </row>
    <row r="151" spans="1:35" s="522" customFormat="1" ht="15" customHeight="1">
      <c r="A151" s="1210"/>
      <c r="B151" s="1210"/>
      <c r="C151" s="1210"/>
      <c r="D151" s="1210"/>
      <c r="E151" s="1210"/>
      <c r="F151" s="960"/>
      <c r="G151" s="960"/>
      <c r="H151" s="958"/>
      <c r="I151" s="1210"/>
      <c r="J151" s="960"/>
      <c r="K151" s="965"/>
      <c r="L151" s="538"/>
      <c r="M151" s="551" t="s">
        <v>11</v>
      </c>
      <c r="N151" s="550"/>
      <c r="O151" s="545"/>
      <c r="P151" s="545"/>
      <c r="Q151" s="545"/>
      <c r="R151" s="573"/>
      <c r="S151" s="564"/>
      <c r="T151" s="563"/>
      <c r="U151" s="550"/>
      <c r="V151" s="564"/>
      <c r="W151" s="560"/>
      <c r="X151" s="587"/>
      <c r="Y151" s="587"/>
      <c r="Z151" s="587"/>
      <c r="AA151" s="587"/>
      <c r="AB151" s="587"/>
      <c r="AC151" s="587"/>
      <c r="AD151" s="587"/>
      <c r="AE151" s="587"/>
      <c r="AF151" s="587"/>
      <c r="AG151" s="587"/>
      <c r="AH151" s="587"/>
    </row>
    <row r="152" spans="1:35" s="522" customFormat="1" ht="15" hidden="1" customHeight="1">
      <c r="A152" s="1210"/>
      <c r="B152" s="1210"/>
      <c r="C152" s="1210"/>
      <c r="D152" s="1210"/>
      <c r="E152" s="964"/>
      <c r="F152" s="960"/>
      <c r="G152" s="960"/>
      <c r="H152" s="960"/>
      <c r="I152" s="956"/>
      <c r="J152" s="953"/>
      <c r="K152" s="963"/>
      <c r="L152" s="538"/>
      <c r="M152" s="551"/>
      <c r="N152" s="551"/>
      <c r="O152" s="551"/>
      <c r="P152" s="551"/>
      <c r="Q152" s="551"/>
      <c r="R152" s="551"/>
      <c r="S152" s="551"/>
      <c r="T152" s="551"/>
      <c r="U152" s="551"/>
      <c r="V152" s="564"/>
      <c r="W152" s="560"/>
      <c r="X152" s="587"/>
      <c r="Y152" s="587"/>
      <c r="Z152" s="587"/>
      <c r="AA152" s="587"/>
      <c r="AB152" s="587"/>
      <c r="AC152" s="587"/>
      <c r="AD152" s="587"/>
      <c r="AE152" s="587"/>
      <c r="AF152" s="587"/>
      <c r="AG152" s="587"/>
      <c r="AH152" s="587"/>
      <c r="AI152" s="587"/>
    </row>
    <row r="153" spans="1:35" s="522" customFormat="1" ht="15" customHeight="1">
      <c r="A153" s="1210"/>
      <c r="B153" s="1210"/>
      <c r="C153" s="1210"/>
      <c r="D153" s="964"/>
      <c r="E153" s="964"/>
      <c r="F153" s="960"/>
      <c r="G153" s="960"/>
      <c r="H153" s="960"/>
      <c r="I153" s="956"/>
      <c r="J153" s="953"/>
      <c r="K153" s="963"/>
      <c r="L153" s="538"/>
      <c r="M153" s="550" t="s">
        <v>17</v>
      </c>
      <c r="N153" s="549"/>
      <c r="O153" s="545"/>
      <c r="P153" s="545"/>
      <c r="Q153" s="545"/>
      <c r="R153" s="573"/>
      <c r="S153" s="564"/>
      <c r="T153" s="563"/>
      <c r="U153" s="549"/>
      <c r="V153" s="564"/>
      <c r="W153" s="560"/>
      <c r="X153" s="587"/>
      <c r="Y153" s="587"/>
      <c r="Z153" s="587"/>
      <c r="AA153" s="587"/>
      <c r="AB153" s="587"/>
      <c r="AC153" s="587"/>
      <c r="AD153" s="587"/>
      <c r="AE153" s="587"/>
      <c r="AF153" s="587"/>
      <c r="AG153" s="587"/>
      <c r="AH153" s="587"/>
    </row>
    <row r="154" spans="1:35" s="522" customFormat="1" ht="15" customHeight="1">
      <c r="A154" s="1210"/>
      <c r="B154" s="1210"/>
      <c r="C154" s="964"/>
      <c r="D154" s="964"/>
      <c r="E154" s="964"/>
      <c r="F154" s="964"/>
      <c r="G154" s="969"/>
      <c r="H154" s="956"/>
      <c r="I154" s="967"/>
      <c r="J154" s="953"/>
      <c r="K154" s="968"/>
      <c r="L154" s="538"/>
      <c r="M154" s="549" t="s">
        <v>18</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10"/>
      <c r="B155" s="964"/>
      <c r="C155" s="964"/>
      <c r="D155" s="964"/>
      <c r="E155" s="964"/>
      <c r="F155" s="964"/>
      <c r="G155" s="969"/>
      <c r="H155" s="956"/>
      <c r="I155" s="956"/>
      <c r="J155" s="953"/>
      <c r="K155" s="963"/>
      <c r="L155" s="538"/>
      <c r="M155" s="558" t="s">
        <v>19</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952"/>
      <c r="B156" s="952"/>
      <c r="C156" s="952"/>
      <c r="D156" s="952"/>
      <c r="E156" s="952"/>
      <c r="F156" s="952"/>
      <c r="G156" s="952"/>
      <c r="H156" s="952"/>
      <c r="I156" s="952"/>
      <c r="J156" s="952"/>
      <c r="K156" s="952"/>
      <c r="L156" s="538"/>
      <c r="M156" s="565" t="s">
        <v>308</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3" customFormat="1" ht="22.5">
      <c r="A160" s="1210">
        <v>1</v>
      </c>
      <c r="B160" s="901"/>
      <c r="C160" s="901"/>
      <c r="D160" s="901"/>
      <c r="E160" s="902"/>
      <c r="F160" s="903"/>
      <c r="G160" s="903"/>
      <c r="H160" s="903"/>
      <c r="I160" s="904"/>
      <c r="J160" s="899"/>
      <c r="K160" s="906"/>
      <c r="L160" s="593">
        <f>mergeValue(A160)</f>
        <v>1</v>
      </c>
      <c r="M160" s="641" t="s">
        <v>20</v>
      </c>
      <c r="N160" s="580"/>
      <c r="O160" s="1267"/>
      <c r="P160" s="1268"/>
      <c r="Q160" s="1268"/>
      <c r="R160" s="1268"/>
      <c r="S160" s="1268"/>
      <c r="T160" s="1268"/>
      <c r="U160" s="1268"/>
      <c r="V160" s="1269"/>
      <c r="W160" s="630" t="s">
        <v>475</v>
      </c>
      <c r="X160" s="585"/>
      <c r="Y160" s="585"/>
      <c r="Z160" s="585"/>
      <c r="AA160" s="585"/>
      <c r="AB160" s="585"/>
      <c r="AC160" s="585"/>
      <c r="AD160" s="585"/>
      <c r="AE160" s="585"/>
      <c r="AF160" s="585"/>
      <c r="AG160" s="585"/>
    </row>
    <row r="161" spans="1:33" s="523" customFormat="1" ht="22.5">
      <c r="A161" s="1210"/>
      <c r="B161" s="1210">
        <v>1</v>
      </c>
      <c r="C161" s="901"/>
      <c r="D161" s="901"/>
      <c r="E161" s="903"/>
      <c r="F161" s="903"/>
      <c r="G161" s="903"/>
      <c r="H161" s="903"/>
      <c r="I161" s="898"/>
      <c r="J161" s="897"/>
      <c r="K161" s="900"/>
      <c r="L161" s="593" t="str">
        <f>mergeValue(A161) &amp;"."&amp; mergeValue(B161)</f>
        <v>1.1</v>
      </c>
      <c r="M161" s="546" t="s">
        <v>16</v>
      </c>
      <c r="N161" s="580"/>
      <c r="O161" s="1267"/>
      <c r="P161" s="1268"/>
      <c r="Q161" s="1268"/>
      <c r="R161" s="1268"/>
      <c r="S161" s="1268"/>
      <c r="T161" s="1268"/>
      <c r="U161" s="1268"/>
      <c r="V161" s="1269"/>
      <c r="W161" s="630" t="s">
        <v>476</v>
      </c>
      <c r="X161" s="585"/>
      <c r="Y161" s="585"/>
      <c r="Z161" s="585"/>
      <c r="AA161" s="585"/>
      <c r="AB161" s="585"/>
      <c r="AC161" s="585"/>
      <c r="AD161" s="585"/>
      <c r="AE161" s="585"/>
      <c r="AF161" s="585"/>
      <c r="AG161" s="585"/>
    </row>
    <row r="162" spans="1:33" s="523" customFormat="1" ht="22.5">
      <c r="A162" s="1210"/>
      <c r="B162" s="1210"/>
      <c r="C162" s="1210">
        <v>1</v>
      </c>
      <c r="D162" s="901"/>
      <c r="E162" s="903"/>
      <c r="F162" s="903"/>
      <c r="G162" s="903"/>
      <c r="H162" s="903"/>
      <c r="I162" s="905"/>
      <c r="J162" s="897"/>
      <c r="K162" s="900"/>
      <c r="L162" s="593" t="str">
        <f>mergeValue(A162) &amp;"."&amp; mergeValue(B162)&amp;"."&amp; mergeValue(C162)</f>
        <v>1.1.1</v>
      </c>
      <c r="M162" s="547" t="s">
        <v>7</v>
      </c>
      <c r="N162" s="580"/>
      <c r="O162" s="1267"/>
      <c r="P162" s="1268"/>
      <c r="Q162" s="1268"/>
      <c r="R162" s="1268"/>
      <c r="S162" s="1268"/>
      <c r="T162" s="1268"/>
      <c r="U162" s="1268"/>
      <c r="V162" s="1269"/>
      <c r="W162" s="630" t="s">
        <v>631</v>
      </c>
      <c r="X162" s="585"/>
      <c r="Y162" s="585"/>
      <c r="Z162" s="585"/>
      <c r="AA162" s="585"/>
      <c r="AB162" s="585"/>
      <c r="AC162" s="585"/>
      <c r="AD162" s="585"/>
      <c r="AE162" s="585"/>
      <c r="AF162" s="585"/>
      <c r="AG162" s="585"/>
    </row>
    <row r="163" spans="1:33" s="523" customFormat="1" ht="22.5">
      <c r="A163" s="1210"/>
      <c r="B163" s="1210"/>
      <c r="C163" s="1210"/>
      <c r="D163" s="1210">
        <v>1</v>
      </c>
      <c r="E163" s="903"/>
      <c r="F163" s="903"/>
      <c r="G163" s="903"/>
      <c r="H163" s="903"/>
      <c r="I163" s="905"/>
      <c r="J163" s="897"/>
      <c r="K163" s="900"/>
      <c r="L163" s="593" t="str">
        <f>mergeValue(A163) &amp;"."&amp; mergeValue(B163)&amp;"."&amp; mergeValue(C163)&amp;"."&amp; mergeValue(D163)</f>
        <v>1.1.1.1</v>
      </c>
      <c r="M163" s="548" t="s">
        <v>22</v>
      </c>
      <c r="N163" s="580"/>
      <c r="O163" s="1267"/>
      <c r="P163" s="1268"/>
      <c r="Q163" s="1268"/>
      <c r="R163" s="1268"/>
      <c r="S163" s="1268"/>
      <c r="T163" s="1268"/>
      <c r="U163" s="1268"/>
      <c r="V163" s="1269"/>
      <c r="W163" s="630" t="s">
        <v>632</v>
      </c>
      <c r="X163" s="585"/>
      <c r="Y163" s="585"/>
      <c r="Z163" s="585"/>
      <c r="AA163" s="585"/>
      <c r="AB163" s="585"/>
      <c r="AC163" s="585"/>
      <c r="AD163" s="585"/>
      <c r="AE163" s="585"/>
      <c r="AF163" s="585"/>
      <c r="AG163" s="585"/>
    </row>
    <row r="164" spans="1:33" s="523" customFormat="1" ht="101.25">
      <c r="A164" s="1210"/>
      <c r="B164" s="1210"/>
      <c r="C164" s="1210"/>
      <c r="D164" s="1210"/>
      <c r="E164" s="1210">
        <v>1</v>
      </c>
      <c r="F164" s="903"/>
      <c r="G164" s="903"/>
      <c r="H164" s="901">
        <v>1</v>
      </c>
      <c r="I164" s="1210">
        <v>1</v>
      </c>
      <c r="J164" s="903"/>
      <c r="K164" s="908"/>
      <c r="L164" s="593" t="str">
        <f>mergeValue(A164) &amp;"."&amp; mergeValue(B164)&amp;"."&amp; mergeValue(C164)&amp;"."&amp; mergeValue(D164)&amp;"."&amp; mergeValue(E164)</f>
        <v>1.1.1.1.1</v>
      </c>
      <c r="M164" s="554" t="s">
        <v>9</v>
      </c>
      <c r="N164" s="581"/>
      <c r="O164" s="1213"/>
      <c r="P164" s="1214"/>
      <c r="Q164" s="1214"/>
      <c r="R164" s="1214"/>
      <c r="S164" s="1214"/>
      <c r="T164" s="1214"/>
      <c r="U164" s="1214"/>
      <c r="V164" s="1215"/>
      <c r="W164" s="630" t="s">
        <v>636</v>
      </c>
      <c r="X164" s="585"/>
      <c r="Y164" s="585"/>
      <c r="Z164" s="585"/>
      <c r="AA164" s="585"/>
      <c r="AB164" s="585"/>
      <c r="AC164" s="585"/>
      <c r="AD164" s="585"/>
      <c r="AE164" s="585"/>
      <c r="AF164" s="585"/>
      <c r="AG164" s="585"/>
    </row>
    <row r="165" spans="1:33" s="523" customFormat="1" ht="90">
      <c r="A165" s="1210"/>
      <c r="B165" s="1210"/>
      <c r="C165" s="1210"/>
      <c r="D165" s="1210"/>
      <c r="E165" s="1210"/>
      <c r="F165" s="1210">
        <v>1</v>
      </c>
      <c r="G165" s="901"/>
      <c r="H165" s="901"/>
      <c r="I165" s="1210"/>
      <c r="J165" s="1210">
        <v>1</v>
      </c>
      <c r="K165" s="909"/>
      <c r="L165" s="593" t="str">
        <f>mergeValue(A165) &amp;"."&amp; mergeValue(B165)&amp;"."&amp; mergeValue(C165)&amp;"."&amp; mergeValue(D165)&amp;"."&amp; mergeValue(E165)&amp;"."&amp; mergeValue(F165)</f>
        <v>1.1.1.1.1.1</v>
      </c>
      <c r="M165" s="555" t="s">
        <v>10</v>
      </c>
      <c r="N165" s="581"/>
      <c r="O165" s="1213"/>
      <c r="P165" s="1214"/>
      <c r="Q165" s="1214"/>
      <c r="R165" s="1214"/>
      <c r="S165" s="1214"/>
      <c r="T165" s="1214"/>
      <c r="U165" s="1214"/>
      <c r="V165" s="1215"/>
      <c r="W165" s="630" t="s">
        <v>634</v>
      </c>
      <c r="X165" s="585"/>
      <c r="Y165" s="589" t="str">
        <f>strCheckUnique(Z165:Z168)</f>
        <v/>
      </c>
      <c r="Z165" s="585"/>
      <c r="AA165" s="589" t="str">
        <f>IF(O165="","",O165 &amp; ":_")</f>
        <v/>
      </c>
      <c r="AB165" s="585"/>
      <c r="AC165" s="585"/>
      <c r="AD165" s="585"/>
      <c r="AE165" s="585"/>
      <c r="AF165" s="585"/>
      <c r="AG165" s="585"/>
    </row>
    <row r="166" spans="1:33" s="523" customFormat="1" ht="188.25" customHeight="1">
      <c r="A166" s="1210"/>
      <c r="B166" s="1210"/>
      <c r="C166" s="1210"/>
      <c r="D166" s="1210"/>
      <c r="E166" s="1210"/>
      <c r="F166" s="1210"/>
      <c r="G166" s="901">
        <v>1</v>
      </c>
      <c r="H166" s="901"/>
      <c r="I166" s="1210"/>
      <c r="J166" s="1210"/>
      <c r="K166" s="909">
        <v>1</v>
      </c>
      <c r="L166" s="593" t="str">
        <f>mergeValue(A166) &amp;"."&amp; mergeValue(B166)&amp;"."&amp; mergeValue(C166)&amp;"."&amp; mergeValue(D166)&amp;"."&amp; mergeValue(E166)&amp;"."&amp; mergeValue(F166)&amp;"."&amp; mergeValue(G166)</f>
        <v>1.1.1.1.1.1.1</v>
      </c>
      <c r="M166" s="1065"/>
      <c r="N166" s="586"/>
      <c r="O166" s="1074"/>
      <c r="P166" s="562"/>
      <c r="Q166" s="562"/>
      <c r="R166" s="1245"/>
      <c r="S166" s="1217" t="s">
        <v>83</v>
      </c>
      <c r="T166" s="1245"/>
      <c r="U166" s="1217" t="s">
        <v>83</v>
      </c>
      <c r="V166" s="578"/>
      <c r="W166" s="1209" t="s">
        <v>654</v>
      </c>
      <c r="X166" s="585" t="str">
        <f>strCheckDate(O167:V167)</f>
        <v/>
      </c>
      <c r="Y166" s="589"/>
      <c r="Z166" s="589" t="str">
        <f>IF(M166="","",M166 )</f>
        <v/>
      </c>
      <c r="AA166" s="589"/>
      <c r="AB166" s="589"/>
      <c r="AC166" s="589"/>
      <c r="AD166" s="585"/>
      <c r="AE166" s="585"/>
      <c r="AF166" s="585"/>
      <c r="AG166" s="585"/>
    </row>
    <row r="167" spans="1:33" s="523" customFormat="1" ht="11.25" hidden="1" customHeight="1">
      <c r="A167" s="1210"/>
      <c r="B167" s="1210"/>
      <c r="C167" s="1210"/>
      <c r="D167" s="1210"/>
      <c r="E167" s="1210"/>
      <c r="F167" s="1210"/>
      <c r="G167" s="901"/>
      <c r="H167" s="901"/>
      <c r="I167" s="1210"/>
      <c r="J167" s="1210"/>
      <c r="K167" s="909"/>
      <c r="L167" s="600"/>
      <c r="M167" s="646"/>
      <c r="N167" s="586"/>
      <c r="O167" s="584"/>
      <c r="P167" s="562"/>
      <c r="Q167" s="584" t="str">
        <f>R166 &amp; "-" &amp; T166</f>
        <v>-</v>
      </c>
      <c r="R167" s="1216"/>
      <c r="S167" s="1217"/>
      <c r="T167" s="1216"/>
      <c r="U167" s="1217"/>
      <c r="V167" s="578"/>
      <c r="W167" s="1209"/>
      <c r="X167" s="585"/>
      <c r="Y167" s="585"/>
      <c r="Z167" s="585"/>
      <c r="AA167" s="585"/>
      <c r="AB167" s="585"/>
      <c r="AC167" s="585"/>
      <c r="AD167" s="585"/>
      <c r="AE167" s="585"/>
      <c r="AF167" s="585"/>
      <c r="AG167" s="585"/>
    </row>
    <row r="168" spans="1:33" s="522" customFormat="1" ht="15" customHeight="1">
      <c r="A168" s="1210"/>
      <c r="B168" s="1210"/>
      <c r="C168" s="1210"/>
      <c r="D168" s="1210"/>
      <c r="E168" s="1210"/>
      <c r="F168" s="1210"/>
      <c r="G168" s="903"/>
      <c r="H168" s="901"/>
      <c r="I168" s="1210"/>
      <c r="J168" s="1210"/>
      <c r="K168" s="908"/>
      <c r="L168" s="538"/>
      <c r="M168" s="557" t="s">
        <v>25</v>
      </c>
      <c r="N168" s="551"/>
      <c r="O168" s="545"/>
      <c r="P168" s="545"/>
      <c r="Q168" s="545"/>
      <c r="R168" s="573"/>
      <c r="S168" s="564"/>
      <c r="T168" s="563"/>
      <c r="U168" s="551"/>
      <c r="V168" s="560"/>
      <c r="W168" s="1209"/>
      <c r="X168" s="587"/>
      <c r="Y168" s="587"/>
      <c r="Z168" s="587"/>
      <c r="AA168" s="587"/>
      <c r="AB168" s="587"/>
      <c r="AC168" s="587"/>
      <c r="AD168" s="587"/>
      <c r="AE168" s="587"/>
      <c r="AF168" s="587"/>
      <c r="AG168" s="587"/>
    </row>
    <row r="169" spans="1:33" s="522" customFormat="1" ht="15" customHeight="1">
      <c r="A169" s="1210"/>
      <c r="B169" s="1210"/>
      <c r="C169" s="1210"/>
      <c r="D169" s="1210"/>
      <c r="E169" s="1210"/>
      <c r="F169" s="903"/>
      <c r="G169" s="903"/>
      <c r="H169" s="901"/>
      <c r="I169" s="1210"/>
      <c r="J169" s="903"/>
      <c r="K169" s="908"/>
      <c r="L169" s="538"/>
      <c r="M169" s="556" t="s">
        <v>11</v>
      </c>
      <c r="N169" s="550"/>
      <c r="O169" s="545"/>
      <c r="P169" s="545"/>
      <c r="Q169" s="545"/>
      <c r="R169" s="573"/>
      <c r="S169" s="564"/>
      <c r="T169" s="563"/>
      <c r="U169" s="550"/>
      <c r="V169" s="564"/>
      <c r="W169" s="560"/>
      <c r="X169" s="587"/>
      <c r="Y169" s="587"/>
      <c r="Z169" s="587"/>
      <c r="AA169" s="587"/>
      <c r="AB169" s="587"/>
      <c r="AC169" s="587"/>
      <c r="AD169" s="587"/>
      <c r="AE169" s="587"/>
      <c r="AF169" s="587"/>
      <c r="AG169" s="587"/>
    </row>
    <row r="170" spans="1:33" s="522" customFormat="1" ht="15" customHeight="1">
      <c r="A170" s="1210"/>
      <c r="B170" s="1210"/>
      <c r="C170" s="1210"/>
      <c r="D170" s="1210"/>
      <c r="E170" s="907"/>
      <c r="F170" s="903"/>
      <c r="G170" s="903"/>
      <c r="H170" s="903"/>
      <c r="I170" s="899"/>
      <c r="J170" s="896"/>
      <c r="K170" s="906"/>
      <c r="L170" s="538"/>
      <c r="M170" s="551" t="s">
        <v>12</v>
      </c>
      <c r="N170" s="549"/>
      <c r="O170" s="545"/>
      <c r="P170" s="545"/>
      <c r="Q170" s="545"/>
      <c r="R170" s="573"/>
      <c r="S170" s="564"/>
      <c r="T170" s="563"/>
      <c r="U170" s="549"/>
      <c r="V170" s="564"/>
      <c r="W170" s="560"/>
      <c r="X170" s="587"/>
      <c r="Y170" s="587"/>
      <c r="Z170" s="587"/>
      <c r="AA170" s="587"/>
      <c r="AB170" s="587"/>
      <c r="AC170" s="587"/>
      <c r="AD170" s="587"/>
      <c r="AE170" s="587"/>
      <c r="AF170" s="587"/>
      <c r="AG170" s="587"/>
    </row>
    <row r="171" spans="1:33" s="522" customFormat="1" ht="15" customHeight="1">
      <c r="A171" s="1210"/>
      <c r="B171" s="1210"/>
      <c r="C171" s="1210"/>
      <c r="D171" s="907"/>
      <c r="E171" s="907"/>
      <c r="F171" s="903"/>
      <c r="G171" s="903"/>
      <c r="H171" s="903"/>
      <c r="I171" s="899"/>
      <c r="J171" s="896"/>
      <c r="K171" s="906"/>
      <c r="L171" s="538"/>
      <c r="M171" s="550" t="s">
        <v>17</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10"/>
      <c r="B172" s="1210"/>
      <c r="C172" s="907"/>
      <c r="D172" s="907"/>
      <c r="E172" s="907"/>
      <c r="F172" s="907"/>
      <c r="G172" s="912"/>
      <c r="H172" s="899"/>
      <c r="I172" s="910"/>
      <c r="J172" s="896"/>
      <c r="K172" s="911"/>
      <c r="L172" s="538"/>
      <c r="M172" s="549" t="s">
        <v>18</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10"/>
      <c r="B173" s="907"/>
      <c r="C173" s="907"/>
      <c r="D173" s="907"/>
      <c r="E173" s="907"/>
      <c r="F173" s="907"/>
      <c r="G173" s="912"/>
      <c r="H173" s="899"/>
      <c r="I173" s="899"/>
      <c r="J173" s="896"/>
      <c r="K173" s="906"/>
      <c r="L173" s="538"/>
      <c r="M173" s="558" t="s">
        <v>19</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895"/>
      <c r="B174" s="895"/>
      <c r="C174" s="895"/>
      <c r="D174" s="895"/>
      <c r="E174" s="895"/>
      <c r="F174" s="895"/>
      <c r="G174" s="895"/>
      <c r="H174" s="895"/>
      <c r="I174" s="895"/>
      <c r="J174" s="895"/>
      <c r="K174" s="895"/>
      <c r="L174" s="538"/>
      <c r="M174" s="565" t="s">
        <v>308</v>
      </c>
      <c r="N174" s="549"/>
      <c r="O174" s="545"/>
      <c r="P174" s="545"/>
      <c r="Q174" s="545"/>
      <c r="R174" s="573"/>
      <c r="S174" s="564"/>
      <c r="T174" s="563"/>
      <c r="U174" s="549"/>
      <c r="V174" s="757"/>
      <c r="W174" s="757"/>
      <c r="X174" s="757"/>
      <c r="Y174" s="766"/>
      <c r="Z174" s="765"/>
      <c r="AA174" s="764"/>
      <c r="AB174" s="758"/>
      <c r="AC174" s="765"/>
      <c r="AD174" s="762"/>
      <c r="AE174" s="587"/>
      <c r="AF174" s="587"/>
      <c r="AG174" s="587"/>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5" customFormat="1" ht="22.5">
      <c r="A178" s="1210">
        <v>1</v>
      </c>
      <c r="B178" s="980"/>
      <c r="C178" s="980"/>
      <c r="D178" s="980"/>
      <c r="E178" s="980"/>
      <c r="F178" s="980"/>
      <c r="G178" s="981"/>
      <c r="H178" s="981"/>
      <c r="I178" s="983"/>
      <c r="J178" s="975"/>
      <c r="K178" s="975"/>
      <c r="L178" s="724">
        <f>mergeValue(A178)</f>
        <v>1</v>
      </c>
      <c r="M178" s="641" t="s">
        <v>20</v>
      </c>
      <c r="N178" s="716"/>
      <c r="O178" s="1267"/>
      <c r="P178" s="1268"/>
      <c r="Q178" s="1268"/>
      <c r="R178" s="1268"/>
      <c r="S178" s="1268"/>
      <c r="T178" s="1268"/>
      <c r="U178" s="1268"/>
      <c r="V178" s="1268"/>
      <c r="W178" s="1269"/>
      <c r="X178" s="717" t="s">
        <v>475</v>
      </c>
      <c r="Y178" s="719"/>
      <c r="Z178" s="719"/>
      <c r="AA178" s="719"/>
      <c r="AB178" s="719"/>
      <c r="AC178" s="719"/>
      <c r="AD178" s="719"/>
      <c r="AE178" s="719"/>
      <c r="AF178" s="719"/>
      <c r="AG178" s="719"/>
    </row>
    <row r="179" spans="1:47" s="685" customFormat="1" ht="22.5">
      <c r="A179" s="1210"/>
      <c r="B179" s="1210">
        <v>1</v>
      </c>
      <c r="C179" s="980"/>
      <c r="D179" s="980"/>
      <c r="E179" s="980"/>
      <c r="F179" s="980"/>
      <c r="G179" s="985"/>
      <c r="H179" s="982"/>
      <c r="I179" s="987"/>
      <c r="J179" s="972"/>
      <c r="K179" s="971"/>
      <c r="L179" s="724" t="str">
        <f>mergeValue(A179) &amp;"."&amp; mergeValue(B179)</f>
        <v>1.1</v>
      </c>
      <c r="M179" s="692" t="s">
        <v>16</v>
      </c>
      <c r="N179" s="716"/>
      <c r="O179" s="1267"/>
      <c r="P179" s="1268"/>
      <c r="Q179" s="1268"/>
      <c r="R179" s="1268"/>
      <c r="S179" s="1268"/>
      <c r="T179" s="1268"/>
      <c r="U179" s="1268"/>
      <c r="V179" s="1268"/>
      <c r="W179" s="1269"/>
      <c r="X179" s="717" t="s">
        <v>476</v>
      </c>
      <c r="Y179" s="719"/>
      <c r="Z179" s="719"/>
      <c r="AA179" s="719"/>
      <c r="AB179" s="719"/>
      <c r="AC179" s="719"/>
      <c r="AD179" s="719"/>
      <c r="AE179" s="719"/>
      <c r="AF179" s="719"/>
      <c r="AG179" s="719"/>
    </row>
    <row r="180" spans="1:47" s="685" customFormat="1" ht="22.5">
      <c r="A180" s="1210"/>
      <c r="B180" s="1210"/>
      <c r="C180" s="1210">
        <v>1</v>
      </c>
      <c r="D180" s="980"/>
      <c r="E180" s="980"/>
      <c r="F180" s="980"/>
      <c r="G180" s="985"/>
      <c r="H180" s="982"/>
      <c r="I180" s="988"/>
      <c r="J180" s="972"/>
      <c r="K180" s="971"/>
      <c r="L180" s="724" t="str">
        <f>mergeValue(A180) &amp;"."&amp; mergeValue(B180)&amp;"."&amp; mergeValue(C180)</f>
        <v>1.1.1</v>
      </c>
      <c r="M180" s="693" t="s">
        <v>7</v>
      </c>
      <c r="N180" s="716"/>
      <c r="O180" s="1267"/>
      <c r="P180" s="1268"/>
      <c r="Q180" s="1268"/>
      <c r="R180" s="1268"/>
      <c r="S180" s="1268"/>
      <c r="T180" s="1268"/>
      <c r="U180" s="1268"/>
      <c r="V180" s="1268"/>
      <c r="W180" s="1269"/>
      <c r="X180" s="717" t="s">
        <v>631</v>
      </c>
      <c r="Y180" s="719"/>
      <c r="Z180" s="719"/>
      <c r="AA180" s="719"/>
      <c r="AB180" s="719"/>
      <c r="AC180" s="719"/>
      <c r="AD180" s="719"/>
      <c r="AE180" s="719"/>
      <c r="AF180" s="719"/>
      <c r="AG180" s="719"/>
    </row>
    <row r="181" spans="1:47" s="685" customFormat="1" ht="22.5">
      <c r="A181" s="1210"/>
      <c r="B181" s="1210"/>
      <c r="C181" s="1210"/>
      <c r="D181" s="1210">
        <v>1</v>
      </c>
      <c r="E181" s="980"/>
      <c r="F181" s="980"/>
      <c r="G181" s="985"/>
      <c r="H181" s="982"/>
      <c r="I181" s="988"/>
      <c r="J181" s="986"/>
      <c r="K181" s="971"/>
      <c r="L181" s="724" t="str">
        <f>mergeValue(A181) &amp;"."&amp; mergeValue(B181)&amp;"."&amp; mergeValue(C181)&amp;"."&amp; mergeValue(D181)</f>
        <v>1.1.1.1</v>
      </c>
      <c r="M181" s="694" t="s">
        <v>22</v>
      </c>
      <c r="N181" s="716"/>
      <c r="O181" s="1267"/>
      <c r="P181" s="1268"/>
      <c r="Q181" s="1268"/>
      <c r="R181" s="1268"/>
      <c r="S181" s="1268"/>
      <c r="T181" s="1268"/>
      <c r="U181" s="1268"/>
      <c r="V181" s="1268"/>
      <c r="W181" s="1269"/>
      <c r="X181" s="717" t="s">
        <v>684</v>
      </c>
      <c r="Y181" s="719"/>
      <c r="Z181" s="719"/>
      <c r="AA181" s="719"/>
      <c r="AB181" s="719"/>
      <c r="AC181" s="719"/>
      <c r="AD181" s="719"/>
      <c r="AE181" s="719"/>
      <c r="AF181" s="719"/>
      <c r="AG181" s="719"/>
    </row>
    <row r="182" spans="1:47" s="685" customFormat="1" ht="56.25" customHeight="1">
      <c r="A182" s="1210"/>
      <c r="B182" s="1210"/>
      <c r="C182" s="1210"/>
      <c r="D182" s="1210"/>
      <c r="E182" s="980">
        <v>1</v>
      </c>
      <c r="F182" s="980"/>
      <c r="G182" s="985"/>
      <c r="H182" s="982"/>
      <c r="I182" s="988"/>
      <c r="J182" s="986"/>
      <c r="K182" s="976"/>
      <c r="L182" s="724" t="str">
        <f>mergeValue(A182) &amp;"."&amp; mergeValue(B182)&amp;"."&amp; mergeValue(C182)&amp;"."&amp; mergeValue(D182)&amp;"."&amp; mergeValue(E182)</f>
        <v>1.1.1.1.1</v>
      </c>
      <c r="M182" s="1068"/>
      <c r="N182" s="690"/>
      <c r="O182" s="1070"/>
      <c r="P182" s="1071"/>
      <c r="Q182" s="671"/>
      <c r="R182" s="671"/>
      <c r="S182" s="1087"/>
      <c r="T182" s="650" t="s">
        <v>83</v>
      </c>
      <c r="U182" s="1087"/>
      <c r="V182" s="650" t="s">
        <v>83</v>
      </c>
      <c r="W182" s="727"/>
      <c r="X182" s="717" t="s">
        <v>685</v>
      </c>
      <c r="Y182" s="719" t="str">
        <f>strCheckDateTwo(N182:W182)</f>
        <v/>
      </c>
      <c r="Z182" s="719"/>
      <c r="AA182" s="719"/>
      <c r="AB182" s="719"/>
      <c r="AC182" s="719"/>
      <c r="AD182" s="719"/>
      <c r="AE182" s="719"/>
      <c r="AF182" s="719"/>
      <c r="AG182" s="719"/>
    </row>
    <row r="183" spans="1:47" s="685" customFormat="1" ht="14.25" hidden="1" customHeight="1">
      <c r="A183" s="1210"/>
      <c r="B183" s="1210"/>
      <c r="C183" s="1210"/>
      <c r="D183" s="1210"/>
      <c r="E183" s="980"/>
      <c r="F183" s="980"/>
      <c r="G183" s="985"/>
      <c r="H183" s="982"/>
      <c r="I183" s="988"/>
      <c r="J183" s="986"/>
      <c r="K183" s="976"/>
      <c r="L183" s="714"/>
      <c r="M183" s="701"/>
      <c r="N183" s="646"/>
      <c r="O183" s="646"/>
      <c r="P183" s="646"/>
      <c r="Q183" s="646"/>
      <c r="R183" s="718" t="str">
        <f>S182 &amp; "-" &amp; U182</f>
        <v>-</v>
      </c>
      <c r="S183" s="728"/>
      <c r="T183" s="720"/>
      <c r="U183" s="728"/>
      <c r="V183" s="646"/>
      <c r="W183" s="646"/>
      <c r="X183" s="700"/>
      <c r="Y183" s="719"/>
      <c r="Z183" s="719"/>
      <c r="AA183" s="719"/>
      <c r="AB183" s="719"/>
      <c r="AC183" s="719"/>
      <c r="AD183" s="719"/>
      <c r="AE183" s="719"/>
      <c r="AF183" s="719"/>
      <c r="AG183" s="719"/>
    </row>
    <row r="184" spans="1:47" s="685" customFormat="1" ht="15" customHeight="1">
      <c r="A184" s="1210"/>
      <c r="B184" s="1210"/>
      <c r="C184" s="1210"/>
      <c r="D184" s="1210"/>
      <c r="E184" s="980"/>
      <c r="F184" s="980"/>
      <c r="G184" s="985"/>
      <c r="H184" s="982"/>
      <c r="I184" s="988"/>
      <c r="J184" s="986"/>
      <c r="K184" s="976"/>
      <c r="L184" s="688"/>
      <c r="M184" s="697" t="s">
        <v>5</v>
      </c>
      <c r="N184" s="695"/>
      <c r="O184" s="691"/>
      <c r="P184" s="691"/>
      <c r="Q184" s="691"/>
      <c r="R184" s="691"/>
      <c r="S184" s="708"/>
      <c r="T184" s="704"/>
      <c r="U184" s="703"/>
      <c r="V184" s="695"/>
      <c r="W184" s="695"/>
      <c r="X184" s="699"/>
      <c r="Y184" s="719"/>
      <c r="Z184" s="719"/>
      <c r="AA184" s="719"/>
      <c r="AB184" s="719"/>
      <c r="AC184" s="719"/>
      <c r="AD184" s="719"/>
      <c r="AE184" s="719"/>
      <c r="AF184" s="719"/>
      <c r="AG184" s="719"/>
    </row>
    <row r="185" spans="1:47" s="684" customFormat="1" ht="15" customHeight="1">
      <c r="A185" s="1210"/>
      <c r="B185" s="1210"/>
      <c r="C185" s="1210"/>
      <c r="D185" s="984"/>
      <c r="E185" s="984"/>
      <c r="F185" s="984"/>
      <c r="G185" s="985"/>
      <c r="H185" s="984"/>
      <c r="I185" s="988"/>
      <c r="J185" s="974"/>
      <c r="K185" s="978"/>
      <c r="L185" s="688"/>
      <c r="M185" s="696" t="s">
        <v>17</v>
      </c>
      <c r="N185" s="695"/>
      <c r="O185" s="691"/>
      <c r="P185" s="691"/>
      <c r="Q185" s="691"/>
      <c r="R185" s="691"/>
      <c r="S185" s="708"/>
      <c r="T185" s="704"/>
      <c r="U185" s="703"/>
      <c r="V185" s="695"/>
      <c r="W185" s="704"/>
      <c r="X185" s="699"/>
      <c r="Y185" s="721"/>
      <c r="Z185" s="721"/>
      <c r="AA185" s="721"/>
      <c r="AB185" s="721"/>
      <c r="AC185" s="721"/>
      <c r="AD185" s="721"/>
      <c r="AE185" s="721"/>
      <c r="AF185" s="721"/>
      <c r="AG185" s="721"/>
    </row>
    <row r="186" spans="1:47" s="684" customFormat="1" ht="15" customHeight="1">
      <c r="A186" s="1210"/>
      <c r="B186" s="1210"/>
      <c r="C186" s="984"/>
      <c r="D186" s="984"/>
      <c r="E186" s="984"/>
      <c r="F186" s="984"/>
      <c r="G186" s="985"/>
      <c r="H186" s="984"/>
      <c r="I186" s="979"/>
      <c r="J186" s="974"/>
      <c r="K186" s="978"/>
      <c r="L186" s="688"/>
      <c r="M186" s="695" t="s">
        <v>18</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10"/>
      <c r="B187" s="984"/>
      <c r="C187" s="984"/>
      <c r="D187" s="984"/>
      <c r="E187" s="984"/>
      <c r="F187" s="984"/>
      <c r="G187" s="985"/>
      <c r="H187" s="984"/>
      <c r="I187" s="979"/>
      <c r="J187" s="974"/>
      <c r="K187" s="978"/>
      <c r="L187" s="688"/>
      <c r="M187" s="698" t="s">
        <v>19</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970"/>
      <c r="B188" s="970"/>
      <c r="C188" s="970"/>
      <c r="D188" s="970"/>
      <c r="E188" s="970"/>
      <c r="F188" s="970"/>
      <c r="G188" s="977"/>
      <c r="H188" s="978"/>
      <c r="I188" s="973"/>
      <c r="J188" s="974"/>
      <c r="K188" s="970"/>
      <c r="L188" s="688"/>
      <c r="M188" s="705" t="s">
        <v>308</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5" customFormat="1" ht="22.5">
      <c r="A192" s="1210">
        <v>1</v>
      </c>
      <c r="B192" s="1015"/>
      <c r="C192" s="1015"/>
      <c r="D192" s="1015"/>
      <c r="E192" s="1015"/>
      <c r="F192" s="1008"/>
      <c r="G192" s="1014"/>
      <c r="H192" s="1014"/>
      <c r="I192" s="996"/>
      <c r="J192" s="995"/>
      <c r="K192" s="995"/>
      <c r="L192" s="724">
        <f>mergeValue(A192)</f>
        <v>1</v>
      </c>
      <c r="M192" s="641" t="s">
        <v>20</v>
      </c>
      <c r="N192" s="1306"/>
      <c r="O192" s="1307"/>
      <c r="P192" s="1307"/>
      <c r="Q192" s="1307"/>
      <c r="R192" s="1307"/>
      <c r="S192" s="1307"/>
      <c r="T192" s="1307"/>
      <c r="U192" s="1307"/>
      <c r="V192" s="1307"/>
      <c r="W192" s="1307"/>
      <c r="X192" s="1307"/>
      <c r="Y192" s="1307"/>
      <c r="Z192" s="1307"/>
      <c r="AA192" s="1307"/>
      <c r="AB192" s="1307"/>
      <c r="AC192" s="1307"/>
      <c r="AD192" s="1307"/>
      <c r="AE192" s="1307"/>
      <c r="AF192" s="1308"/>
      <c r="AG192" s="717" t="s">
        <v>475</v>
      </c>
      <c r="AH192" s="719"/>
      <c r="AI192" s="719"/>
      <c r="AJ192" s="719"/>
      <c r="AK192" s="719"/>
      <c r="AL192" s="719"/>
      <c r="AM192" s="719"/>
      <c r="AN192" s="719"/>
      <c r="AO192" s="719"/>
      <c r="AP192" s="719"/>
      <c r="AQ192" s="719"/>
      <c r="AR192" s="719"/>
    </row>
    <row r="193" spans="1:46" s="685" customFormat="1" ht="22.5">
      <c r="A193" s="1210"/>
      <c r="B193" s="1210">
        <v>1</v>
      </c>
      <c r="C193" s="1015"/>
      <c r="D193" s="1015"/>
      <c r="E193" s="1015"/>
      <c r="F193" s="1008"/>
      <c r="G193" s="1017"/>
      <c r="H193" s="1018"/>
      <c r="I193" s="997"/>
      <c r="J193" s="992"/>
      <c r="K193" s="990"/>
      <c r="L193" s="724" t="str">
        <f>mergeValue(A193) &amp;"."&amp; mergeValue(B193)</f>
        <v>1.1</v>
      </c>
      <c r="M193" s="692" t="s">
        <v>16</v>
      </c>
      <c r="N193" s="1303"/>
      <c r="O193" s="1304"/>
      <c r="P193" s="1304"/>
      <c r="Q193" s="1304"/>
      <c r="R193" s="1304"/>
      <c r="S193" s="1304"/>
      <c r="T193" s="1304"/>
      <c r="U193" s="1304"/>
      <c r="V193" s="1304"/>
      <c r="W193" s="1304"/>
      <c r="X193" s="1304"/>
      <c r="Y193" s="1304"/>
      <c r="Z193" s="1304"/>
      <c r="AA193" s="1304"/>
      <c r="AB193" s="1304"/>
      <c r="AC193" s="1304"/>
      <c r="AD193" s="1304"/>
      <c r="AE193" s="1304"/>
      <c r="AF193" s="1305"/>
      <c r="AG193" s="717" t="s">
        <v>476</v>
      </c>
      <c r="AH193" s="719"/>
      <c r="AI193" s="719"/>
      <c r="AJ193" s="719"/>
      <c r="AK193" s="719"/>
      <c r="AL193" s="719"/>
      <c r="AM193" s="719"/>
      <c r="AN193" s="719"/>
      <c r="AO193" s="719"/>
      <c r="AP193" s="719"/>
      <c r="AQ193" s="719"/>
      <c r="AR193" s="719"/>
    </row>
    <row r="194" spans="1:46" s="685" customFormat="1" ht="22.5">
      <c r="A194" s="1210"/>
      <c r="B194" s="1210"/>
      <c r="C194" s="1210">
        <v>1</v>
      </c>
      <c r="D194" s="1015"/>
      <c r="E194" s="1015"/>
      <c r="F194" s="1008"/>
      <c r="G194" s="1017"/>
      <c r="H194" s="1018"/>
      <c r="I194" s="997"/>
      <c r="J194" s="992"/>
      <c r="K194" s="990"/>
      <c r="L194" s="724" t="str">
        <f>mergeValue(A194) &amp;"."&amp; mergeValue(B194)&amp;"."&amp; mergeValue(C194)</f>
        <v>1.1.1</v>
      </c>
      <c r="M194" s="693" t="s">
        <v>7</v>
      </c>
      <c r="N194" s="1303"/>
      <c r="O194" s="1304"/>
      <c r="P194" s="1304"/>
      <c r="Q194" s="1304"/>
      <c r="R194" s="1304"/>
      <c r="S194" s="1304"/>
      <c r="T194" s="1304"/>
      <c r="U194" s="1304"/>
      <c r="V194" s="1304"/>
      <c r="W194" s="1304"/>
      <c r="X194" s="1304"/>
      <c r="Y194" s="1304"/>
      <c r="Z194" s="1304"/>
      <c r="AA194" s="1304"/>
      <c r="AB194" s="1304"/>
      <c r="AC194" s="1304"/>
      <c r="AD194" s="1304"/>
      <c r="AE194" s="1304"/>
      <c r="AF194" s="1305"/>
      <c r="AG194" s="717" t="s">
        <v>631</v>
      </c>
      <c r="AH194" s="719"/>
      <c r="AI194" s="719"/>
      <c r="AJ194" s="719"/>
      <c r="AK194" s="719"/>
      <c r="AL194" s="719"/>
      <c r="AM194" s="719"/>
      <c r="AN194" s="719"/>
      <c r="AO194" s="719"/>
      <c r="AP194" s="719"/>
      <c r="AQ194" s="719"/>
      <c r="AR194" s="719"/>
    </row>
    <row r="195" spans="1:46" s="685" customFormat="1" ht="15" customHeight="1">
      <c r="A195" s="1210"/>
      <c r="B195" s="1210"/>
      <c r="C195" s="1210"/>
      <c r="D195" s="1210">
        <v>1</v>
      </c>
      <c r="E195" s="1015"/>
      <c r="F195" s="1008"/>
      <c r="G195" s="1017"/>
      <c r="H195" s="1018"/>
      <c r="I195" s="997"/>
      <c r="J195" s="992"/>
      <c r="K195" s="990"/>
      <c r="L195" s="724" t="str">
        <f>mergeValue(A195) &amp;"."&amp; mergeValue(B195)&amp;"."&amp; mergeValue(C195)&amp;"."&amp; mergeValue(D195)</f>
        <v>1.1.1.1</v>
      </c>
      <c r="M195" s="694" t="s">
        <v>22</v>
      </c>
      <c r="N195" s="1303"/>
      <c r="O195" s="1304"/>
      <c r="P195" s="1304"/>
      <c r="Q195" s="1304"/>
      <c r="R195" s="1304"/>
      <c r="S195" s="1304"/>
      <c r="T195" s="1304"/>
      <c r="U195" s="1304"/>
      <c r="V195" s="1304"/>
      <c r="W195" s="1304"/>
      <c r="X195" s="1304"/>
      <c r="Y195" s="1304"/>
      <c r="Z195" s="1304"/>
      <c r="AA195" s="1304"/>
      <c r="AB195" s="1304"/>
      <c r="AC195" s="1304"/>
      <c r="AD195" s="1304"/>
      <c r="AE195" s="1304"/>
      <c r="AF195" s="1305"/>
      <c r="AG195" s="717" t="s">
        <v>677</v>
      </c>
      <c r="AH195" s="719"/>
      <c r="AI195" s="719"/>
      <c r="AJ195" s="719"/>
      <c r="AK195" s="719"/>
      <c r="AL195" s="719"/>
      <c r="AM195" s="719"/>
      <c r="AN195" s="719"/>
      <c r="AO195" s="719"/>
      <c r="AP195" s="719"/>
      <c r="AQ195" s="719"/>
      <c r="AR195" s="719"/>
    </row>
    <row r="196" spans="1:46" s="685" customFormat="1" ht="17.100000000000001" customHeight="1">
      <c r="A196" s="1210"/>
      <c r="B196" s="1210"/>
      <c r="C196" s="1210"/>
      <c r="D196" s="1210"/>
      <c r="E196" s="1210">
        <v>1</v>
      </c>
      <c r="F196" s="1008"/>
      <c r="G196" s="1017"/>
      <c r="H196" s="1018"/>
      <c r="I196" s="1019"/>
      <c r="J196" s="1009"/>
      <c r="K196" s="1154"/>
      <c r="L196" s="1280" t="str">
        <f>mergeValue(A196) &amp;"."&amp; mergeValue(B196)&amp;"."&amp; mergeValue(C196)&amp;"."&amp; mergeValue(D196)&amp;"."&amp; mergeValue(E196)</f>
        <v>1.1.1.1.1</v>
      </c>
      <c r="M196" s="1281"/>
      <c r="N196" s="1217" t="s">
        <v>84</v>
      </c>
      <c r="O196" s="1288"/>
      <c r="P196" s="1286">
        <v>1</v>
      </c>
      <c r="Q196" s="1328"/>
      <c r="R196" s="1217" t="s">
        <v>84</v>
      </c>
      <c r="S196" s="1288"/>
      <c r="T196" s="1286">
        <v>1</v>
      </c>
      <c r="U196" s="1328"/>
      <c r="V196" s="1217" t="s">
        <v>84</v>
      </c>
      <c r="W196" s="701"/>
      <c r="X196" s="689">
        <v>1</v>
      </c>
      <c r="Y196" s="1092"/>
      <c r="Z196" s="671"/>
      <c r="AA196" s="671"/>
      <c r="AB196" s="1245"/>
      <c r="AC196" s="1217" t="s">
        <v>83</v>
      </c>
      <c r="AD196" s="1245"/>
      <c r="AE196" s="1217" t="s">
        <v>83</v>
      </c>
      <c r="AF196" s="715"/>
      <c r="AG196" s="1283" t="s">
        <v>678</v>
      </c>
      <c r="AH196" s="719" t="str">
        <f>strCheckDate(Z197:AF197)</f>
        <v/>
      </c>
      <c r="AI196" s="722" t="str">
        <f>IF(AND(COUNTIF(AJ191:AJ191,AJ196)&gt;1,AJ196&lt;&gt;""),"ErrUnique:HasDoubleConn","")</f>
        <v/>
      </c>
      <c r="AJ196" s="722"/>
      <c r="AK196" s="722"/>
      <c r="AL196" s="722"/>
      <c r="AM196" s="722"/>
      <c r="AN196" s="722"/>
      <c r="AO196" s="719"/>
      <c r="AP196" s="719"/>
      <c r="AQ196" s="719"/>
      <c r="AR196" s="719"/>
    </row>
    <row r="197" spans="1:46" s="685" customFormat="1" ht="17.100000000000001" customHeight="1">
      <c r="A197" s="1210"/>
      <c r="B197" s="1210"/>
      <c r="C197" s="1210"/>
      <c r="D197" s="1210"/>
      <c r="E197" s="1210"/>
      <c r="F197" s="1008"/>
      <c r="G197" s="1017"/>
      <c r="H197" s="1018"/>
      <c r="I197" s="1019"/>
      <c r="J197" s="1009"/>
      <c r="K197" s="1154"/>
      <c r="L197" s="1280"/>
      <c r="M197" s="1281"/>
      <c r="N197" s="1217"/>
      <c r="O197" s="1288"/>
      <c r="P197" s="1286"/>
      <c r="Q197" s="1328"/>
      <c r="R197" s="1217"/>
      <c r="S197" s="1288"/>
      <c r="T197" s="1286"/>
      <c r="U197" s="1328"/>
      <c r="V197" s="1217"/>
      <c r="W197" s="726"/>
      <c r="X197" s="705"/>
      <c r="Y197" s="705"/>
      <c r="Z197" s="707"/>
      <c r="AA197" s="603" t="str">
        <f>AB196 &amp; "-" &amp; AD196</f>
        <v>-</v>
      </c>
      <c r="AB197" s="1216"/>
      <c r="AC197" s="1217"/>
      <c r="AD197" s="1216"/>
      <c r="AE197" s="1217"/>
      <c r="AF197" s="673"/>
      <c r="AG197" s="1284"/>
      <c r="AH197" s="719"/>
      <c r="AI197" s="722"/>
      <c r="AJ197" s="722"/>
      <c r="AK197" s="722"/>
      <c r="AL197" s="722"/>
      <c r="AM197" s="722"/>
      <c r="AN197" s="722"/>
      <c r="AO197" s="719"/>
      <c r="AP197" s="719"/>
      <c r="AQ197" s="719"/>
      <c r="AR197" s="719"/>
    </row>
    <row r="198" spans="1:46" s="685" customFormat="1" ht="17.100000000000001" customHeight="1">
      <c r="A198" s="1210"/>
      <c r="B198" s="1210"/>
      <c r="C198" s="1210"/>
      <c r="D198" s="1210"/>
      <c r="E198" s="1210"/>
      <c r="F198" s="1008"/>
      <c r="G198" s="1017"/>
      <c r="H198" s="1018"/>
      <c r="I198" s="1019"/>
      <c r="J198" s="1009"/>
      <c r="K198" s="1154"/>
      <c r="L198" s="1280"/>
      <c r="M198" s="1281"/>
      <c r="N198" s="1217"/>
      <c r="O198" s="1288"/>
      <c r="P198" s="1286"/>
      <c r="Q198" s="1328"/>
      <c r="R198" s="1217"/>
      <c r="S198" s="602"/>
      <c r="T198" s="698"/>
      <c r="U198" s="705"/>
      <c r="V198" s="706"/>
      <c r="W198" s="706"/>
      <c r="X198" s="706"/>
      <c r="Y198" s="706"/>
      <c r="Z198" s="707"/>
      <c r="AA198" s="707"/>
      <c r="AB198" s="708"/>
      <c r="AC198" s="704"/>
      <c r="AD198" s="704"/>
      <c r="AE198" s="708"/>
      <c r="AF198" s="704"/>
      <c r="AG198" s="1284"/>
      <c r="AH198" s="719"/>
      <c r="AI198" s="722"/>
      <c r="AJ198" s="722"/>
      <c r="AK198" s="722"/>
      <c r="AL198" s="722"/>
      <c r="AM198" s="722"/>
      <c r="AN198" s="722"/>
      <c r="AO198" s="719"/>
      <c r="AP198" s="719"/>
      <c r="AQ198" s="719"/>
      <c r="AR198" s="719"/>
    </row>
    <row r="199" spans="1:46" s="685" customFormat="1" ht="17.100000000000001" customHeight="1">
      <c r="A199" s="1210"/>
      <c r="B199" s="1210"/>
      <c r="C199" s="1210"/>
      <c r="D199" s="1210"/>
      <c r="E199" s="1210"/>
      <c r="F199" s="1008"/>
      <c r="G199" s="1017"/>
      <c r="H199" s="1018"/>
      <c r="I199" s="1019"/>
      <c r="J199" s="1009"/>
      <c r="K199" s="1154"/>
      <c r="L199" s="1280"/>
      <c r="M199" s="1281"/>
      <c r="N199" s="1217"/>
      <c r="O199" s="709"/>
      <c r="P199" s="711"/>
      <c r="Q199" s="710"/>
      <c r="R199" s="706"/>
      <c r="S199" s="706"/>
      <c r="T199" s="706"/>
      <c r="U199" s="706"/>
      <c r="V199" s="706"/>
      <c r="W199" s="706"/>
      <c r="X199" s="706"/>
      <c r="Y199" s="706"/>
      <c r="Z199" s="707"/>
      <c r="AA199" s="707"/>
      <c r="AB199" s="708"/>
      <c r="AC199" s="704"/>
      <c r="AD199" s="704"/>
      <c r="AE199" s="708"/>
      <c r="AF199" s="704"/>
      <c r="AG199" s="1284"/>
      <c r="AH199" s="719"/>
      <c r="AI199" s="722"/>
      <c r="AJ199" s="722"/>
      <c r="AK199" s="722"/>
      <c r="AL199" s="722"/>
      <c r="AM199" s="722"/>
      <c r="AN199" s="722"/>
      <c r="AO199" s="719"/>
      <c r="AP199" s="719"/>
      <c r="AQ199" s="719"/>
      <c r="AR199" s="719"/>
    </row>
    <row r="200" spans="1:46" s="684" customFormat="1" ht="15" customHeight="1">
      <c r="A200" s="1210"/>
      <c r="B200" s="1210"/>
      <c r="C200" s="1210"/>
      <c r="D200" s="1210"/>
      <c r="E200" s="1016"/>
      <c r="F200" s="1010"/>
      <c r="G200" s="1012"/>
      <c r="H200" s="1010"/>
      <c r="I200" s="1019"/>
      <c r="J200" s="1009"/>
      <c r="K200" s="1003"/>
      <c r="L200" s="688"/>
      <c r="M200" s="697" t="s">
        <v>5</v>
      </c>
      <c r="N200" s="697"/>
      <c r="O200" s="697"/>
      <c r="P200" s="697"/>
      <c r="Q200" s="697"/>
      <c r="R200" s="697"/>
      <c r="S200" s="697"/>
      <c r="T200" s="697"/>
      <c r="U200" s="697"/>
      <c r="V200" s="697"/>
      <c r="W200" s="697"/>
      <c r="X200" s="697"/>
      <c r="Y200" s="697"/>
      <c r="Z200" s="697"/>
      <c r="AA200" s="697"/>
      <c r="AB200" s="697"/>
      <c r="AC200" s="697"/>
      <c r="AD200" s="697"/>
      <c r="AE200" s="697"/>
      <c r="AF200" s="697"/>
      <c r="AG200" s="1285"/>
      <c r="AH200" s="721"/>
      <c r="AI200" s="721"/>
      <c r="AJ200" s="723"/>
      <c r="AK200" s="723"/>
      <c r="AL200" s="723"/>
      <c r="AM200" s="723"/>
      <c r="AN200" s="723"/>
      <c r="AO200" s="721"/>
      <c r="AP200" s="721"/>
      <c r="AQ200" s="721"/>
      <c r="AR200" s="721"/>
    </row>
    <row r="201" spans="1:46" s="684" customFormat="1" ht="15" customHeight="1">
      <c r="A201" s="1210"/>
      <c r="B201" s="1210"/>
      <c r="C201" s="1210"/>
      <c r="D201" s="1016"/>
      <c r="E201" s="1016"/>
      <c r="F201" s="1010"/>
      <c r="G201" s="1017"/>
      <c r="H201" s="1010"/>
      <c r="I201" s="1003"/>
      <c r="J201" s="994"/>
      <c r="K201" s="1003"/>
      <c r="L201" s="688"/>
      <c r="M201" s="696" t="s">
        <v>17</v>
      </c>
      <c r="N201" s="696"/>
      <c r="O201" s="696"/>
      <c r="P201" s="696"/>
      <c r="Q201" s="696"/>
      <c r="R201" s="696"/>
      <c r="S201" s="696"/>
      <c r="T201" s="696"/>
      <c r="U201" s="696"/>
      <c r="V201" s="696"/>
      <c r="W201" s="696"/>
      <c r="X201" s="696"/>
      <c r="Y201" s="696"/>
      <c r="Z201" s="696"/>
      <c r="AA201" s="696"/>
      <c r="AB201" s="696"/>
      <c r="AC201" s="696"/>
      <c r="AD201" s="696"/>
      <c r="AE201" s="696"/>
      <c r="AF201" s="704"/>
      <c r="AG201" s="699"/>
      <c r="AH201" s="721"/>
      <c r="AI201" s="721"/>
      <c r="AJ201" s="723"/>
      <c r="AK201" s="723"/>
      <c r="AL201" s="723"/>
      <c r="AM201" s="723"/>
      <c r="AN201" s="723"/>
      <c r="AO201" s="721"/>
      <c r="AP201" s="721"/>
      <c r="AQ201" s="721"/>
      <c r="AR201" s="721"/>
    </row>
    <row r="202" spans="1:46" s="684" customFormat="1" ht="15" customHeight="1">
      <c r="A202" s="1210"/>
      <c r="B202" s="1210"/>
      <c r="C202" s="1016"/>
      <c r="D202" s="1016"/>
      <c r="E202" s="1016"/>
      <c r="F202" s="1010"/>
      <c r="G202" s="1017"/>
      <c r="H202" s="1010"/>
      <c r="I202" s="1003"/>
      <c r="J202" s="994"/>
      <c r="K202" s="1003"/>
      <c r="L202" s="688"/>
      <c r="M202" s="695" t="s">
        <v>18</v>
      </c>
      <c r="N202" s="695"/>
      <c r="O202" s="695"/>
      <c r="P202" s="695"/>
      <c r="Q202" s="695"/>
      <c r="R202" s="695"/>
      <c r="S202" s="695"/>
      <c r="T202" s="695"/>
      <c r="U202" s="695"/>
      <c r="V202" s="695"/>
      <c r="W202" s="695"/>
      <c r="X202" s="695"/>
      <c r="Y202" s="695"/>
      <c r="Z202" s="691"/>
      <c r="AA202" s="691"/>
      <c r="AB202" s="708"/>
      <c r="AC202" s="704"/>
      <c r="AD202" s="703"/>
      <c r="AE202" s="695"/>
      <c r="AF202" s="704"/>
      <c r="AG202" s="699"/>
      <c r="AH202" s="721"/>
      <c r="AI202" s="721"/>
      <c r="AJ202" s="721"/>
      <c r="AK202" s="721"/>
      <c r="AL202" s="721"/>
      <c r="AM202" s="721"/>
      <c r="AN202" s="721"/>
      <c r="AO202" s="721"/>
      <c r="AP202" s="721"/>
      <c r="AQ202" s="721"/>
      <c r="AR202" s="721"/>
    </row>
    <row r="203" spans="1:46" s="684" customFormat="1" ht="15" customHeight="1">
      <c r="A203" s="1210"/>
      <c r="B203" s="1016"/>
      <c r="C203" s="1016"/>
      <c r="D203" s="1016"/>
      <c r="E203" s="1016"/>
      <c r="F203" s="1010"/>
      <c r="G203" s="1017"/>
      <c r="H203" s="1010"/>
      <c r="I203" s="1003"/>
      <c r="J203" s="994"/>
      <c r="K203" s="1003"/>
      <c r="L203" s="688"/>
      <c r="M203" s="698" t="s">
        <v>19</v>
      </c>
      <c r="N203" s="698"/>
      <c r="O203" s="698"/>
      <c r="P203" s="698"/>
      <c r="Q203" s="698"/>
      <c r="R203" s="698"/>
      <c r="S203" s="698"/>
      <c r="T203" s="698"/>
      <c r="U203" s="698"/>
      <c r="V203" s="698"/>
      <c r="W203" s="698"/>
      <c r="X203" s="698"/>
      <c r="Y203" s="698"/>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989"/>
      <c r="B204" s="989"/>
      <c r="C204" s="989"/>
      <c r="D204" s="989"/>
      <c r="E204" s="989"/>
      <c r="F204" s="989"/>
      <c r="G204" s="1002"/>
      <c r="H204" s="1003"/>
      <c r="I204" s="993"/>
      <c r="J204" s="994"/>
      <c r="K204" s="989"/>
      <c r="L204" s="688"/>
      <c r="M204" s="705" t="s">
        <v>308</v>
      </c>
      <c r="N204" s="705"/>
      <c r="O204" s="705"/>
      <c r="P204" s="705"/>
      <c r="Q204" s="705"/>
      <c r="R204" s="705"/>
      <c r="S204" s="705"/>
      <c r="T204" s="705"/>
      <c r="U204" s="705"/>
      <c r="V204" s="705"/>
      <c r="W204" s="705"/>
      <c r="X204" s="705"/>
      <c r="Y204" s="705"/>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12"/>
      <c r="R206" s="157"/>
      <c r="S206" s="157"/>
      <c r="T206" s="157"/>
      <c r="U206" s="1212"/>
      <c r="V206" s="157"/>
      <c r="W206" s="157"/>
      <c r="X206" s="157"/>
      <c r="Y206" s="1089"/>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2"/>
      <c r="R207" s="157"/>
      <c r="S207" s="157"/>
      <c r="T207" s="157"/>
      <c r="U207" s="1212"/>
      <c r="V207" s="157"/>
      <c r="W207" s="157"/>
      <c r="X207" s="157"/>
      <c r="Y207" s="157"/>
      <c r="Z207" s="157"/>
      <c r="AA207" s="157"/>
      <c r="AB207" s="157"/>
      <c r="AC207" s="157"/>
    </row>
    <row r="208" spans="1:46" ht="15" customHeight="1">
      <c r="G208" s="156"/>
      <c r="H208" s="157"/>
      <c r="I208" s="157"/>
      <c r="J208" s="85"/>
      <c r="K208" s="157"/>
      <c r="L208" s="157"/>
      <c r="M208" s="157"/>
      <c r="N208" s="157"/>
      <c r="O208" s="157"/>
      <c r="Q208" s="1212"/>
      <c r="V208" s="157"/>
      <c r="W208" s="157"/>
      <c r="X208" s="157"/>
      <c r="Z208" s="157"/>
      <c r="AA208" s="157"/>
      <c r="AB208" s="157"/>
      <c r="AC208" s="730"/>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1"/>
      <c r="B210" s="731"/>
      <c r="C210" s="731"/>
      <c r="D210" s="731"/>
      <c r="E210" s="731"/>
      <c r="F210" s="731"/>
      <c r="G210" s="734"/>
      <c r="H210" s="735"/>
      <c r="I210" s="735"/>
      <c r="J210" s="732"/>
      <c r="K210" s="735"/>
      <c r="L210" s="735"/>
      <c r="M210" s="735"/>
      <c r="N210" s="1309" t="s">
        <v>84</v>
      </c>
      <c r="O210" s="1288"/>
      <c r="P210" s="1286">
        <v>1</v>
      </c>
      <c r="Q210" s="1270"/>
      <c r="R210" s="1217" t="s">
        <v>83</v>
      </c>
      <c r="S210" s="1310"/>
      <c r="T210" s="1301">
        <v>1</v>
      </c>
      <c r="U210" s="1213"/>
      <c r="V210" s="1217" t="s">
        <v>83</v>
      </c>
      <c r="W210" s="837"/>
      <c r="X210" s="738">
        <v>1</v>
      </c>
      <c r="Y210" s="1089"/>
      <c r="Z210" s="735"/>
      <c r="AA210" s="735"/>
      <c r="AB210" s="735"/>
      <c r="AC210" s="735"/>
      <c r="AD210" s="735"/>
      <c r="AE210" s="731"/>
      <c r="AF210" s="729"/>
      <c r="AG210" s="729"/>
      <c r="AH210" s="729"/>
      <c r="AI210" s="729"/>
      <c r="AJ210" s="729"/>
      <c r="AK210" s="729"/>
      <c r="AL210" s="729"/>
      <c r="AM210" s="729"/>
      <c r="AN210" s="729"/>
      <c r="AO210" s="729"/>
      <c r="AP210" s="729"/>
      <c r="AQ210" s="729"/>
      <c r="AR210" s="729"/>
      <c r="AS210" s="729"/>
      <c r="AT210" s="729"/>
      <c r="AU210" s="729"/>
      <c r="AV210" s="729"/>
      <c r="AW210" s="729"/>
      <c r="AX210" s="729"/>
      <c r="AY210" s="729"/>
      <c r="AZ210" s="729"/>
      <c r="BA210" s="729"/>
      <c r="BB210" s="729"/>
      <c r="BC210" s="729"/>
      <c r="BD210" s="729"/>
      <c r="BE210" s="729"/>
      <c r="BF210" s="729"/>
      <c r="BG210" s="729"/>
      <c r="BH210" s="729"/>
      <c r="BI210" s="729"/>
      <c r="BJ210" s="729"/>
      <c r="BK210" s="729"/>
      <c r="BL210" s="729"/>
      <c r="BM210" s="729"/>
      <c r="BN210" s="729"/>
      <c r="BO210" s="729"/>
      <c r="BP210" s="729"/>
      <c r="BQ210" s="729"/>
      <c r="BR210" s="729"/>
      <c r="BS210" s="729"/>
      <c r="BT210" s="729"/>
      <c r="BU210" s="729"/>
      <c r="BV210" s="729"/>
      <c r="BW210" s="729"/>
      <c r="BX210" s="729"/>
      <c r="BY210" s="729"/>
      <c r="BZ210" s="729"/>
      <c r="CA210" s="729"/>
      <c r="CB210" s="729"/>
      <c r="CC210" s="729"/>
      <c r="CD210" s="729"/>
      <c r="CE210" s="729"/>
    </row>
    <row r="211" spans="1:83" ht="15" customHeight="1">
      <c r="A211" s="731"/>
      <c r="B211" s="731"/>
      <c r="C211" s="731"/>
      <c r="D211" s="731"/>
      <c r="E211" s="731"/>
      <c r="F211" s="731"/>
      <c r="G211" s="734"/>
      <c r="H211" s="735"/>
      <c r="I211" s="735"/>
      <c r="J211" s="732"/>
      <c r="K211" s="735"/>
      <c r="L211" s="735"/>
      <c r="M211" s="735"/>
      <c r="N211" s="1309"/>
      <c r="O211" s="1288"/>
      <c r="P211" s="1286"/>
      <c r="Q211" s="1270"/>
      <c r="R211" s="1217"/>
      <c r="S211" s="1311"/>
      <c r="T211" s="1302"/>
      <c r="U211" s="1213"/>
      <c r="V211" s="1217"/>
      <c r="W211" s="736"/>
      <c r="X211" s="736"/>
      <c r="Y211" s="736" t="s">
        <v>710</v>
      </c>
      <c r="Z211" s="735"/>
      <c r="AA211" s="735"/>
      <c r="AB211" s="735"/>
      <c r="AC211" s="735"/>
      <c r="AD211" s="735"/>
      <c r="AE211" s="735"/>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09"/>
      <c r="O212" s="1288"/>
      <c r="P212" s="1286"/>
      <c r="Q212" s="1270"/>
      <c r="R212" s="1217"/>
      <c r="S212" s="733"/>
      <c r="T212" s="733"/>
      <c r="U212" s="736" t="s">
        <v>711</v>
      </c>
      <c r="V212" s="836"/>
      <c r="W212" s="737"/>
      <c r="X212" s="737"/>
      <c r="Y212" s="737"/>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17"/>
      <c r="O213" s="834"/>
      <c r="P213" s="834"/>
      <c r="Q213" s="835"/>
      <c r="R213" s="836"/>
      <c r="S213" s="737"/>
      <c r="T213" s="737"/>
      <c r="U213" s="737"/>
      <c r="V213" s="737"/>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2" customFormat="1" ht="18.75" customHeight="1">
      <c r="X216" s="721"/>
      <c r="Y216" s="721"/>
      <c r="Z216" s="721"/>
      <c r="AA216" s="721"/>
      <c r="AB216" s="721"/>
      <c r="AC216" s="721"/>
      <c r="AD216" s="721"/>
      <c r="AE216" s="721"/>
      <c r="AF216" s="721"/>
      <c r="AG216" s="721"/>
      <c r="AH216" s="721"/>
      <c r="AI216" s="721"/>
      <c r="AJ216" s="721"/>
    </row>
    <row r="217" spans="1:83" s="35" customFormat="1" ht="17.100000000000001" customHeight="1">
      <c r="G217" s="35" t="s">
        <v>13</v>
      </c>
      <c r="I217" s="35" t="s">
        <v>743</v>
      </c>
      <c r="V217" s="158"/>
      <c r="X217" s="217"/>
      <c r="Y217" s="217"/>
      <c r="Z217" s="217"/>
      <c r="AA217" s="217"/>
      <c r="AB217" s="217"/>
      <c r="AC217" s="217"/>
      <c r="AD217" s="217"/>
      <c r="AE217" s="217"/>
      <c r="AF217" s="217"/>
      <c r="AG217" s="217"/>
      <c r="AH217" s="217"/>
      <c r="AI217" s="217"/>
      <c r="AJ217" s="217"/>
    </row>
    <row r="218" spans="1:83" s="742" customFormat="1" ht="17.100000000000001" customHeight="1">
      <c r="L218" s="122"/>
      <c r="M218" s="122"/>
      <c r="N218" s="122"/>
      <c r="O218" s="122"/>
      <c r="P218" s="122"/>
      <c r="Q218" s="122"/>
      <c r="R218" s="122"/>
      <c r="S218" s="122"/>
      <c r="T218" s="122"/>
      <c r="U218" s="122"/>
      <c r="V218" s="122"/>
      <c r="W218" s="122"/>
      <c r="X218" s="721"/>
      <c r="Y218" s="721"/>
      <c r="Z218" s="721"/>
      <c r="AA218" s="721"/>
      <c r="AB218" s="721"/>
      <c r="AC218" s="721"/>
      <c r="AD218" s="721"/>
      <c r="AE218" s="721"/>
      <c r="AF218" s="721"/>
      <c r="AG218" s="721"/>
      <c r="AH218" s="721"/>
      <c r="AI218" s="721"/>
      <c r="AJ218" s="721"/>
    </row>
    <row r="219" spans="1:83" s="799" customFormat="1" ht="22.5">
      <c r="A219" s="1210">
        <v>1</v>
      </c>
      <c r="B219" s="883"/>
      <c r="C219" s="883"/>
      <c r="D219" s="883"/>
      <c r="E219" s="884"/>
      <c r="F219" s="885"/>
      <c r="G219" s="885"/>
      <c r="H219" s="885"/>
      <c r="I219" s="886"/>
      <c r="J219" s="881"/>
      <c r="K219" s="888"/>
      <c r="L219" s="781">
        <f>mergeValue(A219)</f>
        <v>1</v>
      </c>
      <c r="M219" s="641" t="s">
        <v>20</v>
      </c>
      <c r="N219" s="646"/>
      <c r="O219" s="1246"/>
      <c r="P219" s="1247"/>
      <c r="Q219" s="1247"/>
      <c r="R219" s="1247"/>
      <c r="S219" s="1247"/>
      <c r="T219" s="1247"/>
      <c r="U219" s="1247"/>
      <c r="V219" s="1248"/>
      <c r="W219" s="630" t="s">
        <v>475</v>
      </c>
      <c r="X219" s="808"/>
      <c r="Y219" s="829"/>
      <c r="Z219" s="829" t="str">
        <f t="shared" ref="Z219:Z232" si="3">IF(M219="","",M219 )</f>
        <v>Наименование тарифа</v>
      </c>
      <c r="AA219" s="829"/>
      <c r="AB219" s="829"/>
      <c r="AC219" s="829"/>
      <c r="AD219" s="808"/>
      <c r="AE219" s="808"/>
      <c r="AF219" s="808"/>
      <c r="AG219" s="808"/>
      <c r="AH219" s="808"/>
      <c r="AI219" s="808"/>
      <c r="AJ219" s="808"/>
    </row>
    <row r="220" spans="1:83" s="799" customFormat="1" ht="22.5">
      <c r="A220" s="1210"/>
      <c r="B220" s="1210">
        <v>1</v>
      </c>
      <c r="C220" s="883"/>
      <c r="D220" s="883"/>
      <c r="E220" s="885"/>
      <c r="F220" s="885"/>
      <c r="G220" s="885"/>
      <c r="H220" s="885"/>
      <c r="I220" s="880"/>
      <c r="J220" s="879"/>
      <c r="K220" s="882"/>
      <c r="L220" s="781" t="str">
        <f>mergeValue(A220) &amp;"."&amp; mergeValue(B220)</f>
        <v>1.1</v>
      </c>
      <c r="M220" s="692" t="s">
        <v>16</v>
      </c>
      <c r="N220" s="646"/>
      <c r="O220" s="1246"/>
      <c r="P220" s="1247"/>
      <c r="Q220" s="1247"/>
      <c r="R220" s="1247"/>
      <c r="S220" s="1247"/>
      <c r="T220" s="1247"/>
      <c r="U220" s="1247"/>
      <c r="V220" s="1248"/>
      <c r="W220" s="630" t="s">
        <v>476</v>
      </c>
      <c r="X220" s="808"/>
      <c r="Y220" s="829"/>
      <c r="Z220" s="829" t="str">
        <f t="shared" si="3"/>
        <v>Территория действия тарифа</v>
      </c>
      <c r="AA220" s="829"/>
      <c r="AB220" s="829"/>
      <c r="AC220" s="829"/>
      <c r="AD220" s="808"/>
      <c r="AE220" s="808"/>
      <c r="AF220" s="808"/>
      <c r="AG220" s="808"/>
      <c r="AH220" s="808"/>
      <c r="AI220" s="808"/>
      <c r="AJ220" s="808"/>
    </row>
    <row r="221" spans="1:83" s="799" customFormat="1" ht="22.5">
      <c r="A221" s="1210"/>
      <c r="B221" s="1210"/>
      <c r="C221" s="1210">
        <v>1</v>
      </c>
      <c r="D221" s="883"/>
      <c r="E221" s="885"/>
      <c r="F221" s="885"/>
      <c r="G221" s="885"/>
      <c r="H221" s="885"/>
      <c r="I221" s="887"/>
      <c r="J221" s="879"/>
      <c r="K221" s="882"/>
      <c r="L221" s="781" t="str">
        <f>mergeValue(A221) &amp;"."&amp; mergeValue(B221)&amp;"."&amp; mergeValue(C221)</f>
        <v>1.1.1</v>
      </c>
      <c r="M221" s="693" t="s">
        <v>7</v>
      </c>
      <c r="N221" s="646"/>
      <c r="O221" s="1246"/>
      <c r="P221" s="1247"/>
      <c r="Q221" s="1247"/>
      <c r="R221" s="1247"/>
      <c r="S221" s="1247"/>
      <c r="T221" s="1247"/>
      <c r="U221" s="1247"/>
      <c r="V221" s="1248"/>
      <c r="W221" s="630" t="s">
        <v>631</v>
      </c>
      <c r="X221" s="808"/>
      <c r="Y221" s="829"/>
      <c r="Z221" s="829" t="str">
        <f t="shared" si="3"/>
        <v xml:space="preserve">Наименование системы теплоснабжения </v>
      </c>
      <c r="AA221" s="829"/>
      <c r="AB221" s="829"/>
      <c r="AC221" s="829"/>
      <c r="AD221" s="808"/>
      <c r="AE221" s="808"/>
      <c r="AF221" s="808"/>
      <c r="AG221" s="808"/>
      <c r="AH221" s="808"/>
      <c r="AI221" s="808"/>
      <c r="AJ221" s="808"/>
    </row>
    <row r="222" spans="1:83" s="799" customFormat="1" ht="22.5">
      <c r="A222" s="1210"/>
      <c r="B222" s="1210"/>
      <c r="C222" s="1210"/>
      <c r="D222" s="1210">
        <v>1</v>
      </c>
      <c r="E222" s="885"/>
      <c r="F222" s="885"/>
      <c r="G222" s="885"/>
      <c r="H222" s="885"/>
      <c r="I222" s="887"/>
      <c r="J222" s="879"/>
      <c r="K222" s="882"/>
      <c r="L222" s="781" t="str">
        <f>mergeValue(A222) &amp;"."&amp; mergeValue(B222)&amp;"."&amp; mergeValue(C222)&amp;"."&amp; mergeValue(D222)</f>
        <v>1.1.1.1</v>
      </c>
      <c r="M222" s="694" t="s">
        <v>22</v>
      </c>
      <c r="N222" s="646"/>
      <c r="O222" s="1246"/>
      <c r="P222" s="1247"/>
      <c r="Q222" s="1247"/>
      <c r="R222" s="1247"/>
      <c r="S222" s="1247"/>
      <c r="T222" s="1247"/>
      <c r="U222" s="1247"/>
      <c r="V222" s="1248"/>
      <c r="W222" s="630" t="s">
        <v>632</v>
      </c>
      <c r="X222" s="808"/>
      <c r="Y222" s="829"/>
      <c r="Z222" s="829" t="str">
        <f t="shared" si="3"/>
        <v xml:space="preserve">Источник тепловой энергии  </v>
      </c>
      <c r="AA222" s="829"/>
      <c r="AB222" s="829"/>
      <c r="AC222" s="829"/>
      <c r="AD222" s="808"/>
      <c r="AE222" s="808"/>
      <c r="AF222" s="808"/>
      <c r="AG222" s="808"/>
      <c r="AH222" s="808"/>
      <c r="AI222" s="808"/>
      <c r="AJ222" s="808"/>
    </row>
    <row r="223" spans="1:83" s="799" customFormat="1" ht="101.25">
      <c r="A223" s="1210"/>
      <c r="B223" s="1210"/>
      <c r="C223" s="1210"/>
      <c r="D223" s="1210"/>
      <c r="E223" s="1210">
        <v>1</v>
      </c>
      <c r="F223" s="885"/>
      <c r="G223" s="885"/>
      <c r="H223" s="883">
        <v>1</v>
      </c>
      <c r="I223" s="1210">
        <v>1</v>
      </c>
      <c r="J223" s="885"/>
      <c r="K223" s="890"/>
      <c r="L223" s="781" t="str">
        <f>mergeValue(A223) &amp;"."&amp; mergeValue(B223)&amp;"."&amp; mergeValue(C223)&amp;"."&amp; mergeValue(D223)&amp;"."&amp; mergeValue(E223)</f>
        <v>1.1.1.1.1</v>
      </c>
      <c r="M223" s="554" t="s">
        <v>9</v>
      </c>
      <c r="N223" s="646"/>
      <c r="O223" s="1213"/>
      <c r="P223" s="1214"/>
      <c r="Q223" s="1214"/>
      <c r="R223" s="1214"/>
      <c r="S223" s="1214"/>
      <c r="T223" s="1214"/>
      <c r="U223" s="1214"/>
      <c r="V223" s="1215"/>
      <c r="W223" s="630" t="s">
        <v>636</v>
      </c>
      <c r="X223" s="808"/>
      <c r="Y223" s="829"/>
      <c r="Z223" s="829" t="str">
        <f t="shared" si="3"/>
        <v>Схема подключения теплопотребляющей установки к коллектору источника тепловой энергии</v>
      </c>
      <c r="AA223" s="829"/>
      <c r="AB223" s="829"/>
      <c r="AC223" s="829"/>
      <c r="AD223" s="808"/>
      <c r="AE223" s="808"/>
      <c r="AF223" s="808"/>
      <c r="AG223" s="808"/>
      <c r="AH223" s="808"/>
      <c r="AI223" s="808"/>
      <c r="AJ223" s="808"/>
    </row>
    <row r="224" spans="1:83" s="799" customFormat="1" ht="90">
      <c r="A224" s="1210"/>
      <c r="B224" s="1210"/>
      <c r="C224" s="1210"/>
      <c r="D224" s="1210"/>
      <c r="E224" s="1210"/>
      <c r="F224" s="1210">
        <v>1</v>
      </c>
      <c r="G224" s="883"/>
      <c r="H224" s="883"/>
      <c r="I224" s="1210"/>
      <c r="J224" s="1210">
        <v>1</v>
      </c>
      <c r="K224" s="891"/>
      <c r="L224" s="781" t="str">
        <f>mergeValue(A224) &amp;"."&amp; mergeValue(B224)&amp;"."&amp; mergeValue(C224)&amp;"."&amp; mergeValue(D224)&amp;"."&amp; mergeValue(E224)&amp;"."&amp; mergeValue(F224)</f>
        <v>1.1.1.1.1.1</v>
      </c>
      <c r="M224" s="555" t="s">
        <v>10</v>
      </c>
      <c r="N224" s="646"/>
      <c r="O224" s="1213"/>
      <c r="P224" s="1214"/>
      <c r="Q224" s="1214"/>
      <c r="R224" s="1214"/>
      <c r="S224" s="1214"/>
      <c r="T224" s="1214"/>
      <c r="U224" s="1214"/>
      <c r="V224" s="1215"/>
      <c r="W224" s="630" t="s">
        <v>634</v>
      </c>
      <c r="X224" s="808"/>
      <c r="Y224" s="829"/>
      <c r="Z224" s="829" t="str">
        <f t="shared" si="3"/>
        <v>Группа потребителей</v>
      </c>
      <c r="AA224" s="829"/>
      <c r="AB224" s="829"/>
      <c r="AC224" s="829"/>
      <c r="AD224" s="808"/>
      <c r="AE224" s="808"/>
      <c r="AF224" s="808"/>
      <c r="AG224" s="808"/>
      <c r="AH224" s="808"/>
      <c r="AI224" s="808"/>
      <c r="AJ224" s="808"/>
    </row>
    <row r="225" spans="1:85" s="799" customFormat="1" ht="195.75" customHeight="1">
      <c r="A225" s="1210"/>
      <c r="B225" s="1210"/>
      <c r="C225" s="1210"/>
      <c r="D225" s="1210"/>
      <c r="E225" s="1210"/>
      <c r="F225" s="1210"/>
      <c r="G225" s="883">
        <v>1</v>
      </c>
      <c r="H225" s="883"/>
      <c r="I225" s="1210"/>
      <c r="J225" s="1210"/>
      <c r="K225" s="891">
        <v>1</v>
      </c>
      <c r="L225" s="781" t="str">
        <f>mergeValue(A225) &amp;"."&amp; mergeValue(B225)&amp;"."&amp; mergeValue(C225)&amp;"."&amp; mergeValue(D225)&amp;"."&amp; mergeValue(E225)&amp;"."&amp; mergeValue(F225)&amp;"."&amp; mergeValue(G225)</f>
        <v>1.1.1.1.1.1.1</v>
      </c>
      <c r="M225" s="1065"/>
      <c r="N225" s="646"/>
      <c r="O225" s="763"/>
      <c r="P225" s="763"/>
      <c r="Q225" s="763"/>
      <c r="R225" s="1216"/>
      <c r="S225" s="1217" t="s">
        <v>83</v>
      </c>
      <c r="T225" s="1216"/>
      <c r="U225" s="1217" t="s">
        <v>83</v>
      </c>
      <c r="V225" s="763"/>
      <c r="W225" s="1209" t="s">
        <v>653</v>
      </c>
      <c r="X225" s="808" t="str">
        <f>strCheckDate(O226:V226)</f>
        <v/>
      </c>
      <c r="Y225" s="829"/>
      <c r="Z225" s="829" t="str">
        <f t="shared" si="3"/>
        <v/>
      </c>
      <c r="AA225" s="829"/>
      <c r="AB225" s="829"/>
      <c r="AC225" s="829"/>
      <c r="AD225" s="808"/>
      <c r="AE225" s="808"/>
      <c r="AF225" s="808"/>
      <c r="AG225" s="808"/>
      <c r="AH225" s="808"/>
      <c r="AI225" s="808"/>
      <c r="AJ225" s="808"/>
    </row>
    <row r="226" spans="1:85" s="799" customFormat="1" ht="14.25" hidden="1" customHeight="1">
      <c r="A226" s="1210"/>
      <c r="B226" s="1210"/>
      <c r="C226" s="1210"/>
      <c r="D226" s="1210"/>
      <c r="E226" s="1210"/>
      <c r="F226" s="1210"/>
      <c r="G226" s="883"/>
      <c r="H226" s="883"/>
      <c r="I226" s="1210"/>
      <c r="J226" s="1210"/>
      <c r="K226" s="891"/>
      <c r="L226" s="800"/>
      <c r="M226" s="646"/>
      <c r="N226" s="646"/>
      <c r="O226" s="763"/>
      <c r="P226" s="763"/>
      <c r="Q226" s="769" t="str">
        <f>R225 &amp; "-" &amp; T225</f>
        <v>-</v>
      </c>
      <c r="R226" s="1216"/>
      <c r="S226" s="1217"/>
      <c r="T226" s="1216"/>
      <c r="U226" s="1217"/>
      <c r="V226" s="763"/>
      <c r="W226" s="1209"/>
      <c r="X226" s="808"/>
      <c r="Y226" s="829"/>
      <c r="Z226" s="829" t="str">
        <f t="shared" si="3"/>
        <v/>
      </c>
      <c r="AA226" s="829"/>
      <c r="AB226" s="829"/>
      <c r="AC226" s="829"/>
      <c r="AD226" s="808"/>
      <c r="AE226" s="808"/>
      <c r="AF226" s="808"/>
      <c r="AG226" s="808"/>
      <c r="AH226" s="808"/>
      <c r="AI226" s="808"/>
      <c r="AJ226" s="808"/>
    </row>
    <row r="227" spans="1:85" s="799" customFormat="1" ht="15" customHeight="1">
      <c r="A227" s="1210"/>
      <c r="B227" s="1210"/>
      <c r="C227" s="1210"/>
      <c r="D227" s="1210"/>
      <c r="E227" s="1210"/>
      <c r="F227" s="1210"/>
      <c r="G227" s="885"/>
      <c r="H227" s="883"/>
      <c r="I227" s="1210"/>
      <c r="J227" s="1210"/>
      <c r="K227" s="890"/>
      <c r="L227" s="688"/>
      <c r="M227" s="557" t="s">
        <v>25</v>
      </c>
      <c r="N227" s="765"/>
      <c r="O227" s="765"/>
      <c r="P227" s="765"/>
      <c r="Q227" s="765"/>
      <c r="R227" s="765"/>
      <c r="S227" s="765"/>
      <c r="T227" s="765"/>
      <c r="U227" s="765"/>
      <c r="V227" s="762"/>
      <c r="W227" s="1209"/>
      <c r="X227" s="808"/>
      <c r="Y227" s="829"/>
      <c r="Z227" s="829" t="str">
        <f t="shared" si="3"/>
        <v>Добавить вид теплоносителя (параметры теплоносителя)</v>
      </c>
      <c r="AA227" s="829"/>
      <c r="AB227" s="829"/>
      <c r="AC227" s="829"/>
      <c r="AD227" s="808"/>
      <c r="AE227" s="808"/>
      <c r="AF227" s="808"/>
      <c r="AG227" s="808"/>
      <c r="AH227" s="808"/>
      <c r="AI227" s="808"/>
      <c r="AJ227" s="808"/>
    </row>
    <row r="228" spans="1:85" s="799" customFormat="1" ht="15" customHeight="1">
      <c r="A228" s="1210"/>
      <c r="B228" s="1210"/>
      <c r="C228" s="1210"/>
      <c r="D228" s="1210"/>
      <c r="E228" s="1210"/>
      <c r="F228" s="885"/>
      <c r="G228" s="885"/>
      <c r="H228" s="883"/>
      <c r="I228" s="1210"/>
      <c r="J228" s="885"/>
      <c r="K228" s="890"/>
      <c r="L228" s="688"/>
      <c r="M228" s="556" t="s">
        <v>11</v>
      </c>
      <c r="N228" s="765"/>
      <c r="O228" s="765"/>
      <c r="P228" s="765"/>
      <c r="Q228" s="765"/>
      <c r="R228" s="765"/>
      <c r="S228" s="765"/>
      <c r="T228" s="765"/>
      <c r="U228" s="764"/>
      <c r="V228" s="765"/>
      <c r="W228" s="665"/>
      <c r="X228" s="808"/>
      <c r="Y228" s="829"/>
      <c r="Z228" s="829" t="str">
        <f t="shared" si="3"/>
        <v>Добавить группу потребителей</v>
      </c>
      <c r="AA228" s="829"/>
      <c r="AB228" s="829"/>
      <c r="AC228" s="829"/>
      <c r="AD228" s="808"/>
      <c r="AE228" s="808"/>
      <c r="AF228" s="808"/>
      <c r="AG228" s="808"/>
      <c r="AH228" s="808"/>
      <c r="AI228" s="808"/>
      <c r="AJ228" s="808"/>
    </row>
    <row r="229" spans="1:85" s="799" customFormat="1" ht="15" customHeight="1">
      <c r="A229" s="1210"/>
      <c r="B229" s="1210"/>
      <c r="C229" s="1210"/>
      <c r="D229" s="1210"/>
      <c r="E229" s="889"/>
      <c r="F229" s="885"/>
      <c r="G229" s="885"/>
      <c r="H229" s="885"/>
      <c r="I229" s="881"/>
      <c r="J229" s="878"/>
      <c r="K229" s="888"/>
      <c r="L229" s="688"/>
      <c r="M229" s="760" t="s">
        <v>12</v>
      </c>
      <c r="N229" s="765"/>
      <c r="O229" s="765"/>
      <c r="P229" s="765"/>
      <c r="Q229" s="765"/>
      <c r="R229" s="765"/>
      <c r="S229" s="765"/>
      <c r="T229" s="765"/>
      <c r="U229" s="764"/>
      <c r="V229" s="765"/>
      <c r="W229" s="665"/>
      <c r="X229" s="808"/>
      <c r="Y229" s="829"/>
      <c r="Z229" s="829" t="str">
        <f t="shared" si="3"/>
        <v>Добавить схему подключения</v>
      </c>
      <c r="AA229" s="829"/>
      <c r="AB229" s="829"/>
      <c r="AC229" s="829"/>
      <c r="AD229" s="808"/>
      <c r="AE229" s="808"/>
      <c r="AF229" s="808"/>
      <c r="AG229" s="808"/>
      <c r="AH229" s="808"/>
      <c r="AI229" s="808"/>
      <c r="AJ229" s="808"/>
    </row>
    <row r="230" spans="1:85" s="799" customFormat="1" ht="15" customHeight="1">
      <c r="A230" s="1210"/>
      <c r="B230" s="1210"/>
      <c r="C230" s="1210"/>
      <c r="D230" s="889"/>
      <c r="E230" s="889"/>
      <c r="F230" s="885"/>
      <c r="G230" s="885"/>
      <c r="H230" s="885"/>
      <c r="I230" s="881"/>
      <c r="J230" s="878"/>
      <c r="K230" s="888"/>
      <c r="L230" s="688"/>
      <c r="M230" s="759" t="s">
        <v>17</v>
      </c>
      <c r="N230" s="765"/>
      <c r="O230" s="765"/>
      <c r="P230" s="765"/>
      <c r="Q230" s="765"/>
      <c r="R230" s="765"/>
      <c r="S230" s="765"/>
      <c r="T230" s="765"/>
      <c r="U230" s="764"/>
      <c r="V230" s="765"/>
      <c r="W230" s="665"/>
      <c r="X230" s="808"/>
      <c r="Y230" s="829"/>
      <c r="Z230" s="829" t="str">
        <f t="shared" si="3"/>
        <v>Добавить источник тепловой энергии</v>
      </c>
      <c r="AA230" s="829"/>
      <c r="AB230" s="829"/>
      <c r="AC230" s="829"/>
      <c r="AD230" s="808"/>
      <c r="AE230" s="808"/>
      <c r="AF230" s="808"/>
      <c r="AG230" s="808"/>
      <c r="AH230" s="808"/>
      <c r="AI230" s="808"/>
      <c r="AJ230" s="808"/>
    </row>
    <row r="231" spans="1:85" s="799" customFormat="1" ht="15" customHeight="1">
      <c r="A231" s="1210"/>
      <c r="B231" s="1210"/>
      <c r="C231" s="889"/>
      <c r="D231" s="889"/>
      <c r="E231" s="889"/>
      <c r="F231" s="889"/>
      <c r="G231" s="894"/>
      <c r="H231" s="881"/>
      <c r="I231" s="892"/>
      <c r="J231" s="878"/>
      <c r="K231" s="893"/>
      <c r="L231" s="688"/>
      <c r="M231" s="758" t="s">
        <v>18</v>
      </c>
      <c r="N231" s="765"/>
      <c r="O231" s="765"/>
      <c r="P231" s="765"/>
      <c r="Q231" s="765"/>
      <c r="R231" s="765"/>
      <c r="S231" s="765"/>
      <c r="T231" s="765"/>
      <c r="U231" s="764"/>
      <c r="V231" s="765"/>
      <c r="W231" s="665"/>
      <c r="X231" s="808"/>
      <c r="Y231" s="829"/>
      <c r="Z231" s="829" t="str">
        <f t="shared" si="3"/>
        <v>Добавить наименование системы теплоснабжения</v>
      </c>
      <c r="AA231" s="829"/>
      <c r="AB231" s="829"/>
      <c r="AC231" s="829"/>
      <c r="AD231" s="808"/>
      <c r="AE231" s="808"/>
      <c r="AF231" s="808"/>
      <c r="AG231" s="808"/>
      <c r="AH231" s="808"/>
      <c r="AI231" s="808"/>
      <c r="AJ231" s="808"/>
    </row>
    <row r="232" spans="1:85" s="799" customFormat="1" ht="15" customHeight="1">
      <c r="A232" s="1210"/>
      <c r="B232" s="889"/>
      <c r="C232" s="889"/>
      <c r="D232" s="889"/>
      <c r="E232" s="889"/>
      <c r="F232" s="889"/>
      <c r="G232" s="894"/>
      <c r="H232" s="881"/>
      <c r="I232" s="881"/>
      <c r="J232" s="878"/>
      <c r="K232" s="888"/>
      <c r="L232" s="688"/>
      <c r="M232" s="733" t="s">
        <v>19</v>
      </c>
      <c r="N232" s="765"/>
      <c r="O232" s="765"/>
      <c r="P232" s="765"/>
      <c r="Q232" s="765"/>
      <c r="R232" s="765"/>
      <c r="S232" s="765"/>
      <c r="T232" s="765"/>
      <c r="U232" s="764"/>
      <c r="V232" s="765"/>
      <c r="W232" s="665"/>
      <c r="X232" s="808"/>
      <c r="Y232" s="829"/>
      <c r="Z232" s="829" t="str">
        <f t="shared" si="3"/>
        <v>Добавить территорию действия тарифа</v>
      </c>
      <c r="AA232" s="829"/>
      <c r="AB232" s="829"/>
      <c r="AC232" s="829"/>
      <c r="AD232" s="808"/>
      <c r="AE232" s="808"/>
      <c r="AF232" s="808"/>
      <c r="AG232" s="808"/>
      <c r="AH232" s="808"/>
      <c r="AI232" s="808"/>
      <c r="AJ232" s="808"/>
    </row>
    <row r="233" spans="1:85" s="742" customFormat="1" ht="15" customHeight="1">
      <c r="A233" s="877"/>
      <c r="B233" s="877"/>
      <c r="C233" s="877"/>
      <c r="D233" s="877"/>
      <c r="E233" s="877"/>
      <c r="F233" s="877"/>
      <c r="G233" s="877"/>
      <c r="H233" s="877"/>
      <c r="I233" s="877"/>
      <c r="J233" s="877"/>
      <c r="K233" s="877"/>
      <c r="L233" s="493"/>
      <c r="M233" s="736" t="s">
        <v>308</v>
      </c>
      <c r="N233" s="765"/>
      <c r="O233" s="765"/>
      <c r="P233" s="765"/>
      <c r="Q233" s="765"/>
      <c r="R233" s="765"/>
      <c r="S233" s="765"/>
      <c r="T233" s="765"/>
      <c r="U233" s="764"/>
      <c r="V233" s="765"/>
      <c r="W233" s="765"/>
      <c r="X233" s="765"/>
      <c r="Y233" s="765"/>
      <c r="Z233" s="765"/>
      <c r="AA233" s="765"/>
      <c r="AB233" s="764"/>
      <c r="AC233" s="765"/>
      <c r="AD233" s="665"/>
      <c r="AE233" s="721"/>
      <c r="AF233" s="721"/>
      <c r="AG233" s="721"/>
      <c r="AH233" s="721"/>
    </row>
    <row r="234" spans="1:85" s="989" customFormat="1" ht="18.75" customHeight="1">
      <c r="X234" s="1010"/>
      <c r="Y234" s="1010"/>
      <c r="Z234" s="1010"/>
      <c r="AA234" s="1010"/>
      <c r="AB234" s="1010"/>
      <c r="AC234" s="1010"/>
      <c r="AD234" s="1010"/>
      <c r="AE234" s="1010"/>
      <c r="AF234" s="1010"/>
      <c r="AG234" s="1010"/>
      <c r="AH234" s="1010"/>
      <c r="AI234" s="1010"/>
      <c r="AJ234" s="1010"/>
    </row>
    <row r="235" spans="1:85"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85" s="989" customFormat="1" ht="17.100000000000001" customHeight="1">
      <c r="L236" s="122"/>
      <c r="M236" s="122"/>
      <c r="N236" s="122"/>
      <c r="O236" s="122"/>
      <c r="P236" s="122"/>
      <c r="Q236" s="122"/>
      <c r="R236" s="122"/>
      <c r="S236" s="122"/>
      <c r="T236" s="122"/>
      <c r="U236" s="122"/>
      <c r="V236" s="122"/>
      <c r="W236" s="122"/>
      <c r="X236" s="1010"/>
      <c r="Y236" s="1010"/>
      <c r="Z236" s="1010"/>
      <c r="AA236" s="1010"/>
      <c r="AB236" s="1010"/>
      <c r="AC236" s="1010"/>
      <c r="AD236" s="1010"/>
      <c r="AE236" s="1010"/>
      <c r="AF236" s="1010"/>
      <c r="AG236" s="1010"/>
      <c r="AH236" s="1010"/>
      <c r="AI236" s="1010"/>
      <c r="AJ236" s="1010"/>
    </row>
    <row r="237" spans="1:85" s="990" customFormat="1" ht="22.5">
      <c r="A237" s="1210">
        <v>1</v>
      </c>
      <c r="B237" s="1015"/>
      <c r="C237" s="1015"/>
      <c r="D237" s="1015"/>
      <c r="E237" s="981"/>
      <c r="F237" s="1026"/>
      <c r="G237" s="1026"/>
      <c r="H237" s="1026"/>
      <c r="I237" s="983"/>
      <c r="J237" s="979"/>
      <c r="K237" s="963"/>
      <c r="L237" s="1030">
        <f>mergeValue(A237)</f>
        <v>1</v>
      </c>
      <c r="M237" s="641" t="s">
        <v>20</v>
      </c>
      <c r="N237" s="646"/>
      <c r="O237" s="1246"/>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8"/>
      <c r="BT237" s="630" t="s">
        <v>475</v>
      </c>
      <c r="BU237" s="1008"/>
      <c r="BV237" s="829"/>
      <c r="BW237" s="829" t="str">
        <f t="shared" ref="BW237:BW250" si="4">IF(M237="","",M237 )</f>
        <v>Наименование тарифа</v>
      </c>
      <c r="BX237" s="829"/>
      <c r="BY237" s="829"/>
      <c r="BZ237" s="829"/>
      <c r="CA237" s="1008"/>
      <c r="CB237" s="1008"/>
      <c r="CC237" s="1008"/>
      <c r="CD237" s="1008"/>
      <c r="CE237" s="1008"/>
      <c r="CF237" s="1008"/>
      <c r="CG237" s="1008"/>
    </row>
    <row r="238" spans="1:85" s="990" customFormat="1" ht="22.5">
      <c r="A238" s="1210"/>
      <c r="B238" s="1210">
        <v>1</v>
      </c>
      <c r="C238" s="1015"/>
      <c r="D238" s="1015"/>
      <c r="E238" s="1026"/>
      <c r="F238" s="1026"/>
      <c r="G238" s="1026"/>
      <c r="H238" s="1026"/>
      <c r="I238" s="1021"/>
      <c r="J238" s="954"/>
      <c r="K238" s="957"/>
      <c r="L238" s="1030" t="str">
        <f>mergeValue(A238) &amp;"."&amp; mergeValue(B238)</f>
        <v>1.1</v>
      </c>
      <c r="M238" s="692" t="s">
        <v>16</v>
      </c>
      <c r="N238" s="646"/>
      <c r="O238" s="1246"/>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8"/>
      <c r="BT238" s="630" t="s">
        <v>476</v>
      </c>
      <c r="BU238" s="1008"/>
      <c r="BV238" s="829"/>
      <c r="BW238" s="829" t="str">
        <f t="shared" si="4"/>
        <v>Территория действия тарифа</v>
      </c>
      <c r="BX238" s="829"/>
      <c r="BY238" s="829"/>
      <c r="BZ238" s="829"/>
      <c r="CA238" s="1008"/>
      <c r="CB238" s="1008"/>
      <c r="CC238" s="1008"/>
      <c r="CD238" s="1008"/>
      <c r="CE238" s="1008"/>
      <c r="CF238" s="1008"/>
      <c r="CG238" s="1008"/>
    </row>
    <row r="239" spans="1:85" s="990" customFormat="1" ht="22.5">
      <c r="A239" s="1210"/>
      <c r="B239" s="1210"/>
      <c r="C239" s="1210">
        <v>1</v>
      </c>
      <c r="D239" s="1015"/>
      <c r="E239" s="1026"/>
      <c r="F239" s="1026"/>
      <c r="G239" s="1026"/>
      <c r="H239" s="1026"/>
      <c r="I239" s="962"/>
      <c r="J239" s="954"/>
      <c r="K239" s="957"/>
      <c r="L239" s="1030" t="str">
        <f>mergeValue(A239) &amp;"."&amp; mergeValue(B239)&amp;"."&amp; mergeValue(C239)</f>
        <v>1.1.1</v>
      </c>
      <c r="M239" s="693" t="s">
        <v>7</v>
      </c>
      <c r="N239" s="646"/>
      <c r="O239" s="1246"/>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8"/>
      <c r="BT239" s="630" t="s">
        <v>631</v>
      </c>
      <c r="BU239" s="1008"/>
      <c r="BV239" s="829"/>
      <c r="BW239" s="829" t="str">
        <f t="shared" si="4"/>
        <v xml:space="preserve">Наименование системы теплоснабжения </v>
      </c>
      <c r="BX239" s="829"/>
      <c r="BY239" s="829"/>
      <c r="BZ239" s="829"/>
      <c r="CA239" s="1008"/>
      <c r="CB239" s="1008"/>
      <c r="CC239" s="1008"/>
      <c r="CD239" s="1008"/>
      <c r="CE239" s="1008"/>
      <c r="CF239" s="1008"/>
      <c r="CG239" s="1008"/>
    </row>
    <row r="240" spans="1:85" s="990" customFormat="1" ht="22.5">
      <c r="A240" s="1210"/>
      <c r="B240" s="1210"/>
      <c r="C240" s="1210"/>
      <c r="D240" s="1210">
        <v>1</v>
      </c>
      <c r="E240" s="1026"/>
      <c r="F240" s="1026"/>
      <c r="G240" s="1026"/>
      <c r="H240" s="1026"/>
      <c r="I240" s="962"/>
      <c r="J240" s="954"/>
      <c r="K240" s="957"/>
      <c r="L240" s="1030" t="str">
        <f>mergeValue(A240) &amp;"."&amp; mergeValue(B240)&amp;"."&amp; mergeValue(C240)&amp;"."&amp; mergeValue(D240)</f>
        <v>1.1.1.1</v>
      </c>
      <c r="M240" s="694" t="s">
        <v>22</v>
      </c>
      <c r="N240" s="646"/>
      <c r="O240" s="1246"/>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8"/>
      <c r="BT240" s="630" t="s">
        <v>632</v>
      </c>
      <c r="BU240" s="1008"/>
      <c r="BV240" s="829"/>
      <c r="BW240" s="829" t="str">
        <f t="shared" si="4"/>
        <v xml:space="preserve">Источник тепловой энергии  </v>
      </c>
      <c r="BX240" s="829"/>
      <c r="BY240" s="829"/>
      <c r="BZ240" s="829"/>
      <c r="CA240" s="1008"/>
      <c r="CB240" s="1008"/>
      <c r="CC240" s="1008"/>
      <c r="CD240" s="1008"/>
      <c r="CE240" s="1008"/>
      <c r="CF240" s="1008"/>
      <c r="CG240" s="1008"/>
    </row>
    <row r="241" spans="1:85" s="990" customFormat="1" ht="101.25">
      <c r="A241" s="1210"/>
      <c r="B241" s="1210"/>
      <c r="C241" s="1210"/>
      <c r="D241" s="1210"/>
      <c r="E241" s="1210">
        <v>1</v>
      </c>
      <c r="F241" s="1026"/>
      <c r="G241" s="1026"/>
      <c r="H241" s="1015">
        <v>1</v>
      </c>
      <c r="I241" s="1210">
        <v>1</v>
      </c>
      <c r="J241" s="1026"/>
      <c r="K241" s="965"/>
      <c r="L241" s="1030" t="str">
        <f>mergeValue(A241) &amp;"."&amp; mergeValue(B241)&amp;"."&amp; mergeValue(C241)&amp;"."&amp; mergeValue(D241)&amp;"."&amp; mergeValue(E241)</f>
        <v>1.1.1.1.1</v>
      </c>
      <c r="M241" s="554" t="s">
        <v>9</v>
      </c>
      <c r="N241" s="646"/>
      <c r="O241" s="1213"/>
      <c r="P241" s="1214"/>
      <c r="Q241" s="1214"/>
      <c r="R241" s="1214"/>
      <c r="S241" s="1214"/>
      <c r="T241" s="1214"/>
      <c r="U241" s="1214"/>
      <c r="V241" s="1214"/>
      <c r="W241" s="1214"/>
      <c r="X241" s="1214"/>
      <c r="Y241" s="1214"/>
      <c r="Z241" s="1214"/>
      <c r="AA241" s="1214"/>
      <c r="AB241" s="1214"/>
      <c r="AC241" s="1214"/>
      <c r="AD241" s="1214"/>
      <c r="AE241" s="1214"/>
      <c r="AF241" s="1214"/>
      <c r="AG241" s="1214"/>
      <c r="AH241" s="1214"/>
      <c r="AI241" s="1214"/>
      <c r="AJ241" s="1214"/>
      <c r="AK241" s="1214"/>
      <c r="AL241" s="1214"/>
      <c r="AM241" s="1214"/>
      <c r="AN241" s="1214"/>
      <c r="AO241" s="1214"/>
      <c r="AP241" s="1214"/>
      <c r="AQ241" s="1214"/>
      <c r="AR241" s="1214"/>
      <c r="AS241" s="1214"/>
      <c r="AT241" s="1214"/>
      <c r="AU241" s="1214"/>
      <c r="AV241" s="1214"/>
      <c r="AW241" s="1214"/>
      <c r="AX241" s="1214"/>
      <c r="AY241" s="1214"/>
      <c r="AZ241" s="1214"/>
      <c r="BA241" s="1214"/>
      <c r="BB241" s="1214"/>
      <c r="BC241" s="1214"/>
      <c r="BD241" s="1214"/>
      <c r="BE241" s="1214"/>
      <c r="BF241" s="1214"/>
      <c r="BG241" s="1214"/>
      <c r="BH241" s="1214"/>
      <c r="BI241" s="1214"/>
      <c r="BJ241" s="1214"/>
      <c r="BK241" s="1214"/>
      <c r="BL241" s="1214"/>
      <c r="BM241" s="1214"/>
      <c r="BN241" s="1214"/>
      <c r="BO241" s="1214"/>
      <c r="BP241" s="1214"/>
      <c r="BQ241" s="1214"/>
      <c r="BR241" s="1214"/>
      <c r="BS241" s="1215"/>
      <c r="BT241" s="630" t="s">
        <v>636</v>
      </c>
      <c r="BU241" s="1008"/>
      <c r="BV241" s="829"/>
      <c r="BW241" s="829" t="str">
        <f t="shared" si="4"/>
        <v>Схема подключения теплопотребляющей установки к коллектору источника тепловой энергии</v>
      </c>
      <c r="BX241" s="829"/>
      <c r="BY241" s="829"/>
      <c r="BZ241" s="829"/>
      <c r="CA241" s="1008"/>
      <c r="CB241" s="1008"/>
      <c r="CC241" s="1008"/>
      <c r="CD241" s="1008"/>
      <c r="CE241" s="1008"/>
      <c r="CF241" s="1008"/>
      <c r="CG241" s="1008"/>
    </row>
    <row r="242" spans="1:85" s="990" customFormat="1" ht="90">
      <c r="A242" s="1210"/>
      <c r="B242" s="1210"/>
      <c r="C242" s="1210"/>
      <c r="D242" s="1210"/>
      <c r="E242" s="1210"/>
      <c r="F242" s="1210">
        <v>1</v>
      </c>
      <c r="G242" s="1015"/>
      <c r="H242" s="1015"/>
      <c r="I242" s="1210"/>
      <c r="J242" s="1210">
        <v>1</v>
      </c>
      <c r="K242" s="966"/>
      <c r="L242" s="1030" t="str">
        <f>mergeValue(A242) &amp;"."&amp; mergeValue(B242)&amp;"."&amp; mergeValue(C242)&amp;"."&amp; mergeValue(D242)&amp;"."&amp; mergeValue(E242)&amp;"."&amp; mergeValue(F242)</f>
        <v>1.1.1.1.1.1</v>
      </c>
      <c r="M242" s="555" t="s">
        <v>10</v>
      </c>
      <c r="N242" s="646"/>
      <c r="O242" s="1213"/>
      <c r="P242" s="1214"/>
      <c r="Q242" s="1214"/>
      <c r="R242" s="1214"/>
      <c r="S242" s="1214"/>
      <c r="T242" s="1214"/>
      <c r="U242" s="1214"/>
      <c r="V242" s="1214"/>
      <c r="W242" s="1214"/>
      <c r="X242" s="1214"/>
      <c r="Y242" s="1214"/>
      <c r="Z242" s="1214"/>
      <c r="AA242" s="1214"/>
      <c r="AB242" s="1214"/>
      <c r="AC242" s="1214"/>
      <c r="AD242" s="1214"/>
      <c r="AE242" s="1214"/>
      <c r="AF242" s="1214"/>
      <c r="AG242" s="1214"/>
      <c r="AH242" s="1214"/>
      <c r="AI242" s="1214"/>
      <c r="AJ242" s="1214"/>
      <c r="AK242" s="1214"/>
      <c r="AL242" s="1214"/>
      <c r="AM242" s="1214"/>
      <c r="AN242" s="1214"/>
      <c r="AO242" s="1214"/>
      <c r="AP242" s="1214"/>
      <c r="AQ242" s="1214"/>
      <c r="AR242" s="1214"/>
      <c r="AS242" s="1214"/>
      <c r="AT242" s="1214"/>
      <c r="AU242" s="1214"/>
      <c r="AV242" s="1214"/>
      <c r="AW242" s="1214"/>
      <c r="AX242" s="1214"/>
      <c r="AY242" s="1214"/>
      <c r="AZ242" s="1214"/>
      <c r="BA242" s="1214"/>
      <c r="BB242" s="1214"/>
      <c r="BC242" s="1214"/>
      <c r="BD242" s="1214"/>
      <c r="BE242" s="1214"/>
      <c r="BF242" s="1214"/>
      <c r="BG242" s="1214"/>
      <c r="BH242" s="1214"/>
      <c r="BI242" s="1214"/>
      <c r="BJ242" s="1214"/>
      <c r="BK242" s="1214"/>
      <c r="BL242" s="1214"/>
      <c r="BM242" s="1214"/>
      <c r="BN242" s="1214"/>
      <c r="BO242" s="1214"/>
      <c r="BP242" s="1214"/>
      <c r="BQ242" s="1214"/>
      <c r="BR242" s="1214"/>
      <c r="BS242" s="1215"/>
      <c r="BT242" s="630" t="s">
        <v>634</v>
      </c>
      <c r="BU242" s="1008"/>
      <c r="BV242" s="829"/>
      <c r="BW242" s="829" t="str">
        <f t="shared" si="4"/>
        <v>Группа потребителей</v>
      </c>
      <c r="BX242" s="829"/>
      <c r="BY242" s="829"/>
      <c r="BZ242" s="829"/>
      <c r="CA242" s="1008"/>
      <c r="CB242" s="1008"/>
      <c r="CC242" s="1008"/>
      <c r="CD242" s="1008"/>
      <c r="CE242" s="1008"/>
      <c r="CF242" s="1008"/>
      <c r="CG242" s="1008"/>
    </row>
    <row r="243" spans="1:85" s="990" customFormat="1" ht="189" customHeight="1">
      <c r="A243" s="1210"/>
      <c r="B243" s="1210"/>
      <c r="C243" s="1210"/>
      <c r="D243" s="1210"/>
      <c r="E243" s="1210"/>
      <c r="F243" s="1210"/>
      <c r="G243" s="1015">
        <v>1</v>
      </c>
      <c r="H243" s="1015"/>
      <c r="I243" s="1210"/>
      <c r="J243" s="1210"/>
      <c r="K243" s="966">
        <v>1</v>
      </c>
      <c r="L243" s="1030" t="str">
        <f>mergeValue(A243) &amp;"."&amp; mergeValue(B243)&amp;"."&amp; mergeValue(C243)&amp;"."&amp; mergeValue(D243)&amp;"."&amp; mergeValue(E243)&amp;"."&amp; mergeValue(F243)&amp;"."&amp; mergeValue(G243)</f>
        <v>1.1.1.1.1.1.1</v>
      </c>
      <c r="M243" s="1065"/>
      <c r="N243" s="646"/>
      <c r="O243" s="683"/>
      <c r="P243" s="763"/>
      <c r="Q243" s="1090"/>
      <c r="R243" s="1216"/>
      <c r="S243" s="1217" t="s">
        <v>83</v>
      </c>
      <c r="T243" s="1216"/>
      <c r="U243" s="1217" t="s">
        <v>83</v>
      </c>
      <c r="V243" s="683"/>
      <c r="W243" s="763"/>
      <c r="X243" s="1090"/>
      <c r="Y243" s="1216"/>
      <c r="Z243" s="1217" t="s">
        <v>83</v>
      </c>
      <c r="AA243" s="1216"/>
      <c r="AB243" s="1217" t="s">
        <v>83</v>
      </c>
      <c r="AC243" s="683"/>
      <c r="AD243" s="763"/>
      <c r="AE243" s="1090"/>
      <c r="AF243" s="1216"/>
      <c r="AG243" s="1217" t="s">
        <v>83</v>
      </c>
      <c r="AH243" s="1216"/>
      <c r="AI243" s="1217" t="s">
        <v>83</v>
      </c>
      <c r="AJ243" s="683"/>
      <c r="AK243" s="763"/>
      <c r="AL243" s="1090"/>
      <c r="AM243" s="1216"/>
      <c r="AN243" s="1217" t="s">
        <v>83</v>
      </c>
      <c r="AO243" s="1216"/>
      <c r="AP243" s="1217" t="s">
        <v>83</v>
      </c>
      <c r="AQ243" s="683"/>
      <c r="AR243" s="763"/>
      <c r="AS243" s="1090"/>
      <c r="AT243" s="1216"/>
      <c r="AU243" s="1217" t="s">
        <v>83</v>
      </c>
      <c r="AV243" s="1216"/>
      <c r="AW243" s="1217" t="s">
        <v>83</v>
      </c>
      <c r="AX243" s="683"/>
      <c r="AY243" s="763"/>
      <c r="AZ243" s="1090"/>
      <c r="BA243" s="1216"/>
      <c r="BB243" s="1217" t="s">
        <v>83</v>
      </c>
      <c r="BC243" s="1216"/>
      <c r="BD243" s="1217" t="s">
        <v>83</v>
      </c>
      <c r="BE243" s="683"/>
      <c r="BF243" s="763"/>
      <c r="BG243" s="1090"/>
      <c r="BH243" s="1216"/>
      <c r="BI243" s="1217" t="s">
        <v>83</v>
      </c>
      <c r="BJ243" s="1216"/>
      <c r="BK243" s="1217" t="s">
        <v>83</v>
      </c>
      <c r="BL243" s="683"/>
      <c r="BM243" s="763"/>
      <c r="BN243" s="1090"/>
      <c r="BO243" s="1216"/>
      <c r="BP243" s="1217" t="s">
        <v>83</v>
      </c>
      <c r="BQ243" s="1216"/>
      <c r="BR243" s="1217" t="s">
        <v>84</v>
      </c>
      <c r="BS243" s="763"/>
      <c r="BT243" s="1227" t="s">
        <v>653</v>
      </c>
      <c r="BU243" s="1008" t="str">
        <f>strCheckDate(O244:BS244)</f>
        <v/>
      </c>
      <c r="BV243" s="829"/>
      <c r="BW243" s="829" t="str">
        <f t="shared" si="4"/>
        <v/>
      </c>
      <c r="BX243" s="829"/>
      <c r="BY243" s="829"/>
      <c r="BZ243" s="829"/>
      <c r="CA243" s="1008"/>
      <c r="CB243" s="1008"/>
      <c r="CC243" s="1008"/>
      <c r="CD243" s="1008"/>
      <c r="CE243" s="1008"/>
      <c r="CF243" s="1008"/>
      <c r="CG243" s="1008"/>
    </row>
    <row r="244" spans="1:85" s="990" customFormat="1" ht="11.25" hidden="1" customHeight="1">
      <c r="A244" s="1210"/>
      <c r="B244" s="1210"/>
      <c r="C244" s="1210"/>
      <c r="D244" s="1210"/>
      <c r="E244" s="1210"/>
      <c r="F244" s="1210"/>
      <c r="G244" s="1015"/>
      <c r="H244" s="1015"/>
      <c r="I244" s="1210"/>
      <c r="J244" s="1210"/>
      <c r="K244" s="966"/>
      <c r="L244" s="800"/>
      <c r="M244" s="646"/>
      <c r="N244" s="646"/>
      <c r="O244" s="763"/>
      <c r="P244" s="763"/>
      <c r="Q244" s="769" t="str">
        <f>R243 &amp; "-" &amp; T243</f>
        <v>-</v>
      </c>
      <c r="R244" s="1216"/>
      <c r="S244" s="1217"/>
      <c r="T244" s="1216"/>
      <c r="U244" s="1217"/>
      <c r="V244" s="763"/>
      <c r="W244" s="763"/>
      <c r="X244" s="769" t="str">
        <f>Y243 &amp; "-" &amp; AA243</f>
        <v>-</v>
      </c>
      <c r="Y244" s="1216"/>
      <c r="Z244" s="1217"/>
      <c r="AA244" s="1216"/>
      <c r="AB244" s="1217"/>
      <c r="AC244" s="763"/>
      <c r="AD244" s="763"/>
      <c r="AE244" s="769" t="str">
        <f>AF243 &amp; "-" &amp; AH243</f>
        <v>-</v>
      </c>
      <c r="AF244" s="1216"/>
      <c r="AG244" s="1217"/>
      <c r="AH244" s="1216"/>
      <c r="AI244" s="1217"/>
      <c r="AJ244" s="763"/>
      <c r="AK244" s="763"/>
      <c r="AL244" s="769" t="str">
        <f>AM243 &amp; "-" &amp; AO243</f>
        <v>-</v>
      </c>
      <c r="AM244" s="1216"/>
      <c r="AN244" s="1217"/>
      <c r="AO244" s="1216"/>
      <c r="AP244" s="1217"/>
      <c r="AQ244" s="763"/>
      <c r="AR244" s="763"/>
      <c r="AS244" s="769" t="str">
        <f>AT243 &amp; "-" &amp; AV243</f>
        <v>-</v>
      </c>
      <c r="AT244" s="1216"/>
      <c r="AU244" s="1217"/>
      <c r="AV244" s="1216"/>
      <c r="AW244" s="1217"/>
      <c r="AX244" s="763"/>
      <c r="AY244" s="763"/>
      <c r="AZ244" s="769" t="str">
        <f>BA243 &amp; "-" &amp; BC243</f>
        <v>-</v>
      </c>
      <c r="BA244" s="1216"/>
      <c r="BB244" s="1217"/>
      <c r="BC244" s="1216"/>
      <c r="BD244" s="1217"/>
      <c r="BE244" s="763"/>
      <c r="BF244" s="763"/>
      <c r="BG244" s="769" t="str">
        <f>BH243 &amp; "-" &amp; BJ243</f>
        <v>-</v>
      </c>
      <c r="BH244" s="1216"/>
      <c r="BI244" s="1217"/>
      <c r="BJ244" s="1216"/>
      <c r="BK244" s="1217"/>
      <c r="BL244" s="763"/>
      <c r="BM244" s="763"/>
      <c r="BN244" s="769" t="str">
        <f>BO243 &amp; "-" &amp; BQ243</f>
        <v>-</v>
      </c>
      <c r="BO244" s="1216"/>
      <c r="BP244" s="1217"/>
      <c r="BQ244" s="1216"/>
      <c r="BR244" s="1217"/>
      <c r="BS244" s="763"/>
      <c r="BT244" s="1228"/>
      <c r="BU244" s="1008"/>
      <c r="BV244" s="829"/>
      <c r="BW244" s="829" t="str">
        <f t="shared" si="4"/>
        <v/>
      </c>
      <c r="BX244" s="829"/>
      <c r="BY244" s="829"/>
      <c r="BZ244" s="829"/>
      <c r="CA244" s="1008"/>
      <c r="CB244" s="1008"/>
      <c r="CC244" s="1008"/>
      <c r="CD244" s="1008"/>
      <c r="CE244" s="1008"/>
      <c r="CF244" s="1008"/>
      <c r="CG244" s="1008"/>
    </row>
    <row r="245" spans="1:85" s="990" customFormat="1" ht="15" customHeight="1">
      <c r="A245" s="1210"/>
      <c r="B245" s="1210"/>
      <c r="C245" s="1210"/>
      <c r="D245" s="1210"/>
      <c r="E245" s="1210"/>
      <c r="F245" s="1210"/>
      <c r="G245" s="1026"/>
      <c r="H245" s="1015"/>
      <c r="I245" s="1210"/>
      <c r="J245" s="1210"/>
      <c r="K245" s="965"/>
      <c r="L245" s="688"/>
      <c r="M245" s="557" t="s">
        <v>25</v>
      </c>
      <c r="N245" s="1006"/>
      <c r="O245" s="1006"/>
      <c r="P245" s="1006"/>
      <c r="Q245" s="1006"/>
      <c r="R245" s="1006"/>
      <c r="S245" s="1006"/>
      <c r="T245" s="1006"/>
      <c r="U245" s="1006"/>
      <c r="V245" s="1006"/>
      <c r="W245" s="1006"/>
      <c r="X245" s="1006"/>
      <c r="Y245" s="1006"/>
      <c r="Z245" s="1006"/>
      <c r="AA245" s="1006"/>
      <c r="AB245" s="1006"/>
      <c r="AC245" s="1006"/>
      <c r="AD245" s="1006"/>
      <c r="AE245" s="1006"/>
      <c r="AF245" s="1006"/>
      <c r="AG245" s="1006"/>
      <c r="AH245" s="1006"/>
      <c r="AI245" s="1006"/>
      <c r="AJ245" s="1006"/>
      <c r="AK245" s="1006"/>
      <c r="AL245" s="1006"/>
      <c r="AM245" s="1006"/>
      <c r="AN245" s="1006"/>
      <c r="AO245" s="1006"/>
      <c r="AP245" s="1006"/>
      <c r="AQ245" s="1006"/>
      <c r="AR245" s="1006"/>
      <c r="AS245" s="1006"/>
      <c r="AT245" s="1006"/>
      <c r="AU245" s="1006"/>
      <c r="AV245" s="1006"/>
      <c r="AW245" s="1006"/>
      <c r="AX245" s="1006"/>
      <c r="AY245" s="1006"/>
      <c r="AZ245" s="1006"/>
      <c r="BA245" s="1006"/>
      <c r="BB245" s="1006"/>
      <c r="BC245" s="1006"/>
      <c r="BD245" s="1006"/>
      <c r="BE245" s="1006"/>
      <c r="BF245" s="1006"/>
      <c r="BG245" s="1006"/>
      <c r="BH245" s="1006"/>
      <c r="BI245" s="1006"/>
      <c r="BJ245" s="1006"/>
      <c r="BK245" s="1006"/>
      <c r="BL245" s="1006"/>
      <c r="BM245" s="1006"/>
      <c r="BN245" s="1006"/>
      <c r="BO245" s="1006"/>
      <c r="BP245" s="1006"/>
      <c r="BQ245" s="1006"/>
      <c r="BR245" s="1006"/>
      <c r="BS245" s="762"/>
      <c r="BT245" s="1229"/>
      <c r="BU245" s="1008"/>
      <c r="BV245" s="829"/>
      <c r="BW245" s="829" t="str">
        <f t="shared" si="4"/>
        <v>Добавить вид теплоносителя (параметры теплоносителя)</v>
      </c>
      <c r="BX245" s="829"/>
      <c r="BY245" s="829"/>
      <c r="BZ245" s="829"/>
      <c r="CA245" s="1008"/>
      <c r="CB245" s="1008"/>
      <c r="CC245" s="1008"/>
      <c r="CD245" s="1008"/>
      <c r="CE245" s="1008"/>
      <c r="CF245" s="1008"/>
      <c r="CG245" s="1008"/>
    </row>
    <row r="246" spans="1:85" s="990" customFormat="1" ht="15" customHeight="1">
      <c r="A246" s="1210"/>
      <c r="B246" s="1210"/>
      <c r="C246" s="1210"/>
      <c r="D246" s="1210"/>
      <c r="E246" s="1210"/>
      <c r="F246" s="1026"/>
      <c r="G246" s="1026"/>
      <c r="H246" s="1015"/>
      <c r="I246" s="1210"/>
      <c r="J246" s="1026"/>
      <c r="K246" s="965"/>
      <c r="L246" s="688"/>
      <c r="M246" s="556" t="s">
        <v>11</v>
      </c>
      <c r="N246" s="1006"/>
      <c r="O246" s="1006"/>
      <c r="P246" s="1006"/>
      <c r="Q246" s="1006"/>
      <c r="R246" s="1006"/>
      <c r="S246" s="1006"/>
      <c r="T246" s="1006"/>
      <c r="U246" s="1005"/>
      <c r="V246" s="1006"/>
      <c r="W246" s="1006"/>
      <c r="X246" s="1006"/>
      <c r="Y246" s="1006"/>
      <c r="Z246" s="1006"/>
      <c r="AA246" s="1006"/>
      <c r="AB246" s="1005"/>
      <c r="AC246" s="1006"/>
      <c r="AD246" s="1006"/>
      <c r="AE246" s="1006"/>
      <c r="AF246" s="1006"/>
      <c r="AG246" s="1006"/>
      <c r="AH246" s="1006"/>
      <c r="AI246" s="1005"/>
      <c r="AJ246" s="1006"/>
      <c r="AK246" s="1006"/>
      <c r="AL246" s="1006"/>
      <c r="AM246" s="1006"/>
      <c r="AN246" s="1006"/>
      <c r="AO246" s="1006"/>
      <c r="AP246" s="1005"/>
      <c r="AQ246" s="1006"/>
      <c r="AR246" s="1006"/>
      <c r="AS246" s="1006"/>
      <c r="AT246" s="1006"/>
      <c r="AU246" s="1006"/>
      <c r="AV246" s="1006"/>
      <c r="AW246" s="1005"/>
      <c r="AX246" s="1006"/>
      <c r="AY246" s="1006"/>
      <c r="AZ246" s="1006"/>
      <c r="BA246" s="1006"/>
      <c r="BB246" s="1006"/>
      <c r="BC246" s="1006"/>
      <c r="BD246" s="1005"/>
      <c r="BE246" s="1006"/>
      <c r="BF246" s="1006"/>
      <c r="BG246" s="1006"/>
      <c r="BH246" s="1006"/>
      <c r="BI246" s="1006"/>
      <c r="BJ246" s="1006"/>
      <c r="BK246" s="1005"/>
      <c r="BL246" s="1006"/>
      <c r="BM246" s="1006"/>
      <c r="BN246" s="1006"/>
      <c r="BO246" s="1006"/>
      <c r="BP246" s="1006"/>
      <c r="BQ246" s="1006"/>
      <c r="BR246" s="1005"/>
      <c r="BS246" s="1006"/>
      <c r="BT246" s="665"/>
      <c r="BU246" s="1008"/>
      <c r="BV246" s="829"/>
      <c r="BW246" s="829" t="str">
        <f t="shared" si="4"/>
        <v>Добавить группу потребителей</v>
      </c>
      <c r="BX246" s="829"/>
      <c r="BY246" s="829"/>
      <c r="BZ246" s="829"/>
      <c r="CA246" s="1008"/>
      <c r="CB246" s="1008"/>
      <c r="CC246" s="1008"/>
      <c r="CD246" s="1008"/>
      <c r="CE246" s="1008"/>
      <c r="CF246" s="1008"/>
      <c r="CG246" s="1008"/>
    </row>
    <row r="247" spans="1:85" s="990" customFormat="1" ht="15" customHeight="1">
      <c r="A247" s="1210"/>
      <c r="B247" s="1210"/>
      <c r="C247" s="1210"/>
      <c r="D247" s="1210"/>
      <c r="E247" s="964"/>
      <c r="F247" s="1026"/>
      <c r="G247" s="1026"/>
      <c r="H247" s="1026"/>
      <c r="I247" s="979"/>
      <c r="J247" s="994"/>
      <c r="K247" s="963"/>
      <c r="L247" s="688"/>
      <c r="M247" s="1001" t="s">
        <v>12</v>
      </c>
      <c r="N247" s="1006"/>
      <c r="O247" s="1006"/>
      <c r="P247" s="1006"/>
      <c r="Q247" s="1006"/>
      <c r="R247" s="1006"/>
      <c r="S247" s="1006"/>
      <c r="T247" s="1006"/>
      <c r="U247" s="1005"/>
      <c r="V247" s="1006"/>
      <c r="W247" s="1006"/>
      <c r="X247" s="1006"/>
      <c r="Y247" s="1006"/>
      <c r="Z247" s="1006"/>
      <c r="AA247" s="1006"/>
      <c r="AB247" s="1005"/>
      <c r="AC247" s="1006"/>
      <c r="AD247" s="1006"/>
      <c r="AE247" s="1006"/>
      <c r="AF247" s="1006"/>
      <c r="AG247" s="1006"/>
      <c r="AH247" s="1006"/>
      <c r="AI247" s="1005"/>
      <c r="AJ247" s="1006"/>
      <c r="AK247" s="1006"/>
      <c r="AL247" s="1006"/>
      <c r="AM247" s="1006"/>
      <c r="AN247" s="1006"/>
      <c r="AO247" s="1006"/>
      <c r="AP247" s="1005"/>
      <c r="AQ247" s="1006"/>
      <c r="AR247" s="1006"/>
      <c r="AS247" s="1006"/>
      <c r="AT247" s="1006"/>
      <c r="AU247" s="1006"/>
      <c r="AV247" s="1006"/>
      <c r="AW247" s="1005"/>
      <c r="AX247" s="1006"/>
      <c r="AY247" s="1006"/>
      <c r="AZ247" s="1006"/>
      <c r="BA247" s="1006"/>
      <c r="BB247" s="1006"/>
      <c r="BC247" s="1006"/>
      <c r="BD247" s="1005"/>
      <c r="BE247" s="1006"/>
      <c r="BF247" s="1006"/>
      <c r="BG247" s="1006"/>
      <c r="BH247" s="1006"/>
      <c r="BI247" s="1006"/>
      <c r="BJ247" s="1006"/>
      <c r="BK247" s="1005"/>
      <c r="BL247" s="1006"/>
      <c r="BM247" s="1006"/>
      <c r="BN247" s="1006"/>
      <c r="BO247" s="1006"/>
      <c r="BP247" s="1006"/>
      <c r="BQ247" s="1006"/>
      <c r="BR247" s="1005"/>
      <c r="BS247" s="1006"/>
      <c r="BT247" s="665"/>
      <c r="BU247" s="1008"/>
      <c r="BV247" s="829"/>
      <c r="BW247" s="829" t="str">
        <f t="shared" si="4"/>
        <v>Добавить схему подключения</v>
      </c>
      <c r="BX247" s="829"/>
      <c r="BY247" s="829"/>
      <c r="BZ247" s="829"/>
      <c r="CA247" s="1008"/>
      <c r="CB247" s="1008"/>
      <c r="CC247" s="1008"/>
      <c r="CD247" s="1008"/>
      <c r="CE247" s="1008"/>
      <c r="CF247" s="1008"/>
      <c r="CG247" s="1008"/>
    </row>
    <row r="248" spans="1:85" s="990" customFormat="1" ht="15" customHeight="1">
      <c r="A248" s="1210"/>
      <c r="B248" s="1210"/>
      <c r="C248" s="1210"/>
      <c r="D248" s="964"/>
      <c r="E248" s="964"/>
      <c r="F248" s="1026"/>
      <c r="G248" s="1026"/>
      <c r="H248" s="1026"/>
      <c r="I248" s="979"/>
      <c r="J248" s="994"/>
      <c r="K248" s="963"/>
      <c r="L248" s="688"/>
      <c r="M248" s="1000" t="s">
        <v>17</v>
      </c>
      <c r="N248" s="1006"/>
      <c r="O248" s="1006"/>
      <c r="P248" s="1006"/>
      <c r="Q248" s="1006"/>
      <c r="R248" s="1006"/>
      <c r="S248" s="1006"/>
      <c r="T248" s="1006"/>
      <c r="U248" s="1005"/>
      <c r="V248" s="1006"/>
      <c r="W248" s="1006"/>
      <c r="X248" s="1006"/>
      <c r="Y248" s="1006"/>
      <c r="Z248" s="1006"/>
      <c r="AA248" s="1006"/>
      <c r="AB248" s="1005"/>
      <c r="AC248" s="1006"/>
      <c r="AD248" s="1006"/>
      <c r="AE248" s="1006"/>
      <c r="AF248" s="1006"/>
      <c r="AG248" s="1006"/>
      <c r="AH248" s="1006"/>
      <c r="AI248" s="1005"/>
      <c r="AJ248" s="1006"/>
      <c r="AK248" s="1006"/>
      <c r="AL248" s="1006"/>
      <c r="AM248" s="1006"/>
      <c r="AN248" s="1006"/>
      <c r="AO248" s="1006"/>
      <c r="AP248" s="1005"/>
      <c r="AQ248" s="1006"/>
      <c r="AR248" s="1006"/>
      <c r="AS248" s="1006"/>
      <c r="AT248" s="1006"/>
      <c r="AU248" s="1006"/>
      <c r="AV248" s="1006"/>
      <c r="AW248" s="1005"/>
      <c r="AX248" s="1006"/>
      <c r="AY248" s="1006"/>
      <c r="AZ248" s="1006"/>
      <c r="BA248" s="1006"/>
      <c r="BB248" s="1006"/>
      <c r="BC248" s="1006"/>
      <c r="BD248" s="1005"/>
      <c r="BE248" s="1006"/>
      <c r="BF248" s="1006"/>
      <c r="BG248" s="1006"/>
      <c r="BH248" s="1006"/>
      <c r="BI248" s="1006"/>
      <c r="BJ248" s="1006"/>
      <c r="BK248" s="1005"/>
      <c r="BL248" s="1006"/>
      <c r="BM248" s="1006"/>
      <c r="BN248" s="1006"/>
      <c r="BO248" s="1006"/>
      <c r="BP248" s="1006"/>
      <c r="BQ248" s="1006"/>
      <c r="BR248" s="1005"/>
      <c r="BS248" s="1006"/>
      <c r="BT248" s="665"/>
      <c r="BU248" s="1008"/>
      <c r="BV248" s="829"/>
      <c r="BW248" s="829" t="str">
        <f t="shared" si="4"/>
        <v>Добавить источник тепловой энергии</v>
      </c>
      <c r="BX248" s="829"/>
      <c r="BY248" s="829"/>
      <c r="BZ248" s="829"/>
      <c r="CA248" s="1008"/>
      <c r="CB248" s="1008"/>
      <c r="CC248" s="1008"/>
      <c r="CD248" s="1008"/>
      <c r="CE248" s="1008"/>
      <c r="CF248" s="1008"/>
      <c r="CG248" s="1008"/>
    </row>
    <row r="249" spans="1:85" s="990" customFormat="1" ht="15" customHeight="1">
      <c r="A249" s="1210"/>
      <c r="B249" s="1210"/>
      <c r="C249" s="964"/>
      <c r="D249" s="964"/>
      <c r="E249" s="964"/>
      <c r="F249" s="964"/>
      <c r="G249" s="969"/>
      <c r="H249" s="979"/>
      <c r="I249" s="967"/>
      <c r="J249" s="994"/>
      <c r="K249" s="968"/>
      <c r="L249" s="688"/>
      <c r="M249" s="999" t="s">
        <v>18</v>
      </c>
      <c r="N249" s="1006"/>
      <c r="O249" s="1006"/>
      <c r="P249" s="1006"/>
      <c r="Q249" s="1006"/>
      <c r="R249" s="1006"/>
      <c r="S249" s="1006"/>
      <c r="T249" s="1006"/>
      <c r="U249" s="1005"/>
      <c r="V249" s="1006"/>
      <c r="W249" s="1006"/>
      <c r="X249" s="1006"/>
      <c r="Y249" s="1006"/>
      <c r="Z249" s="1006"/>
      <c r="AA249" s="1006"/>
      <c r="AB249" s="1005"/>
      <c r="AC249" s="1006"/>
      <c r="AD249" s="1006"/>
      <c r="AE249" s="1006"/>
      <c r="AF249" s="1006"/>
      <c r="AG249" s="1006"/>
      <c r="AH249" s="1006"/>
      <c r="AI249" s="1005"/>
      <c r="AJ249" s="1006"/>
      <c r="AK249" s="1006"/>
      <c r="AL249" s="1006"/>
      <c r="AM249" s="1006"/>
      <c r="AN249" s="1006"/>
      <c r="AO249" s="1006"/>
      <c r="AP249" s="1005"/>
      <c r="AQ249" s="1006"/>
      <c r="AR249" s="1006"/>
      <c r="AS249" s="1006"/>
      <c r="AT249" s="1006"/>
      <c r="AU249" s="1006"/>
      <c r="AV249" s="1006"/>
      <c r="AW249" s="1005"/>
      <c r="AX249" s="1006"/>
      <c r="AY249" s="1006"/>
      <c r="AZ249" s="1006"/>
      <c r="BA249" s="1006"/>
      <c r="BB249" s="1006"/>
      <c r="BC249" s="1006"/>
      <c r="BD249" s="1005"/>
      <c r="BE249" s="1006"/>
      <c r="BF249" s="1006"/>
      <c r="BG249" s="1006"/>
      <c r="BH249" s="1006"/>
      <c r="BI249" s="1006"/>
      <c r="BJ249" s="1006"/>
      <c r="BK249" s="1005"/>
      <c r="BL249" s="1006"/>
      <c r="BM249" s="1006"/>
      <c r="BN249" s="1006"/>
      <c r="BO249" s="1006"/>
      <c r="BP249" s="1006"/>
      <c r="BQ249" s="1006"/>
      <c r="BR249" s="1005"/>
      <c r="BS249" s="1006"/>
      <c r="BT249" s="665"/>
      <c r="BU249" s="1008"/>
      <c r="BV249" s="829"/>
      <c r="BW249" s="829" t="str">
        <f t="shared" si="4"/>
        <v>Добавить наименование системы теплоснабжения</v>
      </c>
      <c r="BX249" s="829"/>
      <c r="BY249" s="829"/>
      <c r="BZ249" s="829"/>
      <c r="CA249" s="1008"/>
      <c r="CB249" s="1008"/>
      <c r="CC249" s="1008"/>
      <c r="CD249" s="1008"/>
      <c r="CE249" s="1008"/>
      <c r="CF249" s="1008"/>
      <c r="CG249" s="1008"/>
    </row>
    <row r="250" spans="1:85" s="990" customFormat="1" ht="15" customHeight="1">
      <c r="A250" s="1210"/>
      <c r="B250" s="964"/>
      <c r="C250" s="964"/>
      <c r="D250" s="964"/>
      <c r="E250" s="964"/>
      <c r="F250" s="964"/>
      <c r="G250" s="969"/>
      <c r="H250" s="979"/>
      <c r="I250" s="979"/>
      <c r="J250" s="994"/>
      <c r="K250" s="963"/>
      <c r="L250" s="688"/>
      <c r="M250" s="733" t="s">
        <v>19</v>
      </c>
      <c r="N250" s="1006"/>
      <c r="O250" s="1006"/>
      <c r="P250" s="1006"/>
      <c r="Q250" s="1006"/>
      <c r="R250" s="1006"/>
      <c r="S250" s="1006"/>
      <c r="T250" s="1006"/>
      <c r="U250" s="1005"/>
      <c r="V250" s="1006"/>
      <c r="W250" s="1006"/>
      <c r="X250" s="1006"/>
      <c r="Y250" s="1006"/>
      <c r="Z250" s="1006"/>
      <c r="AA250" s="1006"/>
      <c r="AB250" s="1005"/>
      <c r="AC250" s="1006"/>
      <c r="AD250" s="1006"/>
      <c r="AE250" s="1006"/>
      <c r="AF250" s="1006"/>
      <c r="AG250" s="1006"/>
      <c r="AH250" s="1006"/>
      <c r="AI250" s="1005"/>
      <c r="AJ250" s="1006"/>
      <c r="AK250" s="1006"/>
      <c r="AL250" s="1006"/>
      <c r="AM250" s="1006"/>
      <c r="AN250" s="1006"/>
      <c r="AO250" s="1006"/>
      <c r="AP250" s="1005"/>
      <c r="AQ250" s="1006"/>
      <c r="AR250" s="1006"/>
      <c r="AS250" s="1006"/>
      <c r="AT250" s="1006"/>
      <c r="AU250" s="1006"/>
      <c r="AV250" s="1006"/>
      <c r="AW250" s="1005"/>
      <c r="AX250" s="1006"/>
      <c r="AY250" s="1006"/>
      <c r="AZ250" s="1006"/>
      <c r="BA250" s="1006"/>
      <c r="BB250" s="1006"/>
      <c r="BC250" s="1006"/>
      <c r="BD250" s="1005"/>
      <c r="BE250" s="1006"/>
      <c r="BF250" s="1006"/>
      <c r="BG250" s="1006"/>
      <c r="BH250" s="1006"/>
      <c r="BI250" s="1006"/>
      <c r="BJ250" s="1006"/>
      <c r="BK250" s="1005"/>
      <c r="BL250" s="1006"/>
      <c r="BM250" s="1006"/>
      <c r="BN250" s="1006"/>
      <c r="BO250" s="1006"/>
      <c r="BP250" s="1006"/>
      <c r="BQ250" s="1006"/>
      <c r="BR250" s="1005"/>
      <c r="BS250" s="1006"/>
      <c r="BT250" s="665"/>
      <c r="BU250" s="1008"/>
      <c r="BV250" s="829"/>
      <c r="BW250" s="829" t="str">
        <f t="shared" si="4"/>
        <v>Добавить территорию действия тарифа</v>
      </c>
      <c r="BX250" s="829"/>
      <c r="BY250" s="829"/>
      <c r="BZ250" s="829"/>
      <c r="CA250" s="1008"/>
      <c r="CB250" s="1008"/>
      <c r="CC250" s="1008"/>
      <c r="CD250" s="1008"/>
      <c r="CE250" s="1008"/>
      <c r="CF250" s="1008"/>
      <c r="CG250" s="1008"/>
    </row>
    <row r="251" spans="1:85" s="989" customFormat="1" ht="15" customHeight="1">
      <c r="L251" s="493"/>
      <c r="M251" s="736" t="s">
        <v>308</v>
      </c>
      <c r="N251" s="1006"/>
      <c r="O251" s="1006"/>
      <c r="P251" s="1006"/>
      <c r="Q251" s="1006"/>
      <c r="R251" s="1006"/>
      <c r="S251" s="1006"/>
      <c r="T251" s="1006"/>
      <c r="U251" s="1005"/>
      <c r="V251" s="1006"/>
      <c r="W251" s="665"/>
      <c r="X251" s="1010"/>
      <c r="Y251" s="1010"/>
      <c r="Z251" s="1010"/>
      <c r="AA251" s="1010"/>
      <c r="AB251" s="1010"/>
      <c r="AC251" s="1010"/>
      <c r="AD251" s="1010"/>
      <c r="AE251" s="1010"/>
      <c r="AF251" s="1010"/>
      <c r="AG251" s="1010"/>
      <c r="AH251" s="1010"/>
    </row>
    <row r="252" spans="1:85" s="597" customFormat="1" ht="15" customHeight="1">
      <c r="A252" s="596"/>
      <c r="B252" s="596"/>
      <c r="C252" s="596"/>
      <c r="D252" s="596"/>
      <c r="E252" s="596"/>
      <c r="F252" s="596"/>
      <c r="G252" s="595"/>
      <c r="H252" s="596"/>
      <c r="I252" s="407"/>
      <c r="J252" s="682"/>
      <c r="K252" s="407"/>
      <c r="L252" s="598"/>
      <c r="M252" s="676"/>
      <c r="N252" s="775"/>
      <c r="O252" s="775"/>
      <c r="P252" s="775"/>
      <c r="Q252" s="775"/>
      <c r="R252" s="775"/>
      <c r="S252" s="775"/>
      <c r="T252" s="775"/>
      <c r="U252" s="680"/>
      <c r="V252" s="775"/>
      <c r="W252" s="775"/>
      <c r="X252" s="775"/>
      <c r="Y252" s="775"/>
      <c r="Z252" s="775"/>
      <c r="AA252" s="775"/>
      <c r="AB252" s="680"/>
      <c r="AC252" s="775"/>
      <c r="AD252" s="680"/>
      <c r="AE252" s="596"/>
      <c r="AF252" s="596"/>
      <c r="AG252" s="596"/>
      <c r="AH252" s="596"/>
    </row>
    <row r="253" spans="1:85" s="35" customFormat="1" ht="11.25">
      <c r="A253" s="35" t="s">
        <v>276</v>
      </c>
    </row>
    <row r="254" spans="1:85" ht="11.25"/>
    <row r="255" spans="1:85" s="13" customFormat="1" ht="15" customHeight="1">
      <c r="C255" s="167"/>
      <c r="D255" s="123"/>
      <c r="E255" s="1069"/>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7"/>
      <c r="F291" s="1082"/>
      <c r="G291" s="1082"/>
      <c r="H291" s="1082"/>
      <c r="I291" s="1087"/>
      <c r="J291" s="314"/>
      <c r="K291" s="315"/>
      <c r="M291" s="453"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8"/>
      <c r="E295" s="358"/>
      <c r="F295" s="358"/>
      <c r="G295" s="358"/>
      <c r="H295" s="358"/>
      <c r="I295" s="358"/>
      <c r="J295" s="358"/>
      <c r="K295" s="358"/>
      <c r="L295" s="358"/>
      <c r="U295" s="262"/>
    </row>
    <row r="296" spans="1:83" s="265" customFormat="1" ht="15" customHeight="1">
      <c r="A296" s="89"/>
      <c r="B296" s="186" t="s">
        <v>404</v>
      </c>
      <c r="C296" s="1298"/>
      <c r="D296" s="1155">
        <v>1</v>
      </c>
      <c r="E296" s="1212"/>
      <c r="F296" s="352"/>
      <c r="G296" s="188">
        <v>0</v>
      </c>
      <c r="H296" s="357"/>
      <c r="I296" s="250"/>
      <c r="J296" s="394" t="s">
        <v>517</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298"/>
      <c r="D297" s="1155"/>
      <c r="E297" s="1212"/>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8"/>
      <c r="G300" s="358"/>
      <c r="H300" s="358"/>
      <c r="I300" s="358"/>
      <c r="J300" s="358"/>
      <c r="K300" s="358"/>
      <c r="L300" s="358"/>
      <c r="Q300" s="268"/>
      <c r="U300" s="262"/>
    </row>
    <row r="301" spans="1:83" s="265" customFormat="1" ht="15" customHeight="1">
      <c r="A301" s="89"/>
      <c r="B301" s="186" t="s">
        <v>404</v>
      </c>
      <c r="C301" s="1299"/>
      <c r="D301" s="249"/>
      <c r="E301" s="455"/>
      <c r="F301" s="1300"/>
      <c r="G301" s="1155">
        <v>0</v>
      </c>
      <c r="H301" s="1153"/>
      <c r="I301" s="250"/>
      <c r="J301" s="394" t="s">
        <v>517</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299"/>
      <c r="D302" s="249"/>
      <c r="E302" s="455"/>
      <c r="F302" s="1300"/>
      <c r="G302" s="1155"/>
      <c r="H302" s="1153"/>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8"/>
      <c r="D306" s="261"/>
      <c r="E306" s="456"/>
      <c r="F306" s="261"/>
      <c r="G306" s="261"/>
      <c r="H306" s="261"/>
      <c r="I306" s="221"/>
      <c r="J306" s="188">
        <v>0</v>
      </c>
      <c r="K306" s="397"/>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3"/>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3"/>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5">
      <c r="A336" s="1208">
        <v>1</v>
      </c>
      <c r="B336" s="214"/>
      <c r="C336" s="214"/>
      <c r="D336" s="214"/>
      <c r="F336" s="334" t="str">
        <f>"2." &amp;mergeValue(A336)</f>
        <v>2.1</v>
      </c>
      <c r="G336" s="416" t="s">
        <v>493</v>
      </c>
      <c r="H336" s="317"/>
      <c r="I336" s="196" t="s">
        <v>588</v>
      </c>
      <c r="J336" s="333"/>
      <c r="K336" s="214"/>
      <c r="L336" s="214"/>
      <c r="M336" s="214"/>
      <c r="N336" s="214"/>
      <c r="O336" s="214"/>
      <c r="P336" s="214"/>
      <c r="Q336" s="214"/>
      <c r="R336" s="214"/>
      <c r="S336" s="214"/>
      <c r="T336" s="214"/>
    </row>
    <row r="337" spans="1:20" s="190" customFormat="1" ht="90">
      <c r="A337" s="1208"/>
      <c r="B337" s="214"/>
      <c r="C337" s="214"/>
      <c r="D337" s="214"/>
      <c r="F337" s="334" t="str">
        <f>"3." &amp;mergeValue(A337)</f>
        <v>3.1</v>
      </c>
      <c r="G337" s="416" t="s">
        <v>494</v>
      </c>
      <c r="H337" s="317"/>
      <c r="I337" s="196" t="s">
        <v>586</v>
      </c>
      <c r="J337" s="333"/>
      <c r="K337" s="214"/>
      <c r="L337" s="214"/>
      <c r="M337" s="214"/>
      <c r="N337" s="214"/>
      <c r="O337" s="214"/>
      <c r="P337" s="214"/>
      <c r="Q337" s="214"/>
      <c r="R337" s="214"/>
      <c r="S337" s="214"/>
      <c r="T337" s="214"/>
    </row>
    <row r="338" spans="1:20" s="190" customFormat="1" ht="45">
      <c r="A338" s="1208"/>
      <c r="B338" s="214"/>
      <c r="C338" s="214"/>
      <c r="D338" s="214"/>
      <c r="F338" s="334" t="str">
        <f>"4."&amp;mergeValue(A338)</f>
        <v>4.1</v>
      </c>
      <c r="G338" s="416" t="s">
        <v>495</v>
      </c>
      <c r="H338" s="318" t="s">
        <v>457</v>
      </c>
      <c r="I338" s="196"/>
      <c r="J338" s="333"/>
      <c r="K338" s="214"/>
      <c r="L338" s="214"/>
      <c r="M338" s="214"/>
      <c r="N338" s="214"/>
      <c r="O338" s="214"/>
      <c r="P338" s="214"/>
      <c r="Q338" s="214"/>
      <c r="R338" s="214"/>
      <c r="S338" s="214"/>
      <c r="T338" s="214"/>
    </row>
    <row r="339" spans="1:20" s="190" customFormat="1" ht="101.25">
      <c r="A339" s="1208"/>
      <c r="B339" s="1208">
        <v>1</v>
      </c>
      <c r="C339" s="341"/>
      <c r="D339" s="341"/>
      <c r="F339" s="334" t="str">
        <f>"4."&amp;mergeValue(A339) &amp;"."&amp;mergeValue(B339)</f>
        <v>4.1.1</v>
      </c>
      <c r="G339" s="324" t="s">
        <v>590</v>
      </c>
      <c r="H339" s="317" t="str">
        <f>IF(region_name="","",region_name)</f>
        <v>Ленинградская область</v>
      </c>
      <c r="I339" s="196" t="s">
        <v>498</v>
      </c>
      <c r="J339" s="333"/>
      <c r="K339" s="214"/>
      <c r="L339" s="214"/>
      <c r="M339" s="214"/>
      <c r="N339" s="214"/>
      <c r="O339" s="214"/>
      <c r="P339" s="214"/>
      <c r="Q339" s="214"/>
      <c r="R339" s="214"/>
      <c r="S339" s="214"/>
      <c r="T339" s="214"/>
    </row>
    <row r="340" spans="1:20" s="190" customFormat="1" ht="191.25">
      <c r="A340" s="1208"/>
      <c r="B340" s="1208"/>
      <c r="C340" s="1208">
        <v>1</v>
      </c>
      <c r="D340" s="341"/>
      <c r="F340" s="334" t="str">
        <f>"4."&amp;mergeValue(A340) &amp;"."&amp;mergeValue(B340)&amp;"."&amp;mergeValue(C340)</f>
        <v>4.1.1.1</v>
      </c>
      <c r="G340" s="340" t="s">
        <v>496</v>
      </c>
      <c r="H340" s="317"/>
      <c r="I340" s="196" t="s">
        <v>499</v>
      </c>
      <c r="J340" s="333"/>
      <c r="K340" s="214"/>
      <c r="L340" s="214"/>
      <c r="M340" s="214"/>
      <c r="N340" s="214"/>
      <c r="O340" s="214"/>
      <c r="P340" s="214"/>
      <c r="Q340" s="214"/>
      <c r="R340" s="214"/>
      <c r="S340" s="214"/>
      <c r="T340" s="214"/>
    </row>
    <row r="341" spans="1:20" s="190" customFormat="1" ht="33.75" customHeight="1">
      <c r="A341" s="1208"/>
      <c r="B341" s="1208"/>
      <c r="C341" s="1208"/>
      <c r="D341" s="341">
        <v>1</v>
      </c>
      <c r="F341" s="334" t="str">
        <f>"4."&amp;mergeValue(A341) &amp;"."&amp;mergeValue(B341)&amp;"."&amp;mergeValue(C341)&amp;"."&amp;mergeValue(D341)</f>
        <v>4.1.1.1.1</v>
      </c>
      <c r="G341" s="419" t="s">
        <v>497</v>
      </c>
      <c r="H341" s="317"/>
      <c r="I341" s="1209" t="s">
        <v>589</v>
      </c>
      <c r="J341" s="333"/>
      <c r="K341" s="214"/>
      <c r="L341" s="214"/>
      <c r="M341" s="214"/>
      <c r="N341" s="214"/>
      <c r="O341" s="214"/>
      <c r="P341" s="214"/>
      <c r="Q341" s="214"/>
      <c r="R341" s="214"/>
      <c r="S341" s="214"/>
      <c r="T341" s="214"/>
    </row>
    <row r="342" spans="1:20" s="190" customFormat="1" ht="18.75">
      <c r="A342" s="1208"/>
      <c r="B342" s="1208"/>
      <c r="C342" s="1208"/>
      <c r="D342" s="341"/>
      <c r="F342" s="423"/>
      <c r="G342" s="424" t="s">
        <v>4</v>
      </c>
      <c r="H342" s="425"/>
      <c r="I342" s="1209"/>
      <c r="J342" s="333"/>
      <c r="K342" s="214"/>
      <c r="L342" s="214"/>
      <c r="M342" s="214"/>
      <c r="N342" s="214"/>
      <c r="O342" s="214"/>
      <c r="P342" s="214"/>
      <c r="Q342" s="214"/>
      <c r="R342" s="214"/>
      <c r="S342" s="214"/>
      <c r="T342" s="214"/>
    </row>
    <row r="343" spans="1:20" s="190" customFormat="1" ht="18.75">
      <c r="A343" s="1208"/>
      <c r="B343" s="1208"/>
      <c r="C343" s="341"/>
      <c r="D343" s="341"/>
      <c r="F343" s="337"/>
      <c r="G343" s="149" t="s">
        <v>402</v>
      </c>
      <c r="H343" s="338"/>
      <c r="I343" s="339"/>
      <c r="J343" s="333"/>
      <c r="K343" s="214"/>
      <c r="L343" s="214"/>
      <c r="M343" s="214"/>
      <c r="N343" s="214"/>
      <c r="O343" s="214"/>
      <c r="P343" s="214"/>
      <c r="Q343" s="214"/>
      <c r="R343" s="214"/>
      <c r="S343" s="214"/>
      <c r="T343" s="214"/>
    </row>
    <row r="344" spans="1:20" s="190" customFormat="1" ht="18.75">
      <c r="A344" s="1208"/>
      <c r="B344" s="214"/>
      <c r="C344" s="214"/>
      <c r="D344" s="214"/>
      <c r="F344" s="337"/>
      <c r="G344" s="155" t="s">
        <v>505</v>
      </c>
      <c r="H344" s="338"/>
      <c r="I344" s="339"/>
      <c r="J344" s="333"/>
      <c r="K344" s="214"/>
      <c r="L344" s="214"/>
      <c r="M344" s="214"/>
      <c r="N344" s="214"/>
      <c r="O344" s="214"/>
      <c r="P344" s="214"/>
      <c r="Q344" s="214"/>
      <c r="R344" s="214"/>
      <c r="S344" s="214"/>
      <c r="T344" s="214"/>
    </row>
    <row r="345" spans="1:20" s="190" customFormat="1" ht="18.75">
      <c r="A345" s="214"/>
      <c r="B345" s="214"/>
      <c r="C345" s="214"/>
      <c r="D345" s="214"/>
      <c r="F345" s="337"/>
      <c r="G345" s="165" t="s">
        <v>504</v>
      </c>
      <c r="H345" s="338"/>
      <c r="I345" s="339"/>
      <c r="J345" s="333"/>
      <c r="K345" s="214"/>
      <c r="L345" s="214"/>
      <c r="M345" s="214"/>
      <c r="N345" s="214"/>
      <c r="O345" s="214"/>
      <c r="P345" s="214"/>
      <c r="Q345" s="214"/>
      <c r="R345" s="214"/>
      <c r="S345" s="214"/>
      <c r="T345" s="214"/>
    </row>
  </sheetData>
  <sheetProtection formatColumns="0" formatRows="0"/>
  <dataConsolidate link="1"/>
  <mergeCells count="369">
    <mergeCell ref="O181:W181"/>
    <mergeCell ref="T130:T131"/>
    <mergeCell ref="O147:V147"/>
    <mergeCell ref="T148:T149"/>
    <mergeCell ref="R148:R149"/>
    <mergeCell ref="U148:U149"/>
    <mergeCell ref="O145:V145"/>
    <mergeCell ref="O127:V127"/>
    <mergeCell ref="O129:V129"/>
    <mergeCell ref="W148:W150"/>
    <mergeCell ref="J242:J245"/>
    <mergeCell ref="J224:J227"/>
    <mergeCell ref="I223:I228"/>
    <mergeCell ref="BT243:BT245"/>
    <mergeCell ref="R243:R244"/>
    <mergeCell ref="S243:S244"/>
    <mergeCell ref="T243:T244"/>
    <mergeCell ref="U243:U244"/>
    <mergeCell ref="T225:T226"/>
    <mergeCell ref="W225:W227"/>
    <mergeCell ref="U225:U226"/>
    <mergeCell ref="Y243:Y244"/>
    <mergeCell ref="Z243:Z244"/>
    <mergeCell ref="AA243:AA244"/>
    <mergeCell ref="AB243:AB244"/>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DH110:DH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BT91:BT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W130:W132"/>
    <mergeCell ref="Y109:Y110"/>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A49:A62"/>
    <mergeCell ref="B50:B61"/>
    <mergeCell ref="C51:C60"/>
    <mergeCell ref="D52:D59"/>
    <mergeCell ref="A336:A344"/>
    <mergeCell ref="C340:C342"/>
    <mergeCell ref="I341:I342"/>
    <mergeCell ref="H301:H302"/>
    <mergeCell ref="B339:B343"/>
    <mergeCell ref="C296:C297"/>
    <mergeCell ref="C301:C302"/>
    <mergeCell ref="F301:F302"/>
    <mergeCell ref="G301:G302"/>
    <mergeCell ref="F90:F93"/>
    <mergeCell ref="A67:A80"/>
    <mergeCell ref="B68:B79"/>
    <mergeCell ref="C69:C78"/>
    <mergeCell ref="I88:I95"/>
    <mergeCell ref="G109:G111"/>
    <mergeCell ref="F108:F112"/>
    <mergeCell ref="I108:I112"/>
    <mergeCell ref="A237:A250"/>
    <mergeCell ref="B238:B249"/>
    <mergeCell ref="C239:C248"/>
    <mergeCell ref="O71:V71"/>
    <mergeCell ref="O72:V72"/>
    <mergeCell ref="R130:R131"/>
    <mergeCell ref="R73:R74"/>
    <mergeCell ref="S73:S74"/>
    <mergeCell ref="T73:T74"/>
    <mergeCell ref="D70:D77"/>
    <mergeCell ref="E71:E76"/>
    <mergeCell ref="A85:A98"/>
    <mergeCell ref="B86:B97"/>
    <mergeCell ref="C87:C96"/>
    <mergeCell ref="D88:D95"/>
    <mergeCell ref="E89:E94"/>
    <mergeCell ref="J109:J111"/>
    <mergeCell ref="J90:J93"/>
    <mergeCell ref="U130:U131"/>
    <mergeCell ref="S130:S131"/>
    <mergeCell ref="AO243:AO244"/>
    <mergeCell ref="AP243:AP244"/>
    <mergeCell ref="AF243:AF244"/>
    <mergeCell ref="AG243:AG244"/>
    <mergeCell ref="AH243:AH244"/>
    <mergeCell ref="AI243:AI244"/>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BO243:BO244"/>
    <mergeCell ref="BP243:BP244"/>
    <mergeCell ref="BQ243:BQ244"/>
    <mergeCell ref="BR243:BR244"/>
    <mergeCell ref="O237:BS237"/>
    <mergeCell ref="O238:BS238"/>
    <mergeCell ref="O239:BS239"/>
    <mergeCell ref="O240:BS240"/>
    <mergeCell ref="O241:BS241"/>
    <mergeCell ref="O242:BS242"/>
    <mergeCell ref="BH243:BH244"/>
    <mergeCell ref="BI243:BI244"/>
    <mergeCell ref="BJ243:BJ244"/>
    <mergeCell ref="BK243:BK244"/>
    <mergeCell ref="BA243:BA244"/>
    <mergeCell ref="BB243:BB244"/>
    <mergeCell ref="BC243:BC244"/>
    <mergeCell ref="BD243:BD244"/>
    <mergeCell ref="AT243:AT244"/>
    <mergeCell ref="AU243:AU244"/>
    <mergeCell ref="AV243:AV244"/>
    <mergeCell ref="AW243:AW244"/>
    <mergeCell ref="AM243:AM244"/>
    <mergeCell ref="AN243:AN244"/>
    <mergeCell ref="AO91:AO92"/>
    <mergeCell ref="AP91:AP92"/>
    <mergeCell ref="AF91:AF92"/>
    <mergeCell ref="AG91:AG92"/>
    <mergeCell ref="AH91:AH92"/>
    <mergeCell ref="AI91:AI92"/>
    <mergeCell ref="Y91:Y92"/>
    <mergeCell ref="Z91:Z92"/>
    <mergeCell ref="AA91:AA92"/>
    <mergeCell ref="AB91:AB92"/>
    <mergeCell ref="BO91:BO92"/>
    <mergeCell ref="BP91:BP92"/>
    <mergeCell ref="BQ91:BQ92"/>
    <mergeCell ref="BR91:BR92"/>
    <mergeCell ref="O85:BS85"/>
    <mergeCell ref="O86:BS86"/>
    <mergeCell ref="O87:BS87"/>
    <mergeCell ref="O88:BS88"/>
    <mergeCell ref="O89:BS89"/>
    <mergeCell ref="O90:BS90"/>
    <mergeCell ref="BH91:BH92"/>
    <mergeCell ref="BI91:BI92"/>
    <mergeCell ref="BJ91:BJ92"/>
    <mergeCell ref="BK91:BK92"/>
    <mergeCell ref="BA91:BA92"/>
    <mergeCell ref="BB91:BB92"/>
    <mergeCell ref="BC91:BC92"/>
    <mergeCell ref="BD91:BD92"/>
    <mergeCell ref="AT91:AT92"/>
    <mergeCell ref="AU91:AU92"/>
    <mergeCell ref="AV91:AV92"/>
    <mergeCell ref="AW91:AW92"/>
    <mergeCell ref="AM91:AM92"/>
    <mergeCell ref="AN91:AN92"/>
    <mergeCell ref="BI109:BI110"/>
    <mergeCell ref="BJ109:BJ110"/>
    <mergeCell ref="AU109:AU110"/>
    <mergeCell ref="AV109:AV110"/>
    <mergeCell ref="AW109:AW110"/>
    <mergeCell ref="AX109:AX110"/>
    <mergeCell ref="AI109:AI110"/>
    <mergeCell ref="AJ109:AJ110"/>
    <mergeCell ref="AK109:AK110"/>
    <mergeCell ref="AL109:AL110"/>
    <mergeCell ref="DC109:DC110"/>
    <mergeCell ref="DD109:DD110"/>
    <mergeCell ref="DE109:DE110"/>
    <mergeCell ref="DF109:DF110"/>
    <mergeCell ref="O103:DG103"/>
    <mergeCell ref="O104:DG104"/>
    <mergeCell ref="O105:DG105"/>
    <mergeCell ref="O106:DG106"/>
    <mergeCell ref="O107:DG107"/>
    <mergeCell ref="O108:DG108"/>
    <mergeCell ref="CQ109:CQ110"/>
    <mergeCell ref="CR109:CR110"/>
    <mergeCell ref="CS109:CS110"/>
    <mergeCell ref="CT109:CT110"/>
    <mergeCell ref="CE109:CE110"/>
    <mergeCell ref="CF109:CF110"/>
    <mergeCell ref="CG109:CG110"/>
    <mergeCell ref="CH109:CH110"/>
    <mergeCell ref="BS109:BS110"/>
    <mergeCell ref="BT109:BT110"/>
    <mergeCell ref="BU109:BU110"/>
    <mergeCell ref="BV109:BV110"/>
    <mergeCell ref="BG109:BG110"/>
    <mergeCell ref="BH109:BH110"/>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ZP103:WZP109 I331 E306 WYB85:WYB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LP85:LP91 VL85:VL91 AFH85:AFH91 APD85:APD91 AYZ85:AYZ91 BIV85:BIV91 BSR85:BSR91 CCN85:CCN91 CMJ85:CMJ91 CWF85:CWF91 DGB85:DGB91 DPX85:DPX91 DZT85:DZT91 EJP85:EJP91 ETL85:ETL91 FDH85:FDH91 FND85:FND91 FWZ85:FWZ91 GGV85:GGV91 GQR85:GQR91 HAN85:HAN91 HKJ85:HKJ91 HUF85:HUF91 IEB85:IEB91 INX85:INX91 IXT85:IXT91 JHP85:JHP91 JRL85:JRL91 KBH85:KBH91 KLD85:KLD91 KUZ85:KUZ91 LEV85:LEV91 LOR85:LOR91 LYN85:LYN91 MIJ85:MIJ91 MSF85:MSF91 NCB85:NCB91 NLX85:NLX91 NVT85:NVT91 OFP85:OFP91 OPL85:OPL91 OZH85:OZH91 PJD85:PJD91 PSZ85:PSZ91 QCV85:QCV91 QMR85:QMR91 QWN85:QWN91 RGJ85:RGJ91 RQF85:RQF91 SAB85:SAB91 SJX85:SJX91 STT85:STT91 TDP85:TDP91 TNL85:TNL91 TXH85:TXH91 UHD85:UHD91 UQZ85:UQZ91 VAV85:VAV91 VKR85:VKR91 VUN85:VUN91 WEJ85:WEJ91 WOF85:WOF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ND103:ND109 WZ103:WZ109 AGV103:AGV109 AQR103:AQR109 BAN103:BAN109 BKJ103:BKJ109 BUF103:BUF109 CEB103:CEB109 CNX103:CNX109 CXT103:CXT109 DHP103:DHP109 DRL103:DRL109 EBH103:EBH109 ELD103:ELD109 EUZ103:EUZ109 FEV103:FEV109 FOR103:FOR109 FYN103:FYN109 GIJ103:GIJ109 GSF103:GSF109 HCB103:HCB109 HLX103:HLX109 HVT103:HVT109 IFP103:IFP109 IPL103:IPL109 IZH103:IZH109 JJD103:JJD109 JSZ103:JSZ109 KCV103:KCV109 KMR103:KMR109 KWN103:KWN109 LGJ103:LGJ109 LQF103:LQF109 MAB103:MAB109 MJX103:MJX109 MTT103:MTT109 NDP103:NDP109 NNL103:NNL109 NXH103:NXH109 OHD103:OHD109 OQZ103:OQZ109 PAV103:PAV109 PKR103:PKR109 PUN103:PUN109 QEJ103:QEJ109 QOF103:QOF109 QYB103:QYB109 RHX103:RHX109 RRT103:RRT109 SBP103:SBP109 SLL103:SLL109 SVH103:SVH109 TFD103:TFD109 TOZ103:TOZ109 TYV103:TYV109 UIR103:UIR109 USN103:USN109 VCJ103:VCJ109 VMF103:VMF109 VWB103:VWB109 WFX103:WFX109 WPT103:WPT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YB237:WYB244 WOF237:WOF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LP237:LP244 VL237:VL244 AFH237:AFH244 APD237:APD244 AYZ237:AYZ244 BIV237:BIV244 BSR237:BSR244 CCN237:CCN244 CMJ237:CMJ244 CWF237:CWF244 DGB237:DGB244 DPX237:DPX244 DZT237:DZT244 EJP237:EJP244 ETL237:ETL244 FDH237:FDH244 FND237:FND244 FWZ237:FWZ244 GGV237:GGV244 GQR237:GQR244 HAN237:HAN244 HKJ237:HKJ244 HUF237:HUF244 IEB237:IEB244 INX237:INX244 IXT237:IXT244 JHP237:JHP244 JRL237:JRL244 KBH237:KBH244 KLD237:KLD244 KUZ237:KUZ244 LEV237:LEV244 LOR237:LOR244 LYN237:LYN244 MIJ237:MIJ244 MSF237:MSF244 NCB237:NCB244 NLX237:NLX244 NVT237:NVT244 OFP237:OFP244 OPL237:OPL244 OZH237:OZH244 PJD237:PJD244 PSZ237:PSZ244 QCV237:QCV244 QMR237:QMR244 QWN237:QWN244 RGJ237:RGJ244 RQF237:RQF244 SAB237:SAB244 SJX237:SJX244 STT237:STT244 TDP237:TDP244 TNL237:TNL244 TXH237:TXH244 UHD237:UHD244 UQZ237:UQZ244 VAV237:VAV244 VKR237:VKR244 VUN237:VUN244 WEJ237:WEJ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243 O91 V243 AC243 AJ243 AQ243 AX243 BE243 BL243 V91 AC91 AJ91 AQ91 AX91 BE91 BL91 AA119:AB119 AA109:AB109 AM119:AN119 AM109:AN109 AY119:AZ119 AY109:AZ109 BK119:BL119 BK109:BL109 BW119:BX119 BW109:BX109 CI119:CJ119 CI109:CJ109 CU119:CV119 CU109:CV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MD119 WMG37 WOD91:WOD92 WMG148 WWC37 WMG73 WWC73 WMG130 WXZ91:WXZ92 WWC130 WMG166 WWC166 G9:G10 K9:K10 O9:O10 JR182 TN182 VMD109 VVZ109 WFV109 WPR109 VVZ119 WZN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LL91:LL92 VH91:VH92 AFD91:AFD92 AOZ91:AOZ92 AYV91:AYV92 BIR91:BIR92 BSN91:BSN92 CCJ91:CCJ92 CMF91:CMF92 CWB91:CWB92 DFX91:DFX92 DPT91:DPT92 DZP91:DZP92 EJL91:EJL92 ETH91:ETH92 FDD91:FDD92 FMZ91:FMZ92 FWV91:FWV92 GGR91:GGR92 GQN91:GQN92 HAJ91:HAJ92 HKF91:HKF92 HUB91:HUB92 IDX91:IDX92 INT91:INT92 IXP91:IXP92 JHL91:JHL92 JRH91:JRH92 KBD91:KBD92 KKZ91:KKZ92 KUV91:KUV92 LER91:LER92 LON91:LON92 LYJ91:LYJ92 MIF91:MIF92 MSB91:MSB92 NBX91:NBX92 NLT91:NLT92 NVP91:NVP92 OFL91:OFL92 OPH91:OPH92 OZD91:OZD92 PIZ91:PIZ92 PSV91:PSV92 QCR91:QCR92 QMN91:QMN92 QWJ91:QWJ92 RGF91:RGF92 RQB91:RQB92 RZX91:RZX92 SJT91:SJT92 STP91:STP92 TDL91:TDL92 TNH91:TNH92 TXD91:TXD92 UGZ91:UGZ92 UQV91:UQV92 VAR91:VAR92 VKN91:VKN92 VUJ91:VUJ92 WEF91:WEF92 WOB91:WOB92 WXX91:WXX92 LN91:LN92 VJ91:VJ92 AFF91:AFF92 APB91:APB92 AYX91:AYX92 BIT91:BIT92 BSP91:BSP92 CCL91:CCL92 CMH91:CMH92 CWD91:CWD92 DFZ91:DFZ92 DPV91:DPV92 DZR91:DZR92 EJN91:EJN92 ETJ91:ETJ92 FDF91:FDF92 FNB91:FNB92 FWX91:FWX92 GGT91:GGT92 GQP91:GQP92 HAL91:HAL92 HKH91:HKH92 HUD91:HUD92 IDZ91:IDZ92 INV91:INV92 IXR91:IXR92 JHN91:JHN92 JRJ91:JRJ92 KBF91:KBF92 KLB91:KLB92 KUX91:KUX92 LET91:LET92 LOP91:LOP92 LYL91:LYL92 MIH91:MIH92 MSD91:MSD92 NBZ91:NBZ92 NLV91:NLV92 NVR91:NVR92 OFN91:OFN92 OPJ91:OPJ92 OZF91:OZF92 PJB91:PJB92 PSX91:PSX92 QCT91:QCT92 QMP91:QMP92 QWL91:QWL92 RGH91:RGH92 RQD91:RQD92 RZZ91:RZZ92 SJV91:SJV92 STR91:STR92 TDN91:TDN92 TNJ91:TNJ92 TXF91:TXF92 UHB91:UHB92 UQX91:UQX92 VAT91:VAT92 VKP91:VKP92 VUL91:VUL92 WEH91:WEH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NB109 WX109 AGT109 AQP109 BAL109 BKH109 BUD109 CDZ109 CNV109 CXR109 DHN109 DRJ109 EBF109 ELB109 EUX109 FET109 FOP109 FYL109 GIH109 GSD109 HBZ109 HLV109 HVR109 IFN109 IPJ109 IZF109 JJB109 JSX109 KCT109 KMP109 KWL109 LGH109 LQD109 LZZ109 MJV109 MTR109 NDN109 NNJ109 NXF109 OHB109 OQX109 PAT109 PKP109 PUL109 QEH109 QOD109 QXZ109 RHV109 RRR109 SBN109 SLJ109 SVF109 TFB109 TOX109 TYT109 UIP109 USL109 VCH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FV119 WPR119 WZN119 VCH119 MZ119 WV119 AGR119 AQN119 BAJ119 BKF119 BUB119 CDX119 CNT119 CXP119 DHL119 DRH119 EBD119 EKZ119 EUV119 FER119 FON119 FYJ119 GIF119 GSB119 HBX119 HLT119 HVP119 IFL119 IPH119 IZD119 JIZ119 JSV119 KCR119 KMN119 KWJ119 LGF119 LQB119 LZX119 MJT119 MTP119 NDL119 NNH119 NXD119 OGZ119 OQV119 PAR119 PKN119 PUJ119 QEF119 QOB119 QXX119 RHT119 RRP119 SBL119 SLH119 SVD119 TEZ119 TOV119 TYR119 UIN119 USJ119 VCF119 VMB119 VVX119 WFT119 WPP119 WZL119 NB119 WX119 AGT119 AQP119 BAL119 BKH119 BUD119 CDZ119 CNV119 CXR119 DHN119 DRJ119 EBF119 ELB119 EUX119 FET119 FOP119 FYL119 GIH119 GSD119 HBZ119 HLV119 HVR119 IFN119 IPJ119 IZF119 JJB119 JSX119 KCT119 KMP119 KWL119 LGH119 LQD119 LZZ119 MJV119 MTR119 NDN119 NNJ119 NXF119 OHB119 OQX119 PAT119 PKP119 PUL119 QEH119 QOD119 QXZ119 RHV119 RRR119 SBN119 SLJ119 SVF119 TFB119 TOX119 TYT119 UIP119 USL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LL243 S243 WXZ243 WOD243 WEH243 VUL243 VKP243 VAT243 UQX243 UHB243 TXF243 TNJ243 TDN243 STR243 SJV243 RZZ243 RQD243 RGH243 QWL243 QMP243 QCT243 PSX243 PJB243 OZF243 OPJ243 OFN243 NVR243 NLV243 NBZ243 MSD243 MIH243 LYL243 LOP243 LET243 KUX243 KLB243 KBF243 JRJ243 JHN243 IXR243 INV243 IDZ243 HUD243 HKH243 HAL243 GQP243 GGT243 FWX243 FNB243 FDF243 ETJ243 EJN243 DZR243 DPV243 DFZ243 CWD243 CMH243 CCL243 BSP243 BIT243 AYX243 APB243 AFF243 VJ243 VH243 LN243 WXX243 WOB243 WEF243 VUJ243 VKN243 VAR243 UQV243 UGZ243 TXD243 TNH243 TDL243 STP243 SJT243 RZX243 RQB243 RGF243 QWJ243 QMN243 QCR243 PSV243 PIZ243 OZD243 OPH243 OFL243 NVP243 NLT243 NBX243 MSB243 MIF243 LYJ243 LON243 LER243 KUV243 KKZ243 KBD243 JRH243 JHL243 IXP243 INT243 IDX243 HUB243 HKF243 HAJ243 GQN243 GGR243 FWV243 FMZ243 FDD243 ETH243 EJL243 DZP243 DPT243 DFX243 CWB243 CMF243 CCJ243 BSN243 BIR243 AYV243 AOZ243 AFD243 S9:S10 S15:S16 U55 U166 V182 WZL109:WZL110 WPP109:WPP110 WFT109:WFT110 VVX109:VVX110 VMB109:VMB110 VCF109:VCF110 USJ109:USJ110 UIN109:UIN110 TYR109:TYR110 TOV109:TOV110 TEZ109:TEZ110 SVD109:SVD110 SLH109:SLH110 SBL109:SBL110 RRP109:RRP110 RHT109:RHT110 QXX109:QXX110 QOB109:QOB110 QEF109:QEF110 PUJ109:PUJ110 PKN109:PKN110 PAR109:PAR110 OQV109:OQV110 OGZ109:OGZ110 NXD109:NXD110 NNH109:NNH110 NDL109:NDL110 MTP109:MTP110 MJT109:MJT110 LZX109:LZX110 LQB109:LQB110 LGF109:LGF110 KWJ109:KWJ110 KMN109:KMN110 KCR109:KCR110 JSV109:JSV110 JIZ109:JIZ110 IZD109:IZD110 IPH109:IPH110 IFL109:IFL110 HVP109:HVP110 HLT109:HLT110 HBX109:HBX110 GSB109:GSB110 GIF109:GIF110 FYJ109:FYJ110 FON109:FON110 FER109:FER110 EUV109:EUV110 EKZ109:EKZ110 EBD109:EBD110 DRH109:DRH110 DHL109:DHL110 CXP109:CXP110 CNT109:CNT110 CDX109:CDX110 BUB109:BUB110 BKF109:BKF110 BAJ109:BAJ110 AQN109:AQN110 AGR109:AGR110 WV109:WV110 MZ109:MZ110 X109:X110 U243 Z243 AB243 AG243 AI243 AN243 AP243 AU243 AW243 BB243 BD243 BI243 BK243 BP243 BR243 U91:U92 Z91:Z92 AB91:AB92 AG91:AG92 AI91:AI92 AN91:AN92 AP91:AP92 AU91:AU92 AW91:AW92 BB91:BB92 BD91:BD92 BI91:BI92 BK91:BK92 BP91:BP92 BR91:BR92 Z109 Z119 AJ119 AJ109:AJ110 AL119 AL109 AV119 AV109:AV110 AX119 AX109 BH119 BH109:BH110 BJ119 BJ109 BT119 BT109:BT110 BV119 BV109 CF119 CF109:CF110 CH119 CH109 CR119 CR109:CR110 CT119 CT109 DD119 DD109:DD110 DF109 DF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PQ119 WMF130:WMF131 WWB130:WWB131 WMF148:WMF149 WWB148:WWB149 WOA91:WOA92 WXW91:WXW92 WMF37 WMF73 WWB37 WWB73 WPQ109 WZM109 WMF55 I291 WZM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LM91:LM92 VI91:VI92 AFE91:AFE92 APA91:APA92 AYW91:AYW92 BIS91:BIS92 BSO91:BSO92 CCK91:CCK92 CMG91:CMG92 CWC91:CWC92 DFY91:DFY92 DPU91:DPU92 DZQ91:DZQ92 EJM91:EJM92 ETI91:ETI92 FDE91:FDE92 FNA91:FNA92 FWW91:FWW92 GGS91:GGS92 GQO91:GQO92 HAK91:HAK92 HKG91:HKG92 HUC91:HUC92 IDY91:IDY92 INU91:INU92 IXQ91:IXQ92 JHM91:JHM92 JRI91:JRI92 KBE91:KBE92 KLA91:KLA92 KUW91:KUW92 LES91:LES92 LOO91:LOO92 LYK91:LYK92 MIG91:MIG92 MSC91:MSC92 NBY91:NBY92 NLU91:NLU92 NVQ91:NVQ92 OFM91:OFM92 OPI91:OPI92 OZE91:OZE92 PJA91:PJA92 PSW91:PSW92 QCS91:QCS92 QMO91:QMO92 QWK91:QWK92 RGG91:RGG92 RQC91:RQC92 RZY91:RZY92 SJU91:SJU92 STQ91:STQ92 TDM91:TDM92 TNI91:TNI92 TXE91:TXE92 UHA91:UHA92 UQW91:UQW92 VAS91:VAS92 VKO91:VKO92 VUK91:VUK92 WEG91:WEG92 WOC91:WOC92 WXY91:WXY92 R91:R92 LK91:LK92 VG91:VG92 AFC91:AFC92 AOY91:AOY92 AYU91:AYU92 BIQ91:BIQ92 BSM91:BSM92 CCI91:CCI92 CME91:CME92 CWA91:CWA92 DFW91:DFW92 DPS91:DPS92 DZO91:DZO92 EJK91:EJK92 ETG91:ETG92 FDC91:FDC92 FMY91:FMY92 FWU91:FWU92 GGQ91:GGQ92 GQM91:GQM92 HAI91:HAI92 HKE91:HKE92 HUA91:HUA92 IDW91:IDW92 INS91:INS92 IXO91:IXO92 JHK91:JHK92 JRG91:JRG92 KBC91:KBC92 KKY91:KKY92 KUU91:KUU92 LEQ91:LEQ92 LOM91:LOM92 LYI91:LYI92 MIE91:MIE92 MSA91:MSA92 NBW91:NBW92 NLS91:NLS92 NVO91:NVO92 OFK91:OFK92 OPG91:OPG92 OZC91:OZC92 PIY91:PIY92 PSU91:PSU92 QCQ91:QCQ92 QMM91:QMM92 QWI91:QWI92 RGE91:RGE92 RQA91:RQA92 RZW91:RZW92 SJS91:SJS92 STO91:STO92 TDK91:TDK92 TNG91:TNG92 TXC91:TXC92 UGY91:UGY92 UQU91:UQU92 VAQ91:VAQ92 VKM91:VKM92 VUI91:VUI92 WEE91:WEE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MY109 WU109 AGQ109 AQM109 BAI109 BKE109 BUA109 CDW109 CNS109 CXO109 DHK109 DRG109 EBC109 EKY109 EUU109 FEQ109 FOM109 FYI109 GIE109 GSA109 HBW109 HLS109 HVO109 IFK109 IPG109 IZC109 JIY109 JSU109 KCQ109 KMM109 KWI109 LGE109 LQA109 LZW109 MJS109 MTO109 NDK109 NNG109 NXC109 OGY109 OQU109 PAQ109 PKM109 PUI109 QEE109 QOA109 QXW109 RHS109 RRO109 SBK109 SLG109 SVC109 TEY109 TOU109 TYQ109 UIM109 USI109 VCE109 VMA109 VVW109 WFS109 WPO109 WZK109 Y109 NA109 WW109 AGS109 AQO109 BAK109 BKG109 BUC109 CDY109 CNU109 CXQ109 DHM109 DRI109 EBE109 ELA109 EUW109 FES109 FOO109 FYK109 GIG109 GSC109 HBY109 HLU109 HVQ109 IFM109 IPI109 IZE109 JJA109 JSW109 KCS109 KMO109 KWK109 LGG109 LQC109 LZY109 MJU109 MTQ109 NDM109 NNI109 NXE109 OHA109 OQW109 PAS109 PKO109 PUK109 QEG109 QOC109 QXY109 RHU109 RRQ109 SBM109 SLI109 SVE109 TFA109 TOW109 TYS109 UIO109 USK109 VCG109 VMC109 VVY109 WFU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MY119 WU119 AGQ119 AQM119 BAI119 BKE119 BUA119 CDW119 CNS119 CXO119 DHK119 DRG119 EBC119 EKY119 EUU119 FEQ119 FOM119 FYI119 GIE119 GSA119 HBW119 HLS119 HVO119 IFK119 IPG119 IZC119 JIY119 JSU119 KCQ119 KMM119 KWI119 LGE119 LQA119 LZW119 MJS119 MTO119 NDK119 NNG119 NXC119 OGY119 OQU119 PAQ119 PKM119 PUI119 QEE119 QOA119 QXW119 RHS119 RRO119 SBK119 SLG119 SVC119 TEY119 TOU119 TYQ119 UIM119 USI119 VCE119 VMA119 VVW119 WFS119 WPO119 WZK119 Y119 NA119 WW119 AGS119 AQO119 BAK119 BKG119 BUC119 CDY119 CNU119 CXQ119 DHM119 DRI119 EBE119 ELA119 EUW119 FES119 FOO119 FYK119 GIG119 GSC119 HBY119 HLU119 HVQ119 IFM119 IPI119 IZE119 JJA119 JSW119 KCS119 KMO119 KWK119 LGG119 LQC119 LZY119 MJU119 MTQ119 NDM119 NNI119 NXE119 OHA119 OQW119 PAS119 PKO119 PUK119 QEG119 QOC119 QXY119 RHU119 RRQ119 SBM119 SLI119 SVE119 TFA119 TOW119 TYS119 UIO119 USK119 VCG119 VMC119 VVY119 WFU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XY243 WOC243 WEG243 VUK243 VKO243 VAS243 UQW243 UHA243 TXE243 TNI243 TDM243 STQ243 SJU243 RZY243 RQC243 RGG243 QWK243 QMO243 QCS243 PSW243 PJA243 OZE243 OPI243 OFM243 NVQ243 NLU243 NBY243 MSC243 MIG243 LYK243 LOO243 LES243 KUW243 KLA243 KBE243 JRI243 JHM243 IXQ243 INU243 IDY243 HUC243 HKG243 HAK243 GQO243 GGS243 FWW243 FNA243 FDE243 ETI243 EJM243 DZQ243 DPU243 DFY243 CWC243 CMG243 CCK243 BSO243 BIS243 AYW243 APA243 AFE243 VI243 LM243 T243 WXW243 WOA243 WEE243 VUI243 VKM243 VAQ243 UQU243 UGY243 TXC243 TNG243 TDK243 STO243 SJS243 RZW243 RQA243 RGE243 QWI243 QMM243 QCQ243 PSU243 PIY243 OZC243 OPG243 OFK243 NVO243 NLS243 NBW243 MSA243 MIE243 LYI243 LOM243 LEQ243 KUU243 KKY243 KBC243 JRG243 JHK243 IXO243 INS243 IDW243 HUA243 HKE243 HAI243 GQM243 GGQ243 FWU243 FMY243 FDC243 ETG243 EJK243 DZO243 DPS243 DFW243 CWA243 CME243 CCI243 BSM243 BIQ243 AYU243 AOY243 AFC243 VG243 LK243 Y243 AA243 AF243 AH243 AM243 AO243 AT243 AV243 BA243 BC243 BH243 BJ243 BO243 BQ243 AA91:AA92 Y91:Y92 AH91:AH92 AF91:AF92 AO91:AO92 AM91:AM92 AV91:AV92 AT91:AT92 BC91:BC92 BA91:BA92 BJ91:BJ92 BH91:BH92 BQ91:BQ92 BO91:BO92 AI109 AK109 AI119 AK119 AU109 AW109 AU119 AW119 BG109 BI109 BG119 BI119 BS109 BU109 BS119 BU119 CE109 CG109 CE119 CG119 CQ109 CS109 CQ119 CS119 DC109 DE109 DC119 DE119"/>
    <dataValidation allowBlank="1" promptTitle="checkPeriodRange" sqref="WZJ109 WVY38 WVY74 WVY131 WXV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LJ92 VF92 AFB92 AOX92 AYT92 BIP92 BSL92 CCH92 CMD92 CVZ92 DFV92 DPR92 DZN92 EJJ92 ETF92 FDB92 FMX92 FWT92 GGP92 GQL92 HAH92 HKD92 HTZ92 IDV92 INR92 IXN92 JHJ92 JRF92 KBB92 KKX92 KUT92 LEP92 LOL92 LYH92 MID92 MRZ92 NBV92 NLR92 NVN92 OFJ92 OPF92 OZB92 PIX92 PST92 QCP92 QML92 QWH92 RGD92 RPZ92 RZV92 SJR92 STN92 TDJ92 TNF92 TXB92 UGX92 UQT92 VAP92 VKL92 VUH92 WED92 WNZ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MX109 WT109 AGP109 AQL109 BAH109 BKD109 BTZ109 CDV109 CNR109 CXN109 DHJ109 DRF109 EBB109 EKX109 EUT109 FEP109 FOL109 FYH109 GID109 GRZ109 HBV109 HLR109 HVN109 IFJ109 IPF109 IZB109 JIX109 JST109 KCP109 KML109 KWH109 LGD109 LPZ109 LZV109 MJR109 MTN109 NDJ109 NNF109 NXB109 OGX109 OQT109 PAP109 PKL109 PUH109 QED109 QNZ109 QXV109 RHR109 RRN109 SBJ109 SLF109 SVB109 TEX109 TOT109 TYP109 UIL109 USH109 VCD109 VLZ109 VVV109 WFR109 WPN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ZJ119 V119 MX119 WT119 AGP119 AQL119 BAH119 BKD119 BTZ119 CDV119 CNR119 CXN119 DHJ119 DRF119 EBB119 EKX119 EUT119 FEP119 FOL119 FYH119 GID119 GRZ119 HBV119 HLR119 HVN119 IFJ119 IPF119 IZB119 JIX119 JST119 KCP119 KML119 KWH119 LGD119 LPZ119 LZV119 MJR119 MTN119 NDJ119 NNF119 NXB119 OGX119 OQT119 PAP119 PKL119 PUH119 QED119 QNZ119 QXV119 RHR119 RRN119 SBJ119 SLF119 SVB119 TEX119 TOT119 TYP119 UIL119 USH119 VCD119 VLZ119 VVV119 WFR119 WPN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LJ244 VF244 AFB244 AOX244 AYT244 BIP244 BSL244 CCH244 CMD244 CVZ244 DFV244 DPR244 DZN244 EJJ244 ETF244 FDB244 FMX244 FWT244 GGP244 GQL244 HAH244 HKD244 HTZ244 IDV244 INR244 IXN244 JHJ244 JRF244 KBB244 KKX244 KUT244 LEP244 LOL244 LYH244 MID244 MRZ244 NBV244 NLR244 NVN244 OFJ244 OPF244 OZB244 PIX244 PST244 QCP244 QML244 QWH244 RGD244 RPZ244 RZV244 SJR244 STN244 TDJ244 TNF244 TXB244 UGX244 UQT244 VAP244 VKL244 VUH244 WED244 WNZ244 WXV244 X244 AE244 AL244 AS244 AZ244 BG244 BN244 X92 AE92 AL92 AS92 AZ92 BG92 BN92 AH109 AH119 AT109 AT119 BF109 BF119 BR109 BR119 CD109 CD119 CP109 CP119 DB109 DB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XT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B242:WEI242 LH90 VD90 AEZ90 AOV90 AYR90 BIN90 BSJ90 CCF90 CMB90 CVX90 DFT90 DPP90 DZL90 EJH90 ETD90 FCZ90 FMV90 FWR90 GGN90 GQJ90 HAF90 HKB90 HTX90 IDT90 INP90 IXL90 JHH90 JRD90 KAZ90 KKV90 KUR90 LEN90 LOJ90 LYF90 MIB90 MRX90 NBT90 NLP90 NVL90 OFH90 OPD90 OYZ90 PIV90 PSR90 QCN90 QMJ90 QWF90 RGB90 RPX90 RZT90 SJP90 STL90 TDH90 TND90 TWZ90 UGV90 UQR90 VAN90 VKJ90 VUF90 WEB90 WNX90 VUF242:VUM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VAN242:VAU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KJ242:VKQ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GV242:UHC242 WXT242:WYA242 WNX242:WOE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QR242:UQY242 LH242:LO242 VD242:VK242 AEZ242:AFG242 AOV242:APC242 AYR242:AYY242 BIN242:BIU242 BSJ242:BSQ242 CCF242:CCM242 CMB242:CMI242 CVX242:CWE242 DFT242:DGA242 DPP242:DPW242 DZL242:DZS242 EJH242:EJO242 ETD242:ETK242 FCZ242:FDG242 FMV242:FNC242 FWR242:FWY242 GGN242:GGU242 GQJ242:GQQ242 HAF242:HAM242 HKB242:HKI242 HTX242:HUE242 IDT242:IEA242 INP242:INW242 IXL242:IXS242 JHH242:JHO242 JRD242:JRK242 KAZ242:KBG242 KKV242:KLC242 KUR242:KUY242 LEN242:LEU242 LOJ242:LOQ242 LYF242:LYM242 MIB242:MII242 MRX242:MSE242 NBT242:NCA242 NLP242:NLW242 NVL242:NVS242 OFH242:OFO242 OPD242:OPK242 OYZ242:OZG242 PIV242:PJC242 PSR242:PSY242 QCN242:QCU242 QMJ242:QMQ242 QWF242:QWM242 RGB242:RGI242 RPX242:RQE242 RZT242:SAA242 SJP242:SJW242 STL242:STS242 TDH242:TDO242 TND242:TNK242 TWZ242:TXG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LH241 VD241 AEZ241 AOV241 AYR241 BIN241 BSJ241 CCF241 CMB241 CVX241 DFT241 DPP241 DZL241 EJH241 ETD241 FCZ241 FMV241 FWR241 GGN241 GQJ241 HAF241 HKB241 HTX241 IDT241 INP241 IXL241 JHH241 JRD241 KAZ241 KKV241 KUR241 LEN241 LOJ241 LYF241 MIB241 MRX241 NBT241 NLP241 NVL241 OFH241 OPD241 OYZ241 PIV241 PSR241 QCN241 QMJ241 QWF241 RGB241 RPX241 RZT241 SJP241 STL241 TDH241 TND241 TWZ241 UGV241 UQR241 VAN241 VKJ241 VUF241 WEB241 WNX241 WXT241">
      <formula1>kind_of_scheme_in</formula1>
    </dataValidation>
    <dataValidation type="list" allowBlank="1" showInputMessage="1" showErrorMessage="1" errorTitle="Ошибка" error="Выберите значение из списка" sqref="WZC108 MQ108 WM108 AGI108 AQE108 BAA108 BJW108 BTS108 CDO108 CNK108 CXG108 DHC108 DQY108 EAU108 EKQ108 EUM108 FEI108 FOE108 FYA108 GHW108 GRS108 HBO108 HLK108 HVG108 IFC108 IOY108 IYU108 JIQ108 JSM108 KCI108 KME108 KWA108 LFW108 LPS108 LZO108 MJK108 MTG108 NDC108 NMY108 NWU108 OGQ108 OQM108 PAI108 PKE108 PUA108 QDW108 QNS108 QXO108 RHK108 RRG108 SBC108 SKY108 SUU108 TEQ108 TOM108 TYI108 UIE108 USA108 VBW108 VLS108 VVO108 WFK108 WPG108 O108">
      <formula1>kind_of_cons</formula1>
    </dataValidation>
    <dataValidation type="list" allowBlank="1" showInputMessage="1" showErrorMessage="1" errorTitle="Ошибка" error="Выберите значение из списка" sqref="WXR91 WVU130 LF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B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X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T243 LF91 VB91 AEX91 AOT91 AYP91 BIL91 BSH91 CCD91 CLZ91 CVV91 DFR91 DPN91 DZJ91 EJF91 ETB91 FCX91 FMT91 FWP91 GGL91 GQH91 HAD91 HJZ91 HTV91 IDR91 INN91 IXJ91 JHF91 JRB91 KAX91 KKT91 KUP91 LEL91 LOH91 LYD91 MHZ91 MRV91 NBR91 NLN91 NVJ91 OFF91 OPB91 OYX91 PIT91 PSP91 QCL91 QMH91 QWD91 RFZ91 RPV91 RZR91 SJN91 STJ91 TDF91 TNB91 TWX91 UGT91 UQP91 VAL91 VKH91 VUD91 WDZ91 WNV91 AYP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XR243 WNV243 WDZ243 VUD243 VKH243 VAL243 UQP243 UGT243 TWX243 TNB243 TDF243 STJ243 SJN243 RZR243 RPV243 RFZ243 QWD243 QMH243 QCL243 PSP243 PIT243 OYX243 OPB243 OFF243 NVJ243 NLN243 NBR243 MRV243 MHZ243 LYD243 LOH243 LEL243 KUP243 KKT243 KAX243 JRB243 JHF243 IXJ243 INN243 IDR243 HTV243 HJZ243 HAD243 GQH243 GGL243 FWP243 FMT243 FCX243 ETB243 EJF243 DZJ243 DPN243 DFR243 CVV243 CLZ243 CCD243 BSH243 BIL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XQ94:WYB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LE94:LP95 VA94:VL95 AEW94:AFH95 AOS94:APD95 AYO94:AYZ95 BIK94:BIV95 BSG94:BSR95 CCC94:CCN95 CLY94:CMJ95 CVU94:CWF95 DFQ94:DGB95 DPM94:DPX95 DZI94:DZT95 EJE94:EJP95 ETA94:ETL95 FCW94:FDH95 FMS94:FND95 FWO94:FWZ95 GGK94:GGV95 GQG94:GQR95 HAC94:HAN95 HJY94:HKJ95 HTU94:HUF95 IDQ94:IEB95 INM94:INX95 IXI94:IXT95 JHE94:JHP95 JRA94:JRL95 KAW94:KBH95 KKS94:KLD95 KUO94:KUZ95 LEK94:LEV95 LOG94:LOR95 LYC94:LYN95 MHY94:MIJ95 MRU94:MSF95 NBQ94:NCB95 NLM94:NLX95 NVI94:NVT95 OFE94:OFP95 OPA94:OPL95 OYW94:OZH95 PIS94:PJD95 PSO94:PSZ95 QCK94:QCV95 QMG94:QMR95 QWC94:QWN95 RFY94:RGJ95 RPU94:RQF95 RZQ94:SAB95 SJM94:SJX95 STI94:STT95 TDE94:TDP95 TNA94:TNL95 TWW94:TXH95 UGS94:UHD95 UQO94:UQZ95 VAK94:VAV95 VKG94:VKR95 VUC94:VUN95 WDY94:WEJ95 WNU94:WOF95 MN114:ND114 WJ114:WZ114 AGF114:AGV114 AQB114:AQR114 AZX114:BAN114 BJT114:BKJ114 BTP114:BUF114 CDL114:CEB114 CNH114:CNX114 CXD114:CXT114 DGZ114:DHP114 DQV114:DRL114 EAR114:EBH114 EKN114:ELD114 EUJ114:EUZ114 FEF114:FEV114 FOB114:FOR114 FXX114:FYN114 GHT114:GIJ114 GRP114:GSF114 HBL114:HCB114 HLH114:HLX114 HVD114:HVT114 IEZ114:IFP114 IOV114:IPL114 IYR114:IZH114 JIN114:JJD114 JSJ114:JSZ114 KCF114:KCV114 KMB114:KMR114 KVX114:KWN114 LFT114:LGJ114 LPP114:LQF114 LZL114:MAB114 MJH114:MJX114 MTD114:MTT114 NCZ114:NDP114 NMV114:NNL114 NWR114:NXH114 OGN114:OHD114 OQJ114:OQZ114 PAF114:PAV114 PKB114:PKR114 PTX114:PUN114 QDT114:QEJ114 QNP114:QOF114 QXL114:QYB114 RHH114:RHX114 RRD114:RRT114 SAZ114:SBP114 SKV114:SLL114 SUR114:SVH114 TEN114:TFD114 TOJ114:TOZ114 TYF114:TYV114 UIB114:UIR114 URX114:USN114 VBT114:VCJ114 VLP114:VMF114 VVL114:VWB114 WFH114:WFX114 WPD114:WPT114 WYZ114:WZP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HY245:MIJ250 MGB251:MGM252 AEW245:AFH250 ACZ251:ADK252 GGK245:GGV250 GEN251:GEY252 LE245:LP250 JH251:JS252 LYC245:LYN250 LWF251:LWQ252 VA245:VL250 TD251:TO252 DFQ245:DGB250 DDT251:DEE252 WXQ245:WYB250 WVT251:WWE252 LOG245:LOR250 LMJ251:LMU252 WNU245:WOF250 WLX251:WMI252 FWO245:FWZ250 FUR251:FVC252 WDY245:WEJ250 WCB251:WCM252 LEK245:LEV250 LCN251:LCY252 VUC245:VUN250 VSF251:VSQ252 BSG245:BSR250 BQJ251:BQU252 VKG245:VKR250 VIJ251:VIU252 KUO245:KUZ250 KSR251:KTC252 VAK245:VAV250 UYN251:UYY252 FMS245:FND250 FKV251:FLG252 UQO245:UQZ250 UOR251:UPC252 KKS245:KLD250 KIV251:KJG252 UGS245:UHD250 UEV251:UFG252 CVU245:CWF250 CTX251:CUI252 TWW245:TXH250 TUZ251:TVK252 KAW245:KBH250 JYZ251:JZK252 TNA245:TNL250 TLD251:TLO252 FCW245:FDH250 FAZ251:FBK252 TDE245:TDP250 TBH251:TBS252 JRA245:JRL250 JPD251:JPO252 STI245:STT250 SRL251:SRW252 AYO245:AYZ250 AWR251:AXC252 SJM245:SJX250 SHP251:SIA252 JHE245:JHP250 JFH251:JFS252 RZQ245:SAB250 RXT251:RYE252 ETA245:ETL250 ERD251:ERO252 RPU245:RQF250 RNX251:ROI252 IXI245:IXT250 IVL251:IVW252 RFY245:RGJ250 REB251:REM252 CLY245:CMJ250 CKB251:CKM252 QWC245:QWN250 QUF251:QUQ252 INM245:INX250 ILP251:IMA252 QMG245:QMR250 QKJ251:QKU252 EJE245:EJP250 EHH251:EHS252 QCK245:QCV250 QAN251:QAY252 IDQ245:IEB250 IBT251:ICE252 PSO245:PSZ250 PQR251:PRC252 BIK245:BIV250 BGN251:BGY252 PIS245:PJD250 PGV251:PHG252 HTU245:HUF250 HRX251:HSI252 OYW245:OZH250 OWZ251:OXK252 DZI245:DZT250 DXL251:DXW252 OPA245:OPL250 OND251:ONO252 HJY245:HKJ250 HIB251:HIM252 OFE245:OFP250 ODH251:ODS252 CCC245:CCN250 CAF251:CAQ252 NVI245:NVT250 NTL251:NTW252 HAC245:HAN250 GYF251:GYQ252 NLM245:NLX250 NJP251:NKA252 DPM245:DPX250 DNP251:DOA252 NBQ245:NCB250 MZT251:NAE252 GQG245:GQR250 GOJ251:GOU252 MRU245:MSF250 MPX251:MQI252 AOS245:APD250 L245:BS245 L246:BT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ZA119 M119 MO119 WK119 AGG119 AQC119 AZY119 BJU119 BTQ119 CDM119 CNI119 CXE119 DHA119 DQW119 EAS119 EKO119 EUK119 FEG119 FOC119 FXY119 GHU119 GRQ119 HBM119 HLI119 HVE119 IFA119 IOW119 IYS119 JIO119 JSK119 KCG119 KMC119 KVY119 LFU119 LPQ119 LZM119 MJI119 MTE119 NDA119 NMW119 NWS119 OGO119 OQK119 PAG119 PKC119 PTY119 QDU119 QNQ119 QXM119 RHI119 RRE119 SBA119 SKW119 SUS119 TEO119 TOK119 TYG119 UIC119 URY119 VBU119 VLQ119 VVM119 WFI119 WPE119">
      <formula1>900</formula1>
    </dataValidation>
    <dataValidation type="list" allowBlank="1" showInputMessage="1" errorTitle="Ошибка" error="Выберите значение из списка" prompt="Выберите значение из списка" sqref="WPE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ZA109 MO109 WK109 AGG109 AQC109 AZY109 BJU109 BTQ109 CDM109 CNI109 CXE109 DHA109 DQW109 EAS109 EKO109 EUK109 FEG109 FOC109 FXY109 GHU109 GRQ109 HBM109 HLI109 HVE109 IFA109 IOW109 IYS109 JIO109 JSK109 KCG109 KMC109 KVY109 LFU109 LPQ109 LZM109 MJI109 MTE109 NDA109 NMW109 NWS109 OGO109 OQK109 PAG109 PKC109 PTY109 QDU109 QNQ109 QXM109 RHI109 RRE109 SBA109 SKW109 SUS109 TEO109 TOK109 TYG109 UIC109 URY109 VBU109 VLQ109 VVM109 WFI109">
      <formula1>kind_of_heat_transfer</formula1>
    </dataValidation>
    <dataValidation allowBlank="1" prompt="Для выбора выполните двойной щелчок левой клавиши мыши по соответствующей ячейке." sqref="LE93:LP93 VA93:VL93 AEW93:AFH93 AOS93:APD93 AYO93:AYZ93 BIK93:BIV93 BSG93:BSR93 CCC93:CCN93 CLY93:CMJ93 CVU93:CWF93 DFQ93:DGB93 DPM93:DPX93 DZI93:DZT93 EJE93:EJP93 ETA93:ETL93 FCW93:FDH93 FMS93:FND93 FWO93:FWZ93 GGK93:GGV93 GQG93:GQR93 HAC93:HAN93 HJY93:HKJ93 HTU93:HUF93 IDQ93:IEB93 INM93:INX93 IXI93:IXT93 JHE93:JHP93 JRA93:JRL93 KAW93:KBH93 KKS93:KLD93 KUO93:KUZ93 LEK93:LEV93 LOG93:LOR93 LYC93:LYN93 MHY93:MIJ93 MRU93:MSF93 NBQ93:NCB93 NLM93:NLX93 NVI93:NVT93 OFE93:OFP93 OPA93:OPL93 OYW93:OZH93 PIS93:PJD93 PSO93:PSZ93 QCK93:QCV93 QMG93:QMR93 QWC93:QWN93 RFY93:RGJ93 RPU93:RQF93 RZQ93:SAB93 SJM93:SJX93 STI93:STT93 TDE93:TDP93 TNA93:TNL93 TWW93:TXH93 UGS93:UHD93 UQO93:UQZ93 VAK93:VAV93 VKG93:VKR93 VUC93:VUN93 WDY93:WEJ93 WNU93:WOF93 WXQ93:WYB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MN115:ND118 WJ115:WZ118 AGF115:AGV118 AQB115:AQR118 AZX115:BAN118 BJT115:BKJ118 BTP115:BUF118 CDL115:CEB118 CNH115:CNX118 CXD115:CXT118 DGZ115:DHP118 DQV115:DRL118 EAR115:EBH118 EKN115:ELD118 EUJ115:EUZ118 FEF115:FEV118 FOB115:FOR118 FXX115:FYN118 GHT115:GIJ118 GRP115:GSF118 HBL115:HCB118 HLH115:HLX118 HVD115:HVT118 IEZ115:IFP118 IOV115:IPL118 IYR115:IZH118 JIN115:JJD118 JSJ115:JSZ118 KCF115:KCV118 KMB115:KMR118 KVX115:KWN118 LFT115:LGJ118 LPP115:LQF118 LZL115:MAB118 MJH115:MJX118 MTD115:MTT118 NCZ115:NDP118 NMV115:NNL118 NWR115:NXH118 OGN115:OHD118 OQJ115:OQZ118 PAF115:PAV118 PKB115:PKR118 PTX115:PUN118 QDT115:QEJ118 QNP115:QOF118 QXL115:QYB118 RHH115:RHX118 RRD115:RRT118 SAZ115:SBP118 SKV115:SLL118 SUR115:SVH118 TEN115:TFD118 TOJ115:TOZ118 TYF115:TYV118 UIB115:UIR118 URX115:USN118 VBT115:VCJ118 VLP115:VMF118 VVL115:VWB118 WFH115:WFX118 WPD115:WPT118 WYZ115:WZP118 MN111:ND113 WJ111:WZ113 AGF111:AGV113 AQB111:AQR113 AZX111:BAN113 BJT111:BKJ113 BTP111:BUF113 CDL111:CEB113 CNH111:CNX113 CXD111:CXT113 DGZ111:DHP113 DQV111:DRL113 EAR111:EBH113 EKN111:ELD113 EUJ111:EUZ113 FEF111:FEV113 FOB111:FOR113 FXX111:FYN113 GHT111:GIJ113 GRP111:GSF113 HBL111:HCB113 HLH111:HLX113 HVD111:HVT113 IEZ111:IFP113 IOV111:IPL113 IYR111:IZH113 JIN111:JJD113 JSJ111:JSZ113 KCF111:KCV113 KMB111:KMR113 KVX111:KWN113 LFT111:LGJ113 LPP111:LQF113 LZL111:MAB113 MJH111:MJX113 MTD111:MTT113 NCZ111:NDP113 NMV111:NNL113 NWR111:NXH113 OGN111:OHD113 OQJ111:OQZ113 PAF111:PAV113 PKB111:PKR113 PTX111:PUN113 QDT111:QEJ113 QNP111:QOF113 QXL111:QYB113 RHH111:RHX113 RRD111:RRT113 SAZ111:SBP113 SKV111:SLL113 SUR111:SVH113 TEN111:TFD113 TOJ111:TOZ113 TYF111:TYV113 UIB111:UIR113 URX111:USN113 VBT111:VCJ113 VLP111:VMF113 VVL111:VWB113 WFH111:WFX113 WPD111:WPT113 WYZ111:WZP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LE96:LP98 JH99:JS100 VA96:VL98 TD99:TO100 AEW96:AFH98 ACZ99:ADK100 AOS96:APD98 AMV99:ANG100 AYO96:AYZ98 AWR99:AXC100 BIK96:BIV98 BGN99:BGY100 BSG96:BSR98 BQJ99:BQU100 CCC96:CCN98 CAF99:CAQ100 CLY96:CMJ98 CKB99:CKM100 CVU96:CWF98 CTX99:CUI100 DFQ96:DGB98 DDT99:DEE100 DPM96:DPX98 DNP99:DOA100 DZI96:DZT98 DXL99:DXW100 EJE96:EJP98 EHH99:EHS100 ETA96:ETL98 ERD99:ERO100 FCW96:FDH98 FAZ99:FBK100 FMS96:FND98 FKV99:FLG100 FWO96:FWZ98 FUR99:FVC100 GGK96:GGV98 GEN99:GEY100 GQG96:GQR98 GOJ99:GOU100 HAC96:HAN98 GYF99:GYQ100 HJY96:HKJ98 HIB99:HIM100 HTU96:HUF98 HRX99:HSI100 IDQ96:IEB98 IBT99:ICE100 INM96:INX98 ILP99:IMA100 IXI96:IXT98 IVL99:IVW100 JHE96:JHP98 JFH99:JFS100 JRA96:JRL98 JPD99:JPO100 KAW96:KBH98 JYZ99:JZK100 KKS96:KLD98 KIV99:KJG100 KUO96:KUZ98 KSR99:KTC100 LEK96:LEV98 LCN99:LCY100 LOG96:LOR98 LMJ99:LMU100 LYC96:LYN98 LWF99:LWQ100 MHY96:MIJ98 MGB99:MGM100 MRU96:MSF98 MPX99:MQI100 NBQ96:NCB98 MZT99:NAE100 NLM96:NLX98 NJP99:NKA100 NVI96:NVT98 NTL99:NTW100 OFE96:OFP98 ODH99:ODS100 OPA96:OPL98 OND99:ONO100 OYW96:OZH98 OWZ99:OXK100 PIS96:PJD98 PGV99:PHG100 PSO96:PSZ98 PQR99:PRC100 QCK96:QCV98 QAN99:QAY100 QMG96:QMR98 QKJ99:QKU100 QWC96:QWN98 QUF99:QUQ100 RFY96:RGJ98 REB99:REM100 RPU96:RQF98 RNX99:ROI100 RZQ96:SAB98 RXT99:RYE100 SJM96:SJX98 SHP99:SIA100 STI96:STT98 SRL99:SRW100 TDE96:TDP98 TBH99:TBS100 TNA96:TNL98 TLD99:TLO100 TWW96:TXH98 TUZ99:TVK100 UGS96:UHD98 UEV99:UFG100 UQO96:UQZ98 UOR99:UPC100 VAK96:VAV98 UYN99:UYY100 VKG96:VKR98 VIJ99:VIU100 VUC96:VUN98 VSF99:VSQ100 WDY96:WEJ98 WCB99:WCM100 WNU96:WOF98 WLX99:WMI100 WXQ96:WYB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7"/>
      <c r="W1" s="458" t="s">
        <v>324</v>
      </c>
      <c r="X1" s="406" t="s">
        <v>293</v>
      </c>
      <c r="Y1" s="406" t="s">
        <v>307</v>
      </c>
      <c r="Z1" s="148"/>
      <c r="AA1" s="207" t="s">
        <v>362</v>
      </c>
      <c r="AB1" s="207"/>
      <c r="AC1" s="207" t="s">
        <v>363</v>
      </c>
      <c r="AD1" s="207"/>
      <c r="AF1" s="161" t="s">
        <v>336</v>
      </c>
      <c r="AH1" s="148" t="s">
        <v>337</v>
      </c>
      <c r="AI1" s="148" t="s">
        <v>338</v>
      </c>
      <c r="AK1" s="148" t="s">
        <v>353</v>
      </c>
      <c r="AM1" s="148" t="s">
        <v>354</v>
      </c>
      <c r="AP1" s="148" t="s">
        <v>370</v>
      </c>
      <c r="AQ1" s="148" t="s">
        <v>369</v>
      </c>
      <c r="AS1" s="406" t="s">
        <v>375</v>
      </c>
      <c r="AU1" s="161" t="s">
        <v>383</v>
      </c>
      <c r="AW1" s="408" t="s">
        <v>546</v>
      </c>
      <c r="AX1" s="408" t="s">
        <v>547</v>
      </c>
      <c r="AZ1" s="1329" t="s">
        <v>579</v>
      </c>
      <c r="BA1" s="1329"/>
      <c r="BC1" s="825" t="s">
        <v>721</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6" t="s">
        <v>284</v>
      </c>
      <c r="O2" s="526" t="s">
        <v>640</v>
      </c>
      <c r="P2" s="660" t="s">
        <v>41</v>
      </c>
      <c r="Q2" s="180" t="s">
        <v>3</v>
      </c>
      <c r="R2" s="183" t="s">
        <v>24</v>
      </c>
      <c r="S2" s="181" t="s">
        <v>26</v>
      </c>
      <c r="T2" s="182" t="s">
        <v>30</v>
      </c>
      <c r="U2" s="178" t="s">
        <v>36</v>
      </c>
      <c r="V2" s="1037">
        <v>1</v>
      </c>
      <c r="W2" s="459"/>
      <c r="X2" s="460" t="s">
        <v>610</v>
      </c>
      <c r="Y2" s="44" t="s">
        <v>635</v>
      </c>
      <c r="Z2" s="160"/>
      <c r="AA2" s="751" t="s">
        <v>714</v>
      </c>
      <c r="AB2" s="753" t="s">
        <v>715</v>
      </c>
      <c r="AC2" s="44" t="s">
        <v>309</v>
      </c>
      <c r="AD2" s="209" t="s">
        <v>309</v>
      </c>
      <c r="AF2" s="45" t="s">
        <v>36</v>
      </c>
      <c r="AH2" s="143" t="s">
        <v>341</v>
      </c>
      <c r="AI2" s="143" t="s">
        <v>341</v>
      </c>
      <c r="AK2" s="143" t="s">
        <v>345</v>
      </c>
      <c r="AM2" s="143" t="s">
        <v>355</v>
      </c>
      <c r="AP2" s="1100" t="s">
        <v>610</v>
      </c>
      <c r="AQ2" s="1033" t="s">
        <v>758</v>
      </c>
      <c r="AS2" s="44" t="s">
        <v>373</v>
      </c>
      <c r="AU2" s="45" t="s">
        <v>376</v>
      </c>
      <c r="AW2" s="409" t="s">
        <v>548</v>
      </c>
      <c r="AX2" s="410" t="s">
        <v>548</v>
      </c>
      <c r="AZ2" s="445" t="s">
        <v>580</v>
      </c>
      <c r="BA2" s="446" t="s">
        <v>581</v>
      </c>
      <c r="BC2" s="802" t="s">
        <v>722</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6" t="s">
        <v>258</v>
      </c>
      <c r="O3" s="526" t="s">
        <v>641</v>
      </c>
      <c r="P3" s="660" t="s">
        <v>42</v>
      </c>
      <c r="Q3" s="180" t="s">
        <v>300</v>
      </c>
      <c r="R3" s="179" t="s">
        <v>302</v>
      </c>
      <c r="S3" s="181" t="s">
        <v>27</v>
      </c>
      <c r="T3" s="182" t="s">
        <v>31</v>
      </c>
      <c r="U3" s="178" t="s">
        <v>37</v>
      </c>
      <c r="V3" s="1037">
        <v>2</v>
      </c>
      <c r="W3" s="459"/>
      <c r="X3" s="460" t="s">
        <v>767</v>
      </c>
      <c r="Y3" s="44" t="s">
        <v>635</v>
      </c>
      <c r="Z3" s="160"/>
      <c r="AA3" s="751" t="s">
        <v>715</v>
      </c>
      <c r="AB3" s="753"/>
      <c r="AC3" s="44" t="s">
        <v>310</v>
      </c>
      <c r="AD3" s="209" t="s">
        <v>310</v>
      </c>
      <c r="AF3" s="45" t="s">
        <v>37</v>
      </c>
      <c r="AH3" s="143" t="s">
        <v>364</v>
      </c>
      <c r="AI3" s="143" t="s">
        <v>343</v>
      </c>
      <c r="AK3" s="143" t="s">
        <v>346</v>
      </c>
      <c r="AM3" s="143" t="s">
        <v>356</v>
      </c>
      <c r="AP3" s="1100" t="s">
        <v>768</v>
      </c>
      <c r="AQ3" s="1033" t="s">
        <v>613</v>
      </c>
      <c r="AS3" s="44" t="s">
        <v>374</v>
      </c>
      <c r="AU3" s="45" t="s">
        <v>377</v>
      </c>
      <c r="AW3" s="409" t="s">
        <v>549</v>
      </c>
      <c r="AX3" s="410" t="s">
        <v>549</v>
      </c>
      <c r="AZ3" s="146" t="s">
        <v>651</v>
      </c>
      <c r="BA3" s="179" t="s">
        <v>650</v>
      </c>
      <c r="BC3" s="802" t="s">
        <v>723</v>
      </c>
    </row>
    <row r="4" spans="1:55" ht="101.25">
      <c r="A4" s="6" t="s">
        <v>102</v>
      </c>
      <c r="B4" s="44">
        <v>2002</v>
      </c>
      <c r="C4" s="44">
        <v>2015</v>
      </c>
      <c r="E4" s="143" t="s">
        <v>187</v>
      </c>
      <c r="F4" s="143" t="s">
        <v>227</v>
      </c>
      <c r="H4" s="143" t="s">
        <v>2</v>
      </c>
      <c r="I4" s="143" t="s">
        <v>49</v>
      </c>
      <c r="J4" s="143" t="s">
        <v>282</v>
      </c>
      <c r="K4" s="144" t="s">
        <v>248</v>
      </c>
      <c r="L4" s="144" t="s">
        <v>248</v>
      </c>
      <c r="M4" s="144">
        <v>3</v>
      </c>
      <c r="N4" s="656" t="s">
        <v>285</v>
      </c>
      <c r="O4" s="543" t="s">
        <v>642</v>
      </c>
      <c r="Q4" s="180" t="s">
        <v>23</v>
      </c>
      <c r="R4" s="179" t="s">
        <v>770</v>
      </c>
      <c r="S4" s="181" t="s">
        <v>28</v>
      </c>
      <c r="T4" s="182" t="s">
        <v>32</v>
      </c>
      <c r="U4" s="178" t="s">
        <v>38</v>
      </c>
      <c r="V4" s="1037">
        <v>3</v>
      </c>
      <c r="W4" s="459"/>
      <c r="X4" s="460" t="s">
        <v>758</v>
      </c>
      <c r="Y4" s="751" t="s">
        <v>635</v>
      </c>
      <c r="Z4" s="208"/>
      <c r="AC4" s="44" t="s">
        <v>311</v>
      </c>
      <c r="AD4" s="209" t="s">
        <v>311</v>
      </c>
      <c r="AF4" s="45" t="s">
        <v>38</v>
      </c>
      <c r="AH4" s="45" t="s">
        <v>367</v>
      </c>
      <c r="AK4" s="143" t="s">
        <v>347</v>
      </c>
      <c r="AM4" s="143" t="s">
        <v>357</v>
      </c>
      <c r="AP4" s="1100" t="s">
        <v>767</v>
      </c>
      <c r="AQ4" s="1033" t="s">
        <v>614</v>
      </c>
      <c r="AS4" s="44" t="s">
        <v>344</v>
      </c>
      <c r="AU4" s="45" t="s">
        <v>378</v>
      </c>
      <c r="AW4" s="409" t="s">
        <v>550</v>
      </c>
      <c r="AX4" s="410" t="s">
        <v>550</v>
      </c>
      <c r="AZ4" s="146" t="s">
        <v>661</v>
      </c>
      <c r="BA4" s="179" t="s">
        <v>660</v>
      </c>
      <c r="BC4" s="802" t="s">
        <v>724</v>
      </c>
    </row>
    <row r="5" spans="1:55" ht="33.75">
      <c r="A5" s="6" t="s">
        <v>103</v>
      </c>
      <c r="B5" s="44">
        <v>2003</v>
      </c>
      <c r="C5" s="44">
        <v>2016</v>
      </c>
      <c r="E5" s="143" t="s">
        <v>188</v>
      </c>
      <c r="F5" s="143" t="s">
        <v>228</v>
      </c>
      <c r="I5" s="143" t="s">
        <v>50</v>
      </c>
      <c r="K5" s="144" t="s">
        <v>246</v>
      </c>
      <c r="L5" s="144" t="s">
        <v>246</v>
      </c>
      <c r="M5" s="144">
        <v>4</v>
      </c>
      <c r="N5" s="657" t="s">
        <v>286</v>
      </c>
      <c r="O5" s="543" t="s">
        <v>643</v>
      </c>
      <c r="Q5" s="180" t="s">
        <v>301</v>
      </c>
      <c r="R5" s="179" t="s">
        <v>303</v>
      </c>
      <c r="T5" s="45" t="s">
        <v>33</v>
      </c>
      <c r="U5" s="178" t="s">
        <v>39</v>
      </c>
      <c r="V5" s="1037">
        <v>4</v>
      </c>
      <c r="W5" s="459"/>
      <c r="X5" s="460" t="s">
        <v>611</v>
      </c>
      <c r="Y5" s="751" t="s">
        <v>659</v>
      </c>
      <c r="Z5" s="208">
        <v>1</v>
      </c>
      <c r="AF5" s="45" t="s">
        <v>326</v>
      </c>
      <c r="AH5" s="143" t="s">
        <v>365</v>
      </c>
      <c r="AK5" s="143" t="s">
        <v>348</v>
      </c>
      <c r="AM5" s="143" t="s">
        <v>358</v>
      </c>
      <c r="AP5" s="1100" t="s">
        <v>611</v>
      </c>
      <c r="AQ5" s="1033" t="s">
        <v>617</v>
      </c>
      <c r="AU5" s="45" t="s">
        <v>379</v>
      </c>
      <c r="AW5" s="409" t="s">
        <v>551</v>
      </c>
      <c r="AX5" s="410" t="s">
        <v>551</v>
      </c>
      <c r="AZ5" s="544" t="s">
        <v>662</v>
      </c>
      <c r="BA5" s="568" t="s">
        <v>667</v>
      </c>
      <c r="BC5" s="802" t="s">
        <v>725</v>
      </c>
    </row>
    <row r="6" spans="1:55" ht="45">
      <c r="A6" s="6" t="s">
        <v>104</v>
      </c>
      <c r="B6" s="44">
        <v>2004</v>
      </c>
      <c r="C6" s="44">
        <v>2017</v>
      </c>
      <c r="E6" s="143" t="s">
        <v>189</v>
      </c>
      <c r="F6" s="147"/>
      <c r="G6" s="148" t="s">
        <v>290</v>
      </c>
      <c r="H6" s="148" t="s">
        <v>257</v>
      </c>
      <c r="I6" s="143" t="s">
        <v>67</v>
      </c>
      <c r="J6" s="148" t="s">
        <v>263</v>
      </c>
      <c r="N6" s="657" t="s">
        <v>287</v>
      </c>
      <c r="O6" s="543" t="s">
        <v>644</v>
      </c>
      <c r="R6" s="179" t="s">
        <v>3</v>
      </c>
      <c r="T6" s="45" t="s">
        <v>34</v>
      </c>
      <c r="U6" s="178" t="s">
        <v>326</v>
      </c>
      <c r="V6" s="1037">
        <v>5</v>
      </c>
      <c r="W6" s="459"/>
      <c r="X6" s="751" t="s">
        <v>612</v>
      </c>
      <c r="Y6" s="751" t="s">
        <v>668</v>
      </c>
      <c r="Z6" s="208"/>
      <c r="AA6" s="219"/>
      <c r="AH6" s="143" t="s">
        <v>366</v>
      </c>
      <c r="AK6" s="143" t="s">
        <v>349</v>
      </c>
      <c r="AM6" s="143" t="s">
        <v>359</v>
      </c>
      <c r="AP6" s="1100" t="s">
        <v>612</v>
      </c>
      <c r="AQ6" s="1033" t="s">
        <v>616</v>
      </c>
      <c r="AU6" s="220" t="s">
        <v>380</v>
      </c>
      <c r="AW6" s="409" t="s">
        <v>552</v>
      </c>
      <c r="AX6" s="410" t="s">
        <v>552</v>
      </c>
      <c r="AZ6" s="544" t="s">
        <v>663</v>
      </c>
      <c r="BA6" s="568" t="s">
        <v>672</v>
      </c>
    </row>
    <row r="7" spans="1:55" ht="33.75">
      <c r="A7" s="6" t="s">
        <v>105</v>
      </c>
      <c r="B7" s="44">
        <v>2005</v>
      </c>
      <c r="E7" s="143" t="s">
        <v>190</v>
      </c>
      <c r="F7" s="147"/>
      <c r="G7" s="143" t="s">
        <v>254</v>
      </c>
      <c r="H7" s="143" t="s">
        <v>256</v>
      </c>
      <c r="I7" s="143" t="s">
        <v>68</v>
      </c>
      <c r="J7" s="143" t="s">
        <v>283</v>
      </c>
      <c r="N7" s="658" t="s">
        <v>288</v>
      </c>
      <c r="O7" s="543" t="s">
        <v>645</v>
      </c>
      <c r="U7" s="178" t="s">
        <v>84</v>
      </c>
      <c r="V7" s="1038" t="s">
        <v>68</v>
      </c>
      <c r="W7" s="459"/>
      <c r="X7" s="751" t="s">
        <v>613</v>
      </c>
      <c r="Y7" s="751" t="s">
        <v>659</v>
      </c>
      <c r="Z7" s="208"/>
      <c r="AA7" s="219"/>
      <c r="AH7" s="143" t="s">
        <v>342</v>
      </c>
      <c r="AK7" s="143" t="s">
        <v>350</v>
      </c>
      <c r="AM7" s="143" t="s">
        <v>360</v>
      </c>
      <c r="AP7" s="1100" t="s">
        <v>758</v>
      </c>
      <c r="AQ7" s="1033" t="s">
        <v>615</v>
      </c>
      <c r="AU7" s="220" t="s">
        <v>381</v>
      </c>
      <c r="AW7" s="409" t="s">
        <v>553</v>
      </c>
      <c r="AX7" s="410" t="s">
        <v>553</v>
      </c>
      <c r="AZ7" s="544" t="s">
        <v>680</v>
      </c>
      <c r="BA7" s="568" t="s">
        <v>681</v>
      </c>
    </row>
    <row r="8" spans="1:55" ht="33.75">
      <c r="A8" s="6" t="s">
        <v>106</v>
      </c>
      <c r="B8" s="44">
        <v>2006</v>
      </c>
      <c r="E8" s="143" t="s">
        <v>191</v>
      </c>
      <c r="F8" s="147"/>
      <c r="G8" s="143" t="s">
        <v>255</v>
      </c>
      <c r="H8" s="143" t="s">
        <v>262</v>
      </c>
      <c r="I8" s="143" t="s">
        <v>182</v>
      </c>
      <c r="J8" s="143" t="s">
        <v>279</v>
      </c>
      <c r="N8" s="659" t="s">
        <v>289</v>
      </c>
      <c r="O8" s="543" t="s">
        <v>646</v>
      </c>
      <c r="V8" s="1038" t="s">
        <v>182</v>
      </c>
      <c r="W8" s="459"/>
      <c r="X8" s="751" t="s">
        <v>614</v>
      </c>
      <c r="Y8" s="751" t="s">
        <v>659</v>
      </c>
      <c r="Z8" s="208"/>
      <c r="AA8" s="219"/>
      <c r="AK8" s="143" t="s">
        <v>351</v>
      </c>
      <c r="AP8" s="1100" t="s">
        <v>613</v>
      </c>
      <c r="AQ8" s="1033" t="s">
        <v>767</v>
      </c>
      <c r="AU8" s="220" t="s">
        <v>382</v>
      </c>
      <c r="AW8" s="409" t="s">
        <v>554</v>
      </c>
      <c r="AX8" s="410" t="s">
        <v>554</v>
      </c>
      <c r="AZ8" s="146" t="s">
        <v>688</v>
      </c>
      <c r="BA8" s="179" t="s">
        <v>687</v>
      </c>
    </row>
    <row r="9" spans="1:55" ht="112.5">
      <c r="A9" s="6" t="s">
        <v>107</v>
      </c>
      <c r="B9" s="44">
        <v>2007</v>
      </c>
      <c r="E9" s="143" t="s">
        <v>192</v>
      </c>
      <c r="F9" s="147"/>
      <c r="G9" s="143" t="s">
        <v>262</v>
      </c>
      <c r="I9" s="143" t="s">
        <v>183</v>
      </c>
      <c r="O9" s="543" t="s">
        <v>647</v>
      </c>
      <c r="V9" s="1038" t="s">
        <v>183</v>
      </c>
      <c r="W9" s="459"/>
      <c r="X9" s="751" t="s">
        <v>615</v>
      </c>
      <c r="Y9" s="751" t="s">
        <v>635</v>
      </c>
      <c r="Z9" s="208">
        <v>1</v>
      </c>
      <c r="AA9" s="219"/>
      <c r="AK9" s="143" t="s">
        <v>352</v>
      </c>
      <c r="AP9" s="1100" t="s">
        <v>614</v>
      </c>
      <c r="AQ9" s="1033" t="s">
        <v>610</v>
      </c>
      <c r="AW9" s="409" t="s">
        <v>555</v>
      </c>
      <c r="AX9" s="410" t="s">
        <v>555</v>
      </c>
      <c r="AZ9" s="146" t="s">
        <v>765</v>
      </c>
      <c r="BA9" s="179" t="s">
        <v>600</v>
      </c>
    </row>
    <row r="10" spans="1:55" ht="45">
      <c r="A10" s="6" t="s">
        <v>108</v>
      </c>
      <c r="B10" s="44">
        <v>2008</v>
      </c>
      <c r="E10" s="143" t="s">
        <v>193</v>
      </c>
      <c r="F10" s="147"/>
      <c r="I10" s="143" t="s">
        <v>207</v>
      </c>
      <c r="O10" s="543" t="s">
        <v>648</v>
      </c>
      <c r="V10" s="1039" t="s">
        <v>207</v>
      </c>
      <c r="W10" s="1036"/>
      <c r="X10" s="1034" t="s">
        <v>616</v>
      </c>
      <c r="Y10" s="1035" t="s">
        <v>682</v>
      </c>
      <c r="Z10" s="208"/>
      <c r="AP10" s="1100" t="s">
        <v>617</v>
      </c>
      <c r="AQ10" s="1033"/>
      <c r="AW10" s="409" t="s">
        <v>556</v>
      </c>
      <c r="AX10" s="410" t="s">
        <v>556</v>
      </c>
    </row>
    <row r="11" spans="1:55" ht="22.5">
      <c r="A11" s="6" t="s">
        <v>109</v>
      </c>
      <c r="B11" s="44">
        <v>2009</v>
      </c>
      <c r="E11" s="143" t="s">
        <v>194</v>
      </c>
      <c r="F11" s="147"/>
      <c r="I11" s="143" t="s">
        <v>208</v>
      </c>
      <c r="O11" s="526" t="s">
        <v>649</v>
      </c>
      <c r="V11" s="1038" t="s">
        <v>208</v>
      </c>
      <c r="W11" s="461"/>
      <c r="X11" s="460" t="s">
        <v>617</v>
      </c>
      <c r="Y11" s="751" t="s">
        <v>670</v>
      </c>
      <c r="Z11" s="208"/>
      <c r="AP11" s="1100" t="s">
        <v>616</v>
      </c>
      <c r="AQ11" s="740"/>
      <c r="AW11" s="409" t="s">
        <v>557</v>
      </c>
      <c r="AX11" s="410" t="s">
        <v>557</v>
      </c>
    </row>
    <row r="12" spans="1:55" ht="33.75">
      <c r="A12" s="6" t="s">
        <v>64</v>
      </c>
      <c r="B12" s="44">
        <v>2010</v>
      </c>
      <c r="E12" s="143" t="s">
        <v>195</v>
      </c>
      <c r="F12" s="147"/>
      <c r="G12" s="148" t="s">
        <v>291</v>
      </c>
      <c r="H12" s="148" t="s">
        <v>259</v>
      </c>
      <c r="I12" s="143" t="s">
        <v>209</v>
      </c>
      <c r="O12" s="526" t="s">
        <v>3</v>
      </c>
      <c r="V12" s="1038" t="s">
        <v>209</v>
      </c>
      <c r="W12" s="544"/>
      <c r="X12" s="460" t="s">
        <v>761</v>
      </c>
      <c r="Y12" s="751" t="s">
        <v>635</v>
      </c>
      <c r="AP12" s="1100" t="s">
        <v>615</v>
      </c>
      <c r="AW12" s="409" t="s">
        <v>208</v>
      </c>
      <c r="AX12" s="410" t="s">
        <v>208</v>
      </c>
    </row>
    <row r="13" spans="1:55" ht="22.5">
      <c r="A13" s="6" t="s">
        <v>110</v>
      </c>
      <c r="B13" s="44">
        <v>2011</v>
      </c>
      <c r="E13" s="143" t="s">
        <v>196</v>
      </c>
      <c r="F13" s="147"/>
      <c r="G13" s="143" t="s">
        <v>260</v>
      </c>
      <c r="H13" s="143" t="s">
        <v>261</v>
      </c>
      <c r="I13" s="143" t="s">
        <v>210</v>
      </c>
      <c r="V13" s="1038" t="s">
        <v>210</v>
      </c>
      <c r="W13" s="544"/>
      <c r="X13" s="544"/>
      <c r="Y13" s="544"/>
      <c r="AW13" s="409" t="s">
        <v>209</v>
      </c>
      <c r="AX13" s="410" t="s">
        <v>209</v>
      </c>
    </row>
    <row r="14" spans="1:55" ht="45">
      <c r="A14" s="6" t="s">
        <v>65</v>
      </c>
      <c r="B14" s="44">
        <v>2012</v>
      </c>
      <c r="G14" s="143" t="s">
        <v>262</v>
      </c>
      <c r="H14" s="143" t="s">
        <v>262</v>
      </c>
      <c r="I14" s="143" t="s">
        <v>211</v>
      </c>
      <c r="N14" s="99" t="s">
        <v>315</v>
      </c>
      <c r="V14" s="1037">
        <v>13</v>
      </c>
      <c r="W14" s="459"/>
      <c r="X14" s="460" t="s">
        <v>768</v>
      </c>
      <c r="Y14" s="751" t="s">
        <v>635</v>
      </c>
      <c r="AW14" s="409" t="s">
        <v>210</v>
      </c>
      <c r="AX14" s="410" t="s">
        <v>210</v>
      </c>
    </row>
    <row r="15" spans="1:55" ht="63.75">
      <c r="A15" s="6" t="s">
        <v>440</v>
      </c>
      <c r="B15" s="44">
        <v>2013</v>
      </c>
      <c r="I15" s="143" t="s">
        <v>212</v>
      </c>
      <c r="N15" s="177" t="s">
        <v>323</v>
      </c>
      <c r="V15" s="527"/>
      <c r="W15" s="527"/>
      <c r="X15" s="218"/>
      <c r="Y15" s="527"/>
      <c r="AW15" s="409" t="s">
        <v>211</v>
      </c>
      <c r="AX15" s="410" t="s">
        <v>211</v>
      </c>
    </row>
    <row r="16" spans="1:55" ht="21" customHeight="1">
      <c r="A16" s="6" t="s">
        <v>111</v>
      </c>
      <c r="B16" s="44">
        <v>2014</v>
      </c>
      <c r="I16" s="143" t="s">
        <v>213</v>
      </c>
      <c r="N16" s="177" t="s">
        <v>322</v>
      </c>
      <c r="AW16" s="409" t="s">
        <v>212</v>
      </c>
      <c r="AX16" s="410" t="s">
        <v>212</v>
      </c>
    </row>
    <row r="17" spans="1:50" ht="21" customHeight="1">
      <c r="A17" s="6" t="s">
        <v>112</v>
      </c>
      <c r="B17" s="44">
        <v>2015</v>
      </c>
      <c r="I17" s="143" t="s">
        <v>214</v>
      </c>
      <c r="N17" s="177" t="s">
        <v>321</v>
      </c>
      <c r="X17" s="218"/>
      <c r="AW17" s="409" t="s">
        <v>213</v>
      </c>
      <c r="AX17" s="410" t="s">
        <v>213</v>
      </c>
    </row>
    <row r="18" spans="1:50" ht="21" customHeight="1">
      <c r="A18" s="6" t="s">
        <v>113</v>
      </c>
      <c r="B18" s="44">
        <v>2016</v>
      </c>
      <c r="I18" s="143" t="s">
        <v>215</v>
      </c>
      <c r="N18" s="177" t="s">
        <v>320</v>
      </c>
      <c r="X18" s="218"/>
      <c r="AW18" s="409" t="s">
        <v>214</v>
      </c>
      <c r="AX18" s="410" t="s">
        <v>214</v>
      </c>
    </row>
    <row r="19" spans="1:50" ht="21" customHeight="1">
      <c r="A19" s="6" t="s">
        <v>114</v>
      </c>
      <c r="B19" s="44">
        <v>2017</v>
      </c>
      <c r="I19" s="143" t="s">
        <v>216</v>
      </c>
      <c r="N19" s="177" t="s">
        <v>319</v>
      </c>
      <c r="X19" s="218"/>
      <c r="AW19" s="409" t="s">
        <v>215</v>
      </c>
      <c r="AX19" s="410" t="s">
        <v>215</v>
      </c>
    </row>
    <row r="20" spans="1:50" ht="21" customHeight="1">
      <c r="A20" s="6" t="s">
        <v>115</v>
      </c>
      <c r="B20" s="44">
        <v>2018</v>
      </c>
      <c r="I20" s="143" t="s">
        <v>217</v>
      </c>
      <c r="N20" s="177" t="s">
        <v>318</v>
      </c>
      <c r="AW20" s="409" t="s">
        <v>216</v>
      </c>
      <c r="AX20" s="410" t="s">
        <v>216</v>
      </c>
    </row>
    <row r="21" spans="1:50" ht="21" customHeight="1">
      <c r="A21" s="6" t="s">
        <v>116</v>
      </c>
      <c r="B21" s="44">
        <v>2019</v>
      </c>
      <c r="I21" s="143" t="s">
        <v>218</v>
      </c>
      <c r="N21" s="177" t="s">
        <v>317</v>
      </c>
      <c r="AW21" s="409" t="s">
        <v>217</v>
      </c>
      <c r="AX21" s="410" t="s">
        <v>217</v>
      </c>
    </row>
    <row r="22" spans="1:50" ht="21" customHeight="1">
      <c r="A22" s="6" t="s">
        <v>117</v>
      </c>
      <c r="B22" s="44">
        <v>2020</v>
      </c>
      <c r="N22" s="177" t="s">
        <v>316</v>
      </c>
      <c r="AW22" s="409" t="s">
        <v>218</v>
      </c>
      <c r="AX22" s="410" t="s">
        <v>218</v>
      </c>
    </row>
    <row r="23" spans="1:50" ht="21" customHeight="1">
      <c r="A23" s="6" t="s">
        <v>118</v>
      </c>
      <c r="B23" s="44">
        <v>2021</v>
      </c>
      <c r="AW23" s="409" t="s">
        <v>558</v>
      </c>
      <c r="AX23" s="410" t="s">
        <v>558</v>
      </c>
    </row>
    <row r="24" spans="1:50" ht="21" customHeight="1">
      <c r="A24" s="6" t="s">
        <v>119</v>
      </c>
      <c r="B24" s="44">
        <v>2022</v>
      </c>
      <c r="AW24" s="409" t="s">
        <v>559</v>
      </c>
      <c r="AX24" s="410" t="s">
        <v>559</v>
      </c>
    </row>
    <row r="25" spans="1:50">
      <c r="A25" s="6" t="s">
        <v>120</v>
      </c>
      <c r="B25" s="44">
        <v>2023</v>
      </c>
      <c r="AW25" s="409" t="s">
        <v>560</v>
      </c>
      <c r="AX25" s="410" t="s">
        <v>560</v>
      </c>
    </row>
    <row r="26" spans="1:50">
      <c r="A26" s="6" t="s">
        <v>121</v>
      </c>
      <c r="B26" s="44">
        <v>2024</v>
      </c>
      <c r="AX26" s="410" t="s">
        <v>561</v>
      </c>
    </row>
    <row r="27" spans="1:50">
      <c r="A27" s="6" t="s">
        <v>122</v>
      </c>
      <c r="B27" s="44">
        <v>2025</v>
      </c>
      <c r="AX27" s="410" t="s">
        <v>562</v>
      </c>
    </row>
    <row r="28" spans="1:50">
      <c r="A28" s="6" t="s">
        <v>123</v>
      </c>
      <c r="D28" s="270"/>
      <c r="E28" s="271"/>
      <c r="F28" s="271"/>
      <c r="H28" s="272" t="s">
        <v>407</v>
      </c>
      <c r="AX28" s="410" t="s">
        <v>563</v>
      </c>
    </row>
    <row r="29" spans="1:50">
      <c r="A29" s="6" t="s">
        <v>124</v>
      </c>
      <c r="D29" s="273" t="s">
        <v>408</v>
      </c>
      <c r="E29" s="274" t="str">
        <f>IF(periodStart = "","", periodStart)</f>
        <v>01.01.2020</v>
      </c>
      <c r="F29" s="274" t="str">
        <f>IF(periodEnd = "","", periodEnd)</f>
        <v>31.12.2023</v>
      </c>
      <c r="H29" s="275" t="s">
        <v>1891</v>
      </c>
      <c r="AX29" s="410" t="s">
        <v>564</v>
      </c>
    </row>
    <row r="30" spans="1:50">
      <c r="A30" s="6" t="s">
        <v>125</v>
      </c>
      <c r="D30" s="276"/>
      <c r="E30" s="277"/>
      <c r="F30" s="277"/>
      <c r="AX30" s="410" t="s">
        <v>565</v>
      </c>
    </row>
    <row r="31" spans="1:50" ht="12.75">
      <c r="A31" s="6" t="s">
        <v>126</v>
      </c>
      <c r="D31" s="270"/>
      <c r="E31" s="271"/>
      <c r="F31" s="271"/>
      <c r="H31" s="278"/>
      <c r="AX31" s="410" t="s">
        <v>566</v>
      </c>
    </row>
    <row r="32" spans="1:50">
      <c r="A32" s="6" t="s">
        <v>127</v>
      </c>
      <c r="D32" s="273" t="s">
        <v>409</v>
      </c>
      <c r="E32" s="279"/>
      <c r="F32" s="279"/>
      <c r="H32" s="280" t="s">
        <v>410</v>
      </c>
      <c r="O32" s="527" t="s">
        <v>640</v>
      </c>
      <c r="AX32" s="410" t="s">
        <v>567</v>
      </c>
    </row>
    <row r="33" spans="1:50">
      <c r="A33" s="6" t="s">
        <v>128</v>
      </c>
      <c r="O33" s="527" t="s">
        <v>641</v>
      </c>
      <c r="AX33" s="410" t="s">
        <v>568</v>
      </c>
    </row>
    <row r="34" spans="1:50">
      <c r="A34" s="6" t="s">
        <v>129</v>
      </c>
      <c r="O34" s="527" t="s">
        <v>642</v>
      </c>
      <c r="AX34" s="410" t="s">
        <v>569</v>
      </c>
    </row>
    <row r="35" spans="1:50">
      <c r="A35" s="6" t="s">
        <v>130</v>
      </c>
      <c r="O35" s="527" t="s">
        <v>643</v>
      </c>
      <c r="X35" s="527"/>
      <c r="Y35" s="527"/>
      <c r="AX35" s="410" t="s">
        <v>570</v>
      </c>
    </row>
    <row r="36" spans="1:50">
      <c r="A36" s="6" t="s">
        <v>94</v>
      </c>
      <c r="O36" s="527" t="s">
        <v>644</v>
      </c>
      <c r="AX36" s="410" t="s">
        <v>571</v>
      </c>
    </row>
    <row r="37" spans="1:50">
      <c r="A37" s="6" t="s">
        <v>95</v>
      </c>
      <c r="O37" s="527" t="s">
        <v>645</v>
      </c>
      <c r="AX37" s="410" t="s">
        <v>572</v>
      </c>
    </row>
    <row r="38" spans="1:50">
      <c r="A38" s="6" t="s">
        <v>96</v>
      </c>
      <c r="O38" s="527" t="s">
        <v>646</v>
      </c>
      <c r="AX38" s="410" t="s">
        <v>573</v>
      </c>
    </row>
    <row r="39" spans="1:50">
      <c r="A39" s="6" t="s">
        <v>97</v>
      </c>
      <c r="O39" s="527" t="s">
        <v>647</v>
      </c>
      <c r="AX39" s="410" t="s">
        <v>521</v>
      </c>
    </row>
    <row r="40" spans="1:50">
      <c r="A40" s="6" t="s">
        <v>98</v>
      </c>
      <c r="O40" s="527" t="s">
        <v>648</v>
      </c>
      <c r="AX40" s="410" t="s">
        <v>522</v>
      </c>
    </row>
    <row r="41" spans="1:50">
      <c r="A41" s="6" t="s">
        <v>99</v>
      </c>
      <c r="O41" s="527" t="s">
        <v>649</v>
      </c>
      <c r="AX41" s="410" t="s">
        <v>523</v>
      </c>
    </row>
    <row r="42" spans="1:50">
      <c r="A42" s="6" t="s">
        <v>131</v>
      </c>
      <c r="AX42" s="410" t="s">
        <v>524</v>
      </c>
    </row>
    <row r="43" spans="1:50">
      <c r="A43" s="6" t="s">
        <v>132</v>
      </c>
      <c r="AX43" s="410" t="s">
        <v>525</v>
      </c>
    </row>
    <row r="44" spans="1:50">
      <c r="A44" s="6" t="s">
        <v>133</v>
      </c>
      <c r="AX44" s="410" t="s">
        <v>526</v>
      </c>
    </row>
    <row r="45" spans="1:50">
      <c r="A45" s="6" t="s">
        <v>134</v>
      </c>
      <c r="AX45" s="410" t="s">
        <v>527</v>
      </c>
    </row>
    <row r="46" spans="1:50">
      <c r="A46" s="6" t="s">
        <v>135</v>
      </c>
      <c r="AX46" s="410" t="s">
        <v>528</v>
      </c>
    </row>
    <row r="47" spans="1:50">
      <c r="A47" s="6" t="s">
        <v>156</v>
      </c>
      <c r="AX47" s="410" t="s">
        <v>529</v>
      </c>
    </row>
    <row r="48" spans="1:50">
      <c r="A48" s="6" t="s">
        <v>157</v>
      </c>
      <c r="AX48" s="410" t="s">
        <v>530</v>
      </c>
    </row>
    <row r="49" spans="1:50">
      <c r="A49" s="6" t="s">
        <v>158</v>
      </c>
      <c r="AX49" s="410" t="s">
        <v>531</v>
      </c>
    </row>
    <row r="50" spans="1:50">
      <c r="A50" s="6" t="s">
        <v>136</v>
      </c>
      <c r="AX50" s="410" t="s">
        <v>532</v>
      </c>
    </row>
    <row r="51" spans="1:50">
      <c r="A51" s="6" t="s">
        <v>137</v>
      </c>
      <c r="AX51" s="410" t="s">
        <v>533</v>
      </c>
    </row>
    <row r="52" spans="1:50">
      <c r="A52" s="6" t="s">
        <v>138</v>
      </c>
      <c r="AX52" s="410" t="s">
        <v>534</v>
      </c>
    </row>
    <row r="53" spans="1:50">
      <c r="A53" s="6" t="s">
        <v>139</v>
      </c>
      <c r="X53" s="480"/>
      <c r="AX53" s="410" t="s">
        <v>535</v>
      </c>
    </row>
    <row r="54" spans="1:50">
      <c r="A54" s="6" t="s">
        <v>140</v>
      </c>
      <c r="X54" s="480"/>
      <c r="AX54" s="410" t="s">
        <v>536</v>
      </c>
    </row>
    <row r="55" spans="1:50">
      <c r="A55" s="6" t="s">
        <v>141</v>
      </c>
      <c r="X55" s="480"/>
      <c r="AX55" s="410" t="s">
        <v>537</v>
      </c>
    </row>
    <row r="56" spans="1:50">
      <c r="A56" s="6" t="s">
        <v>142</v>
      </c>
      <c r="X56" s="480"/>
      <c r="AX56" s="410" t="s">
        <v>538</v>
      </c>
    </row>
    <row r="57" spans="1:50">
      <c r="A57" s="6" t="s">
        <v>387</v>
      </c>
      <c r="X57" s="480"/>
      <c r="AX57" s="410" t="s">
        <v>539</v>
      </c>
    </row>
    <row r="58" spans="1:50">
      <c r="A58" s="6" t="s">
        <v>143</v>
      </c>
      <c r="X58" s="480"/>
      <c r="AX58" s="410" t="s">
        <v>540</v>
      </c>
    </row>
    <row r="59" spans="1:50">
      <c r="A59" s="6" t="s">
        <v>144</v>
      </c>
      <c r="X59" s="480"/>
      <c r="AX59" s="410" t="s">
        <v>541</v>
      </c>
    </row>
    <row r="60" spans="1:50">
      <c r="A60" s="6" t="s">
        <v>145</v>
      </c>
      <c r="X60" s="480"/>
      <c r="AX60" s="410" t="s">
        <v>542</v>
      </c>
    </row>
    <row r="61" spans="1:50">
      <c r="A61" s="6" t="s">
        <v>146</v>
      </c>
      <c r="X61" s="480"/>
      <c r="AX61" s="410" t="s">
        <v>543</v>
      </c>
    </row>
    <row r="62" spans="1:50">
      <c r="A62" s="6" t="s">
        <v>89</v>
      </c>
      <c r="X62" s="480"/>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373"/>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0</v>
      </c>
    </row>
    <row r="65" spans="1:1">
      <c r="A65" s="1032">
        <f>IF('Форма 4.2.3 | Т-гор.вода'!$M$24="",1,0)</f>
        <v>0</v>
      </c>
    </row>
    <row r="66" spans="1:1">
      <c r="A66" s="1032">
        <f>IF('Форма 4.2.3 | Т-гор.вода'!$W$24="",1,0)</f>
        <v>0</v>
      </c>
    </row>
    <row r="67" spans="1:1">
      <c r="A67" s="1032">
        <f>IF('Форма 4.2.3 | Т-гор.вода'!$Y$24="",1,0)</f>
        <v>0</v>
      </c>
    </row>
    <row r="68" spans="1:1">
      <c r="A68" s="1032">
        <f>IF('Форма 4.2.3 | Т-гор.вода'!$X$24="",1,0)</f>
        <v>0</v>
      </c>
    </row>
    <row r="69" spans="1:1">
      <c r="A69" s="1032">
        <f>IF('Форма 4.2.3 | Т-гор.вода'!$Z$24="",1,0)</f>
        <v>0</v>
      </c>
    </row>
    <row r="70" spans="1:1">
      <c r="A70" s="1032">
        <f>IF('Форма 4.2.4 | Т-подкл'!$AB$23="",1,0)</f>
        <v>1</v>
      </c>
    </row>
    <row r="71" spans="1:1">
      <c r="A71" s="1032">
        <f>IF('Форма 4.2.4 | Т-подкл'!$AD$23="",1,0)</f>
        <v>1</v>
      </c>
    </row>
    <row r="72" spans="1:1">
      <c r="A72" s="1032">
        <f>IF('Форма 4.2.4 | Т-подкл'!$N$23="",1,0)</f>
        <v>0</v>
      </c>
    </row>
    <row r="73" spans="1:1">
      <c r="A73" s="1032">
        <f>IF('Форма 4.2.4 | Т-подкл'!$R$23="",1,0)</f>
        <v>0</v>
      </c>
    </row>
    <row r="74" spans="1:1">
      <c r="A74" s="1032">
        <f>IF('Форма 4.2.4 | Т-подкл'!$V$23="",1,0)</f>
        <v>0</v>
      </c>
    </row>
    <row r="75" spans="1:1">
      <c r="A75" s="1032">
        <f>IF('Форма 4.2.4 | Т-подкл'!$AC$23="",1,0)</f>
        <v>0</v>
      </c>
    </row>
    <row r="76" spans="1:1">
      <c r="A76" s="1032">
        <f>IF('Форма 4.2.4 | Т-подкл'!$AE$23="",1,0)</f>
        <v>0</v>
      </c>
    </row>
    <row r="77" spans="1:1">
      <c r="A77" s="1032">
        <f>IF('Форма 4.2.5 | Т-подкл(инд)'!$M$23="",1,0)</f>
        <v>1</v>
      </c>
    </row>
    <row r="78" spans="1:1">
      <c r="A78" s="1032">
        <f>IF('Форма 4.2.5 | Т-подкл(инд)'!$P$23="",1,0)</f>
        <v>1</v>
      </c>
    </row>
    <row r="79" spans="1:1">
      <c r="A79" s="1032">
        <f>IF('Форма 4.2.5 | Т-подкл(инд)'!$Q$23="",1,0)</f>
        <v>1</v>
      </c>
    </row>
    <row r="80" spans="1:1">
      <c r="A80" s="1032">
        <f>IF('Форма 4.2.5 | Т-подкл(инд)'!$R$23="",1,0)</f>
        <v>1</v>
      </c>
    </row>
    <row r="81" spans="1:1">
      <c r="A81" s="1032">
        <f>IF('Форма 4.2.5 | Т-подкл(инд)'!$S$23="",1,0)</f>
        <v>1</v>
      </c>
    </row>
    <row r="82" spans="1:1">
      <c r="A82" s="1032">
        <f>IF('Форма 4.2.5 | Т-подкл(инд)'!$T$23="",1,0)</f>
        <v>0</v>
      </c>
    </row>
    <row r="83" spans="1:1">
      <c r="A83" s="1032">
        <f>IF('Форма 4.2.5 | Т-подкл(инд)'!$V$23="",1,0)</f>
        <v>0</v>
      </c>
    </row>
    <row r="84" spans="1:1">
      <c r="A84" s="1032">
        <f>IF('Форма 4.7'!$E$12="",1,0)</f>
        <v>0</v>
      </c>
    </row>
    <row r="85" spans="1:1">
      <c r="A85" s="1032">
        <f>IF('Форма 4.7'!$F$12="",1,0)</f>
        <v>0</v>
      </c>
    </row>
    <row r="86" spans="1:1">
      <c r="A86" s="1032">
        <f>IF('Форма 4.8'!$G$11="",1,0)</f>
        <v>0</v>
      </c>
    </row>
    <row r="87" spans="1:1">
      <c r="A87" s="1032">
        <f>IF('Форма 4.8'!$G$12="",1,0)</f>
        <v>0</v>
      </c>
    </row>
    <row r="88" spans="1:1">
      <c r="A88" s="1032">
        <f>IF('Форма 4.8'!$H$12="",1,0)</f>
        <v>0</v>
      </c>
    </row>
    <row r="89" spans="1:1">
      <c r="A89" s="1032">
        <f>IF('Форма 4.8'!$H$13="",1,0)</f>
        <v>0</v>
      </c>
    </row>
    <row r="90" spans="1:1">
      <c r="A90" s="1032">
        <f>IF('Форма 4.8'!$E$15="",1,0)</f>
        <v>0</v>
      </c>
    </row>
    <row r="91" spans="1:1">
      <c r="A91" s="1032">
        <f>IF('Форма 4.8'!$H$15="",1,0)</f>
        <v>0</v>
      </c>
    </row>
    <row r="92" spans="1:1">
      <c r="A92" s="1032">
        <f>IF('Форма 4.8'!$G$18="",1,0)</f>
        <v>0</v>
      </c>
    </row>
    <row r="93" spans="1:1">
      <c r="A93" s="1032">
        <f>IF('Форма 4.8'!$G$22="",1,0)</f>
        <v>0</v>
      </c>
    </row>
    <row r="94" spans="1:1">
      <c r="A94" s="1032">
        <f>IF('Форма 4.8'!$G$25="",1,0)</f>
        <v>0</v>
      </c>
    </row>
    <row r="95" spans="1:1">
      <c r="A95" s="1032">
        <f>IF('Форма 4.8'!$E$32="",1,0)</f>
        <v>0</v>
      </c>
    </row>
    <row r="96" spans="1:1">
      <c r="A96" s="1032">
        <f>IF('Форма 4.8'!$H$32="",1,0)</f>
        <v>0</v>
      </c>
    </row>
    <row r="97" spans="1:1">
      <c r="A97" s="1032">
        <f>IF('Форма 4.8'!$G$28="",1,0)</f>
        <v>0</v>
      </c>
    </row>
    <row r="98" spans="1:1">
      <c r="A98" s="1032">
        <f>IF('Форма 1.0.2'!$E$12="",1,0)</f>
        <v>1</v>
      </c>
    </row>
    <row r="99" spans="1:1">
      <c r="A99" s="1032">
        <f>IF('Форма 1.0.2'!$F$12="",1,0)</f>
        <v>1</v>
      </c>
    </row>
    <row r="100" spans="1:1">
      <c r="A100" s="1032">
        <f>IF('Форма 1.0.2'!$G$12="",1,0)</f>
        <v>1</v>
      </c>
    </row>
    <row r="101" spans="1:1">
      <c r="A101" s="1032">
        <f>IF('Форма 1.0.2'!$H$12="",1,0)</f>
        <v>1</v>
      </c>
    </row>
    <row r="102" spans="1:1">
      <c r="A102" s="1032">
        <f>IF('Форма 1.0.2'!$I$12="",1,0)</f>
        <v>1</v>
      </c>
    </row>
    <row r="103" spans="1:1">
      <c r="A103" s="1032">
        <f>IF('Форма 1.0.2'!$J$12="",1,0)</f>
        <v>1</v>
      </c>
    </row>
    <row r="104" spans="1:1">
      <c r="A104" s="1032">
        <f>IF('Сведения об изменении'!$E$12="",1,0)</f>
        <v>0</v>
      </c>
    </row>
    <row r="105" spans="1:1">
      <c r="A105" s="1088">
        <f>IF('Форма 4.2.4 | Т-подкл'!$AA$23="",1,0)</f>
        <v>1</v>
      </c>
    </row>
    <row r="106" spans="1:1">
      <c r="A106" s="1088">
        <f>IF('Форма 4.2.4 | Т-подкл'!$Z$23="",1,0)</f>
        <v>1</v>
      </c>
    </row>
    <row r="107" spans="1:1">
      <c r="A107" s="1097">
        <f>IF('Форма 4.7'!$F$27="",1,0)</f>
        <v>0</v>
      </c>
    </row>
    <row r="108" spans="1:1">
      <c r="A108" s="1097">
        <f>IF('Форма 4.7'!$E$27="",1,0)</f>
        <v>0</v>
      </c>
    </row>
    <row r="109" spans="1:1">
      <c r="A109" s="1100">
        <f>IF(Территории!$E$12="",1,0)</f>
        <v>0</v>
      </c>
    </row>
    <row r="110" spans="1:1">
      <c r="A110" s="1100">
        <f>IF(Территории!$E$16="",1,0)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тарифов'!$E$29="",1,0)</f>
        <v>0</v>
      </c>
    </row>
    <row r="118" spans="1:1">
      <c r="A118" s="1100">
        <f>IF('Перечень тарифов'!$F$29="",1,0)</f>
        <v>0</v>
      </c>
    </row>
    <row r="119" spans="1:1">
      <c r="A119" s="1100">
        <f>IF('Перечень тарифов'!$G$29="",1,0)</f>
        <v>0</v>
      </c>
    </row>
    <row r="120" spans="1:1">
      <c r="A120" s="1100">
        <f>IF('Перечень тарифов'!$K$29="",1,0)</f>
        <v>0</v>
      </c>
    </row>
    <row r="121" spans="1:1">
      <c r="A121" s="1100">
        <f>IF('Перечень тарифов'!$O$29="",1,0)</f>
        <v>0</v>
      </c>
    </row>
    <row r="122" spans="1:1">
      <c r="A122" s="1100">
        <f>IF('Перечень тарифов'!$S$29="",1,0)</f>
        <v>0</v>
      </c>
    </row>
    <row r="123" spans="1:1">
      <c r="A123" s="1100">
        <f>IF('Перечень тарифов'!$E$37="",1,0)</f>
        <v>0</v>
      </c>
    </row>
    <row r="124" spans="1:1">
      <c r="A124" s="1100">
        <f>IF('Перечень тарифов'!$F$37="",1,0)</f>
        <v>0</v>
      </c>
    </row>
    <row r="125" spans="1:1">
      <c r="A125" s="1100">
        <f>IF('Перечень тарифов'!$G$37="",1,0)</f>
        <v>0</v>
      </c>
    </row>
    <row r="126" spans="1:1">
      <c r="A126" s="1100">
        <f>IF('Перечень тарифов'!$K$37="",1,0)</f>
        <v>0</v>
      </c>
    </row>
    <row r="127" spans="1:1">
      <c r="A127" s="1100">
        <f>IF('Перечень тарифов'!$O$37="",1,0)</f>
        <v>0</v>
      </c>
    </row>
    <row r="128" spans="1:1">
      <c r="A128" s="1100">
        <f>IF('Перечень тарифов'!$S$37="",1,0)</f>
        <v>0</v>
      </c>
    </row>
    <row r="129" spans="1:1">
      <c r="A129" s="1100">
        <f>IF('Перечень тарифов'!$G$12="",1,0)</f>
        <v>0</v>
      </c>
    </row>
    <row r="130" spans="1:1">
      <c r="A130" s="1100">
        <f>IF('Перечень тарифов'!$G$11="",1,0)</f>
        <v>0</v>
      </c>
    </row>
    <row r="131" spans="1:1">
      <c r="A131" s="1100">
        <f>IF('Перечень тарифов'!$N$29="",1,0)</f>
        <v>0</v>
      </c>
    </row>
    <row r="132" spans="1:1">
      <c r="A132" s="1100">
        <f>IF('Перечень тарифов'!$N$32="",1,0)</f>
        <v>0</v>
      </c>
    </row>
    <row r="133" spans="1:1">
      <c r="A133" s="1100">
        <f>IF('Перечень тарифов'!$O$32="",1,0)</f>
        <v>0</v>
      </c>
    </row>
    <row r="134" spans="1:1">
      <c r="A134" s="1100">
        <f>IF('Перечень тарифов'!$S$32="",1,0)</f>
        <v>0</v>
      </c>
    </row>
    <row r="135" spans="1:1">
      <c r="A135" s="1100">
        <f>IF('Перечень тарифов'!$N$21="",1,0)</f>
        <v>0</v>
      </c>
    </row>
    <row r="136" spans="1:1">
      <c r="A136" s="1100">
        <f>IF('Перечень тарифов'!$N$24="",1,0)</f>
        <v>0</v>
      </c>
    </row>
    <row r="137" spans="1:1">
      <c r="A137" s="1100">
        <f>IF('Перечень тарифов'!$O$24="",1,0)</f>
        <v>0</v>
      </c>
    </row>
    <row r="138" spans="1:1">
      <c r="A138" s="1100">
        <f>IF('Перечень тарифов'!$S$24="",1,0)</f>
        <v>0</v>
      </c>
    </row>
    <row r="139" spans="1:1">
      <c r="A139" s="1100">
        <f>IF('Перечень тарифов'!$N$37="",1,0)</f>
        <v>0</v>
      </c>
    </row>
    <row r="140" spans="1:1">
      <c r="A140" s="1100">
        <f>IF('Форма 4.2.1 | Т-ТЭ | потр'!$O$24="",1,0)</f>
        <v>0</v>
      </c>
    </row>
    <row r="141" spans="1:1">
      <c r="A141" s="1100">
        <f>IF('Форма 4.2.1 | Т-ТЭ | потр'!$O$32="",1,0)</f>
        <v>0</v>
      </c>
    </row>
    <row r="142" spans="1:1">
      <c r="A142" s="1100">
        <f>IF('Форма 4.2.1 | Т-ТЭ | потр'!$O$33="",1,0)</f>
        <v>0</v>
      </c>
    </row>
    <row r="143" spans="1:1">
      <c r="A143" s="1100">
        <f>IF('Форма 4.2.1 | Т-ТЭ | потр'!$M$34="",1,0)</f>
        <v>0</v>
      </c>
    </row>
    <row r="144" spans="1:1">
      <c r="A144" s="1100">
        <f>IF('Форма 4.2.1 | Т-ТЭ | потр'!$O$34="",1,0)</f>
        <v>0</v>
      </c>
    </row>
    <row r="145" spans="1:1">
      <c r="A145" s="1100">
        <f>IF('Форма 4.2.1 | Т-ТЭ | потр'!$R$34="",1,0)</f>
        <v>0</v>
      </c>
    </row>
    <row r="146" spans="1:1">
      <c r="A146" s="1100">
        <f>IF('Форма 4.2.1 | Т-ТЭ | потр'!$T$34="",1,0)</f>
        <v>0</v>
      </c>
    </row>
    <row r="147" spans="1:1">
      <c r="A147" s="1100">
        <f>IF('Форма 4.2.1 | Т-ТЭ | потр'!$S$34="",1,0)</f>
        <v>0</v>
      </c>
    </row>
    <row r="148" spans="1:1">
      <c r="A148" s="1100">
        <f>IF('Форма 4.2.1 | Т-ТЭ | потр'!$U$34="",1,0)</f>
        <v>0</v>
      </c>
    </row>
    <row r="149" spans="1:1">
      <c r="A149" s="1100">
        <f>IF('Форма 4.2.3 | Т-гор.вода'!$O$24="",1,0)</f>
        <v>0</v>
      </c>
    </row>
    <row r="150" spans="1:1">
      <c r="A150" s="1100">
        <f>IF('Форма 4.2.3 | Т-гор.вода'!$P$24="",1,0)</f>
        <v>0</v>
      </c>
    </row>
    <row r="151" spans="1:1">
      <c r="A151" s="1100">
        <f>IF('Форма 4.2.3 | Т-гор.вода'!$O$34="",1,0)</f>
        <v>0</v>
      </c>
    </row>
    <row r="152" spans="1:1">
      <c r="A152" s="1100">
        <f>IF('Форма 4.2.3 | Т-гор.вода'!$M$35="",1,0)</f>
        <v>0</v>
      </c>
    </row>
    <row r="153" spans="1:1">
      <c r="A153" s="1100">
        <f>IF('Форма 4.2.3 | Т-гор.вода'!$O$35="",1,0)</f>
        <v>0</v>
      </c>
    </row>
    <row r="154" spans="1:1">
      <c r="A154" s="1100">
        <f>IF('Форма 4.2.3 | Т-гор.вода'!$P$35="",1,0)</f>
        <v>0</v>
      </c>
    </row>
    <row r="155" spans="1:1">
      <c r="A155" s="1100">
        <f>IF('Форма 4.2.3 | Т-гор.вода'!$W$35="",1,0)</f>
        <v>0</v>
      </c>
    </row>
    <row r="156" spans="1:1">
      <c r="A156" s="1100">
        <f>IF('Форма 4.2.3 | Т-гор.вода'!$Y$35="",1,0)</f>
        <v>0</v>
      </c>
    </row>
    <row r="157" spans="1:1">
      <c r="A157" s="1100">
        <f>IF('Форма 4.2.3 | Т-гор.вода'!$X$35="",1,0)</f>
        <v>0</v>
      </c>
    </row>
    <row r="158" spans="1:1">
      <c r="A158" s="1100">
        <f>IF('Форма 4.2.3 | Т-гор.вода'!$Z$35="",1,0)</f>
        <v>0</v>
      </c>
    </row>
    <row r="159" spans="1:1">
      <c r="A159" s="1100">
        <f>IF('Форма 4.2.2 | Т-ТН'!$O$24="",1,0)</f>
        <v>0</v>
      </c>
    </row>
    <row r="160" spans="1:1">
      <c r="A160" s="1100">
        <f>IF('Форма 4.2.1 | Т-ТЭ | потр'!$Y$24="",1,0)</f>
        <v>0</v>
      </c>
    </row>
    <row r="161" spans="1:1">
      <c r="A161" s="1100">
        <f>IF('Форма 4.2.1 | Т-ТЭ | потр'!$AA$24="",1,0)</f>
        <v>0</v>
      </c>
    </row>
    <row r="162" spans="1:1">
      <c r="A162" s="1100">
        <f>IF('Форма 4.2.1 | Т-ТЭ | потр'!$V$24="",1,0)</f>
        <v>0</v>
      </c>
    </row>
    <row r="163" spans="1:1">
      <c r="A163" s="1100">
        <f>IF('Форма 4.2.1 | Т-ТЭ | потр'!$Z$24="",1,0)</f>
        <v>0</v>
      </c>
    </row>
    <row r="164" spans="1:1">
      <c r="A164" s="1100">
        <f>IF('Форма 4.2.1 | Т-ТЭ | потр'!$AB$24="",1,0)</f>
        <v>0</v>
      </c>
    </row>
    <row r="165" spans="1:1">
      <c r="A165" s="1100">
        <f>IF('Форма 4.2.1 | Т-ТЭ | потр'!$Y$34="",1,0)</f>
        <v>0</v>
      </c>
    </row>
    <row r="166" spans="1:1">
      <c r="A166" s="1100">
        <f>IF('Форма 4.2.1 | Т-ТЭ | потр'!$AA$34="",1,0)</f>
        <v>0</v>
      </c>
    </row>
    <row r="167" spans="1:1">
      <c r="A167" s="1100">
        <f>IF('Форма 4.2.1 | Т-ТЭ | потр'!$V$34="",1,0)</f>
        <v>0</v>
      </c>
    </row>
    <row r="168" spans="1:1">
      <c r="A168" s="1100">
        <f>IF('Форма 4.2.1 | Т-ТЭ | потр'!$Z$34="",1,0)</f>
        <v>0</v>
      </c>
    </row>
    <row r="169" spans="1:1">
      <c r="A169" s="1100">
        <f>IF('Форма 4.2.1 | Т-ТЭ | потр'!$AB$34="",1,0)</f>
        <v>0</v>
      </c>
    </row>
    <row r="170" spans="1:1">
      <c r="A170" s="1100">
        <f>IF('Форма 4.2.1 | Т-ТЭ | потр'!$AF$24="",1,0)</f>
        <v>0</v>
      </c>
    </row>
    <row r="171" spans="1:1">
      <c r="A171" s="1100">
        <f>IF('Форма 4.2.1 | Т-ТЭ | потр'!$AH$24="",1,0)</f>
        <v>0</v>
      </c>
    </row>
    <row r="172" spans="1:1">
      <c r="A172" s="1100">
        <f>IF('Форма 4.2.1 | Т-ТЭ | потр'!$AC$24="",1,0)</f>
        <v>0</v>
      </c>
    </row>
    <row r="173" spans="1:1">
      <c r="A173" s="1100">
        <f>IF('Форма 4.2.1 | Т-ТЭ | потр'!$AG$24="",1,0)</f>
        <v>0</v>
      </c>
    </row>
    <row r="174" spans="1:1">
      <c r="A174" s="1100">
        <f>IF('Форма 4.2.1 | Т-ТЭ | потр'!$AI$24="",1,0)</f>
        <v>0</v>
      </c>
    </row>
    <row r="175" spans="1:1">
      <c r="A175" s="1100">
        <f>IF('Форма 4.2.1 | Т-ТЭ | потр'!$AF$34="",1,0)</f>
        <v>0</v>
      </c>
    </row>
    <row r="176" spans="1:1">
      <c r="A176" s="1100">
        <f>IF('Форма 4.2.1 | Т-ТЭ | потр'!$AH$34="",1,0)</f>
        <v>0</v>
      </c>
    </row>
    <row r="177" spans="1:1">
      <c r="A177" s="1100">
        <f>IF('Форма 4.2.1 | Т-ТЭ | потр'!$AC$34="",1,0)</f>
        <v>0</v>
      </c>
    </row>
    <row r="178" spans="1:1">
      <c r="A178" s="1100">
        <f>IF('Форма 4.2.1 | Т-ТЭ | потр'!$AG$34="",1,0)</f>
        <v>0</v>
      </c>
    </row>
    <row r="179" spans="1:1">
      <c r="A179" s="1100">
        <f>IF('Форма 4.2.1 | Т-ТЭ | потр'!$AI$34="",1,0)</f>
        <v>0</v>
      </c>
    </row>
    <row r="180" spans="1:1">
      <c r="A180" s="1100">
        <f>IF('Форма 4.2.1 | Т-ТЭ | потр'!$AM$24="",1,0)</f>
        <v>0</v>
      </c>
    </row>
    <row r="181" spans="1:1">
      <c r="A181" s="1100">
        <f>IF('Форма 4.2.1 | Т-ТЭ | потр'!$AO$24="",1,0)</f>
        <v>0</v>
      </c>
    </row>
    <row r="182" spans="1:1">
      <c r="A182" s="1100">
        <f>IF('Форма 4.2.1 | Т-ТЭ | потр'!$AJ$24="",1,0)</f>
        <v>0</v>
      </c>
    </row>
    <row r="183" spans="1:1">
      <c r="A183" s="1100">
        <f>IF('Форма 4.2.1 | Т-ТЭ | потр'!$AN$24="",1,0)</f>
        <v>0</v>
      </c>
    </row>
    <row r="184" spans="1:1">
      <c r="A184" s="1100">
        <f>IF('Форма 4.2.1 | Т-ТЭ | потр'!$AP$24="",1,0)</f>
        <v>0</v>
      </c>
    </row>
    <row r="185" spans="1:1">
      <c r="A185" s="1100">
        <f>IF('Форма 4.2.1 | Т-ТЭ | потр'!$AM$34="",1,0)</f>
        <v>0</v>
      </c>
    </row>
    <row r="186" spans="1:1">
      <c r="A186" s="1100">
        <f>IF('Форма 4.2.1 | Т-ТЭ | потр'!$AO$34="",1,0)</f>
        <v>0</v>
      </c>
    </row>
    <row r="187" spans="1:1">
      <c r="A187" s="1100">
        <f>IF('Форма 4.2.1 | Т-ТЭ | потр'!$AJ$34="",1,0)</f>
        <v>0</v>
      </c>
    </row>
    <row r="188" spans="1:1">
      <c r="A188" s="1100">
        <f>IF('Форма 4.2.1 | Т-ТЭ | потр'!$AN$34="",1,0)</f>
        <v>0</v>
      </c>
    </row>
    <row r="189" spans="1:1">
      <c r="A189" s="1100">
        <f>IF('Форма 4.2.1 | Т-ТЭ | потр'!$AP$34="",1,0)</f>
        <v>0</v>
      </c>
    </row>
    <row r="190" spans="1:1">
      <c r="A190" s="1100">
        <f>IF('Форма 4.2.1 | Т-ТЭ | потр'!$AT$24="",1,0)</f>
        <v>0</v>
      </c>
    </row>
    <row r="191" spans="1:1">
      <c r="A191" s="1100">
        <f>IF('Форма 4.2.1 | Т-ТЭ | потр'!$AV$24="",1,0)</f>
        <v>0</v>
      </c>
    </row>
    <row r="192" spans="1:1">
      <c r="A192" s="1100">
        <f>IF('Форма 4.2.1 | Т-ТЭ | потр'!$AQ$24="",1,0)</f>
        <v>0</v>
      </c>
    </row>
    <row r="193" spans="1:1">
      <c r="A193" s="1100">
        <f>IF('Форма 4.2.1 | Т-ТЭ | потр'!$AU$24="",1,0)</f>
        <v>0</v>
      </c>
    </row>
    <row r="194" spans="1:1">
      <c r="A194" s="1100">
        <f>IF('Форма 4.2.1 | Т-ТЭ | потр'!$AW$24="",1,0)</f>
        <v>0</v>
      </c>
    </row>
    <row r="195" spans="1:1">
      <c r="A195" s="1100">
        <f>IF('Форма 4.2.1 | Т-ТЭ | потр'!$AT$34="",1,0)</f>
        <v>0</v>
      </c>
    </row>
    <row r="196" spans="1:1">
      <c r="A196" s="1100">
        <f>IF('Форма 4.2.1 | Т-ТЭ | потр'!$AV$34="",1,0)</f>
        <v>0</v>
      </c>
    </row>
    <row r="197" spans="1:1">
      <c r="A197" s="1100">
        <f>IF('Форма 4.2.1 | Т-ТЭ | потр'!$AQ$34="",1,0)</f>
        <v>0</v>
      </c>
    </row>
    <row r="198" spans="1:1">
      <c r="A198" s="1100">
        <f>IF('Форма 4.2.1 | Т-ТЭ | потр'!$AU$34="",1,0)</f>
        <v>0</v>
      </c>
    </row>
    <row r="199" spans="1:1">
      <c r="A199" s="1100">
        <f>IF('Форма 4.2.1 | Т-ТЭ | потр'!$AW$34="",1,0)</f>
        <v>0</v>
      </c>
    </row>
    <row r="200" spans="1:1">
      <c r="A200" s="1100">
        <f>IF('Форма 4.2.1 | Т-ТЭ | потр'!$BA$24="",1,0)</f>
        <v>0</v>
      </c>
    </row>
    <row r="201" spans="1:1">
      <c r="A201" s="1100">
        <f>IF('Форма 4.2.1 | Т-ТЭ | потр'!$BC$24="",1,0)</f>
        <v>0</v>
      </c>
    </row>
    <row r="202" spans="1:1">
      <c r="A202" s="1100">
        <f>IF('Форма 4.2.1 | Т-ТЭ | потр'!$AX$24="",1,0)</f>
        <v>0</v>
      </c>
    </row>
    <row r="203" spans="1:1">
      <c r="A203" s="1100">
        <f>IF('Форма 4.2.1 | Т-ТЭ | потр'!$BB$24="",1,0)</f>
        <v>0</v>
      </c>
    </row>
    <row r="204" spans="1:1">
      <c r="A204" s="1100">
        <f>IF('Форма 4.2.1 | Т-ТЭ | потр'!$BD$24="",1,0)</f>
        <v>0</v>
      </c>
    </row>
    <row r="205" spans="1:1">
      <c r="A205" s="1100">
        <f>IF('Форма 4.2.1 | Т-ТЭ | потр'!$BA$34="",1,0)</f>
        <v>0</v>
      </c>
    </row>
    <row r="206" spans="1:1">
      <c r="A206" s="1100">
        <f>IF('Форма 4.2.1 | Т-ТЭ | потр'!$BC$34="",1,0)</f>
        <v>0</v>
      </c>
    </row>
    <row r="207" spans="1:1">
      <c r="A207" s="1100">
        <f>IF('Форма 4.2.1 | Т-ТЭ | потр'!$AX$34="",1,0)</f>
        <v>0</v>
      </c>
    </row>
    <row r="208" spans="1:1">
      <c r="A208" s="1100">
        <f>IF('Форма 4.2.1 | Т-ТЭ | потр'!$BB$34="",1,0)</f>
        <v>0</v>
      </c>
    </row>
    <row r="209" spans="1:1">
      <c r="A209" s="1100">
        <f>IF('Форма 4.2.1 | Т-ТЭ | потр'!$BD$34="",1,0)</f>
        <v>0</v>
      </c>
    </row>
    <row r="210" spans="1:1">
      <c r="A210" s="1100">
        <f>IF('Форма 4.2.1 | Т-ТЭ | потр'!$BH$24="",1,0)</f>
        <v>0</v>
      </c>
    </row>
    <row r="211" spans="1:1">
      <c r="A211" s="1100">
        <f>IF('Форма 4.2.1 | Т-ТЭ | потр'!$BJ$24="",1,0)</f>
        <v>0</v>
      </c>
    </row>
    <row r="212" spans="1:1">
      <c r="A212" s="1100">
        <f>IF('Форма 4.2.1 | Т-ТЭ | потр'!$BE$24="",1,0)</f>
        <v>0</v>
      </c>
    </row>
    <row r="213" spans="1:1">
      <c r="A213" s="1100">
        <f>IF('Форма 4.2.1 | Т-ТЭ | потр'!$BI$24="",1,0)</f>
        <v>0</v>
      </c>
    </row>
    <row r="214" spans="1:1">
      <c r="A214" s="1100">
        <f>IF('Форма 4.2.1 | Т-ТЭ | потр'!$BK$24="",1,0)</f>
        <v>0</v>
      </c>
    </row>
    <row r="215" spans="1:1">
      <c r="A215" s="1100">
        <f>IF('Форма 4.2.1 | Т-ТЭ | потр'!$BH$34="",1,0)</f>
        <v>0</v>
      </c>
    </row>
    <row r="216" spans="1:1">
      <c r="A216" s="1100">
        <f>IF('Форма 4.2.1 | Т-ТЭ | потр'!$BJ$34="",1,0)</f>
        <v>0</v>
      </c>
    </row>
    <row r="217" spans="1:1">
      <c r="A217" s="1100">
        <f>IF('Форма 4.2.1 | Т-ТЭ | потр'!$BE$34="",1,0)</f>
        <v>0</v>
      </c>
    </row>
    <row r="218" spans="1:1">
      <c r="A218" s="1100">
        <f>IF('Форма 4.2.1 | Т-ТЭ | потр'!$BI$34="",1,0)</f>
        <v>0</v>
      </c>
    </row>
    <row r="219" spans="1:1">
      <c r="A219" s="1100">
        <f>IF('Форма 4.2.1 | Т-ТЭ | потр'!$BK$34="",1,0)</f>
        <v>0</v>
      </c>
    </row>
    <row r="220" spans="1:1">
      <c r="A220" s="1100">
        <f>IF('Форма 4.2.1 | Т-ТЭ | потр'!$BO$24="",1,0)</f>
        <v>0</v>
      </c>
    </row>
    <row r="221" spans="1:1">
      <c r="A221" s="1100">
        <f>IF('Форма 4.2.1 | Т-ТЭ | потр'!$BQ$24="",1,0)</f>
        <v>0</v>
      </c>
    </row>
    <row r="222" spans="1:1">
      <c r="A222" s="1100">
        <f>IF('Форма 4.2.1 | Т-ТЭ | потр'!$BL$24="",1,0)</f>
        <v>0</v>
      </c>
    </row>
    <row r="223" spans="1:1">
      <c r="A223" s="1100">
        <f>IF('Форма 4.2.1 | Т-ТЭ | потр'!$BP$24="",1,0)</f>
        <v>0</v>
      </c>
    </row>
    <row r="224" spans="1:1">
      <c r="A224" s="1100">
        <f>IF('Форма 4.2.1 | Т-ТЭ | потр'!$BR$24="",1,0)</f>
        <v>0</v>
      </c>
    </row>
    <row r="225" spans="1:1">
      <c r="A225" s="1100">
        <f>IF('Форма 4.2.1 | Т-ТЭ | потр'!$BO$34="",1,0)</f>
        <v>0</v>
      </c>
    </row>
    <row r="226" spans="1:1">
      <c r="A226" s="1100">
        <f>IF('Форма 4.2.1 | Т-ТЭ | потр'!$BQ$34="",1,0)</f>
        <v>0</v>
      </c>
    </row>
    <row r="227" spans="1:1">
      <c r="A227" s="1100">
        <f>IF('Форма 4.2.1 | Т-ТЭ | потр'!$BL$34="",1,0)</f>
        <v>0</v>
      </c>
    </row>
    <row r="228" spans="1:1">
      <c r="A228" s="1100">
        <f>IF('Форма 4.2.1 | Т-ТЭ | потр'!$BP$34="",1,0)</f>
        <v>0</v>
      </c>
    </row>
    <row r="229" spans="1:1">
      <c r="A229" s="1100">
        <f>IF('Форма 4.2.1 | Т-ТЭ | потр'!$BR$34="",1,0)</f>
        <v>0</v>
      </c>
    </row>
    <row r="230" spans="1:1">
      <c r="A230" s="1100">
        <f>IF('Форма 4.2.2 | Т-ТН'!$Y$24="",1,0)</f>
        <v>0</v>
      </c>
    </row>
    <row r="231" spans="1:1">
      <c r="A231" s="1100">
        <f>IF('Форма 4.2.2 | Т-ТН'!$AA$24="",1,0)</f>
        <v>0</v>
      </c>
    </row>
    <row r="232" spans="1:1">
      <c r="A232" s="1100">
        <f>IF('Форма 4.2.2 | Т-ТН'!$V$24="",1,0)</f>
        <v>0</v>
      </c>
    </row>
    <row r="233" spans="1:1">
      <c r="A233" s="1100">
        <f>IF('Форма 4.2.2 | Т-ТН'!$Z$24="",1,0)</f>
        <v>0</v>
      </c>
    </row>
    <row r="234" spans="1:1">
      <c r="A234" s="1100">
        <f>IF('Форма 4.2.2 | Т-ТН'!$AB$24="",1,0)</f>
        <v>0</v>
      </c>
    </row>
    <row r="235" spans="1:1">
      <c r="A235" s="1100">
        <f>IF('Форма 4.2.2 | Т-ТН'!$AF$24="",1,0)</f>
        <v>0</v>
      </c>
    </row>
    <row r="236" spans="1:1">
      <c r="A236" s="1100">
        <f>IF('Форма 4.2.2 | Т-ТН'!$AH$24="",1,0)</f>
        <v>0</v>
      </c>
    </row>
    <row r="237" spans="1:1">
      <c r="A237" s="1100">
        <f>IF('Форма 4.2.2 | Т-ТН'!$AC$24="",1,0)</f>
        <v>0</v>
      </c>
    </row>
    <row r="238" spans="1:1">
      <c r="A238" s="1100">
        <f>IF('Форма 4.2.2 | Т-ТН'!$AG$24="",1,0)</f>
        <v>0</v>
      </c>
    </row>
    <row r="239" spans="1:1">
      <c r="A239" s="1100">
        <f>IF('Форма 4.2.2 | Т-ТН'!$AI$24="",1,0)</f>
        <v>0</v>
      </c>
    </row>
    <row r="240" spans="1:1">
      <c r="A240" s="1100">
        <f>IF('Форма 4.2.2 | Т-ТН'!$AM$24="",1,0)</f>
        <v>0</v>
      </c>
    </row>
    <row r="241" spans="1:1">
      <c r="A241" s="1100">
        <f>IF('Форма 4.2.2 | Т-ТН'!$AO$24="",1,0)</f>
        <v>0</v>
      </c>
    </row>
    <row r="242" spans="1:1">
      <c r="A242" s="1100">
        <f>IF('Форма 4.2.2 | Т-ТН'!$AJ$24="",1,0)</f>
        <v>0</v>
      </c>
    </row>
    <row r="243" spans="1:1">
      <c r="A243" s="1100">
        <f>IF('Форма 4.2.2 | Т-ТН'!$AN$24="",1,0)</f>
        <v>0</v>
      </c>
    </row>
    <row r="244" spans="1:1">
      <c r="A244" s="1100">
        <f>IF('Форма 4.2.2 | Т-ТН'!$AP$24="",1,0)</f>
        <v>0</v>
      </c>
    </row>
    <row r="245" spans="1:1">
      <c r="A245" s="1100">
        <f>IF('Форма 4.2.2 | Т-ТН'!$AT$24="",1,0)</f>
        <v>0</v>
      </c>
    </row>
    <row r="246" spans="1:1">
      <c r="A246" s="1100">
        <f>IF('Форма 4.2.2 | Т-ТН'!$AV$24="",1,0)</f>
        <v>0</v>
      </c>
    </row>
    <row r="247" spans="1:1">
      <c r="A247" s="1100">
        <f>IF('Форма 4.2.2 | Т-ТН'!$AQ$24="",1,0)</f>
        <v>0</v>
      </c>
    </row>
    <row r="248" spans="1:1">
      <c r="A248" s="1100">
        <f>IF('Форма 4.2.2 | Т-ТН'!$AU$24="",1,0)</f>
        <v>0</v>
      </c>
    </row>
    <row r="249" spans="1:1">
      <c r="A249" s="1100">
        <f>IF('Форма 4.2.2 | Т-ТН'!$AW$24="",1,0)</f>
        <v>0</v>
      </c>
    </row>
    <row r="250" spans="1:1">
      <c r="A250" s="1100">
        <f>IF('Форма 4.2.2 | Т-ТН'!$BA$24="",1,0)</f>
        <v>0</v>
      </c>
    </row>
    <row r="251" spans="1:1">
      <c r="A251" s="1100">
        <f>IF('Форма 4.2.2 | Т-ТН'!$BC$24="",1,0)</f>
        <v>0</v>
      </c>
    </row>
    <row r="252" spans="1:1">
      <c r="A252" s="1100">
        <f>IF('Форма 4.2.2 | Т-ТН'!$AX$24="",1,0)</f>
        <v>0</v>
      </c>
    </row>
    <row r="253" spans="1:1">
      <c r="A253" s="1100">
        <f>IF('Форма 4.2.2 | Т-ТН'!$BB$24="",1,0)</f>
        <v>0</v>
      </c>
    </row>
    <row r="254" spans="1:1">
      <c r="A254" s="1100">
        <f>IF('Форма 4.2.2 | Т-ТН'!$BD$24="",1,0)</f>
        <v>0</v>
      </c>
    </row>
    <row r="255" spans="1:1">
      <c r="A255" s="1100">
        <f>IF('Форма 4.2.2 | Т-ТН'!$BH$24="",1,0)</f>
        <v>0</v>
      </c>
    </row>
    <row r="256" spans="1:1">
      <c r="A256" s="1100">
        <f>IF('Форма 4.2.2 | Т-ТН'!$BJ$24="",1,0)</f>
        <v>0</v>
      </c>
    </row>
    <row r="257" spans="1:1">
      <c r="A257" s="1100">
        <f>IF('Форма 4.2.2 | Т-ТН'!$BE$24="",1,0)</f>
        <v>0</v>
      </c>
    </row>
    <row r="258" spans="1:1">
      <c r="A258" s="1100">
        <f>IF('Форма 4.2.2 | Т-ТН'!$BI$24="",1,0)</f>
        <v>0</v>
      </c>
    </row>
    <row r="259" spans="1:1">
      <c r="A259" s="1100">
        <f>IF('Форма 4.2.2 | Т-ТН'!$BK$24="",1,0)</f>
        <v>0</v>
      </c>
    </row>
    <row r="260" spans="1:1">
      <c r="A260" s="1100">
        <f>IF('Форма 4.2.2 | Т-ТН'!$BO$24="",1,0)</f>
        <v>0</v>
      </c>
    </row>
    <row r="261" spans="1:1">
      <c r="A261" s="1100">
        <f>IF('Форма 4.2.2 | Т-ТН'!$BQ$24="",1,0)</f>
        <v>0</v>
      </c>
    </row>
    <row r="262" spans="1:1">
      <c r="A262" s="1100">
        <f>IF('Форма 4.2.2 | Т-ТН'!$BL$24="",1,0)</f>
        <v>0</v>
      </c>
    </row>
    <row r="263" spans="1:1">
      <c r="A263" s="1100">
        <f>IF('Форма 4.2.2 | Т-ТН'!$BP$24="",1,0)</f>
        <v>0</v>
      </c>
    </row>
    <row r="264" spans="1:1">
      <c r="A264" s="1100">
        <f>IF('Форма 4.2.2 | Т-ТН'!$BR$24="",1,0)</f>
        <v>0</v>
      </c>
    </row>
    <row r="265" spans="1:1">
      <c r="A265" s="1100">
        <f>IF('Форма 4.2.3 | Т-гор.вода'!$AB$24="",1,0)</f>
        <v>0</v>
      </c>
    </row>
    <row r="266" spans="1:1">
      <c r="A266" s="1100">
        <f>IF('Форма 4.2.3 | Т-гор.вода'!$AI$24="",1,0)</f>
        <v>0</v>
      </c>
    </row>
    <row r="267" spans="1:1">
      <c r="A267" s="1100">
        <f>IF('Форма 4.2.3 | Т-гор.вода'!$AK$24="",1,0)</f>
        <v>0</v>
      </c>
    </row>
    <row r="268" spans="1:1">
      <c r="A268" s="1100">
        <f>IF('Форма 4.2.3 | Т-гор.вода'!$AA$24="",1,0)</f>
        <v>0</v>
      </c>
    </row>
    <row r="269" spans="1:1">
      <c r="A269" s="1100">
        <f>IF('Форма 4.2.3 | Т-гор.вода'!$AJ$24="",1,0)</f>
        <v>0</v>
      </c>
    </row>
    <row r="270" spans="1:1">
      <c r="A270" s="1100">
        <f>IF('Форма 4.2.3 | Т-гор.вода'!$AL$24="",1,0)</f>
        <v>0</v>
      </c>
    </row>
    <row r="271" spans="1:1">
      <c r="A271" s="1100">
        <f>IF('Форма 4.2.3 | Т-гор.вода'!$AB$35="",1,0)</f>
        <v>0</v>
      </c>
    </row>
    <row r="272" spans="1:1">
      <c r="A272" s="1100">
        <f>IF('Форма 4.2.3 | Т-гор.вода'!$AI$35="",1,0)</f>
        <v>0</v>
      </c>
    </row>
    <row r="273" spans="1:1">
      <c r="A273" s="1100">
        <f>IF('Форма 4.2.3 | Т-гор.вода'!$AK$35="",1,0)</f>
        <v>0</v>
      </c>
    </row>
    <row r="274" spans="1:1">
      <c r="A274" s="1100">
        <f>IF('Форма 4.2.3 | Т-гор.вода'!$AA$35="",1,0)</f>
        <v>0</v>
      </c>
    </row>
    <row r="275" spans="1:1">
      <c r="A275" s="1100">
        <f>IF('Форма 4.2.3 | Т-гор.вода'!$AJ$35="",1,0)</f>
        <v>0</v>
      </c>
    </row>
    <row r="276" spans="1:1">
      <c r="A276" s="1100">
        <f>IF('Форма 4.2.3 | Т-гор.вода'!$AL$35="",1,0)</f>
        <v>0</v>
      </c>
    </row>
    <row r="277" spans="1:1">
      <c r="A277" s="1100">
        <f>IF('Форма 4.2.3 | Т-гор.вода'!$AN$24="",1,0)</f>
        <v>0</v>
      </c>
    </row>
    <row r="278" spans="1:1">
      <c r="A278" s="1100">
        <f>IF('Форма 4.2.3 | Т-гор.вода'!$AU$24="",1,0)</f>
        <v>0</v>
      </c>
    </row>
    <row r="279" spans="1:1">
      <c r="A279" s="1100">
        <f>IF('Форма 4.2.3 | Т-гор.вода'!$AW$24="",1,0)</f>
        <v>0</v>
      </c>
    </row>
    <row r="280" spans="1:1">
      <c r="A280" s="1100">
        <f>IF('Форма 4.2.3 | Т-гор.вода'!$AM$24="",1,0)</f>
        <v>0</v>
      </c>
    </row>
    <row r="281" spans="1:1">
      <c r="A281" s="1100">
        <f>IF('Форма 4.2.3 | Т-гор.вода'!$AV$24="",1,0)</f>
        <v>0</v>
      </c>
    </row>
    <row r="282" spans="1:1">
      <c r="A282" s="1100">
        <f>IF('Форма 4.2.3 | Т-гор.вода'!$AX$24="",1,0)</f>
        <v>0</v>
      </c>
    </row>
    <row r="283" spans="1:1">
      <c r="A283" s="1100">
        <f>IF('Форма 4.2.3 | Т-гор.вода'!$AN$35="",1,0)</f>
        <v>0</v>
      </c>
    </row>
    <row r="284" spans="1:1">
      <c r="A284" s="1100">
        <f>IF('Форма 4.2.3 | Т-гор.вода'!$AU$35="",1,0)</f>
        <v>0</v>
      </c>
    </row>
    <row r="285" spans="1:1">
      <c r="A285" s="1100">
        <f>IF('Форма 4.2.3 | Т-гор.вода'!$AW$35="",1,0)</f>
        <v>0</v>
      </c>
    </row>
    <row r="286" spans="1:1">
      <c r="A286" s="1100">
        <f>IF('Форма 4.2.3 | Т-гор.вода'!$AM$35="",1,0)</f>
        <v>0</v>
      </c>
    </row>
    <row r="287" spans="1:1">
      <c r="A287" s="1100">
        <f>IF('Форма 4.2.3 | Т-гор.вода'!$AV$35="",1,0)</f>
        <v>0</v>
      </c>
    </row>
    <row r="288" spans="1:1">
      <c r="A288" s="1100">
        <f>IF('Форма 4.2.3 | Т-гор.вода'!$AX$35="",1,0)</f>
        <v>0</v>
      </c>
    </row>
    <row r="289" spans="1:1">
      <c r="A289" s="1100">
        <f>IF('Форма 4.2.3 | Т-гор.вода'!$AZ$24="",1,0)</f>
        <v>0</v>
      </c>
    </row>
    <row r="290" spans="1:1">
      <c r="A290" s="1100">
        <f>IF('Форма 4.2.3 | Т-гор.вода'!$BG$24="",1,0)</f>
        <v>0</v>
      </c>
    </row>
    <row r="291" spans="1:1">
      <c r="A291" s="1100">
        <f>IF('Форма 4.2.3 | Т-гор.вода'!$BI$24="",1,0)</f>
        <v>0</v>
      </c>
    </row>
    <row r="292" spans="1:1">
      <c r="A292" s="1100">
        <f>IF('Форма 4.2.3 | Т-гор.вода'!$AY$24="",1,0)</f>
        <v>0</v>
      </c>
    </row>
    <row r="293" spans="1:1">
      <c r="A293" s="1100">
        <f>IF('Форма 4.2.3 | Т-гор.вода'!$BH$24="",1,0)</f>
        <v>0</v>
      </c>
    </row>
    <row r="294" spans="1:1">
      <c r="A294" s="1100">
        <f>IF('Форма 4.2.3 | Т-гор.вода'!$BJ$24="",1,0)</f>
        <v>0</v>
      </c>
    </row>
    <row r="295" spans="1:1">
      <c r="A295" s="1100">
        <f>IF('Форма 4.2.3 | Т-гор.вода'!$AZ$35="",1,0)</f>
        <v>0</v>
      </c>
    </row>
    <row r="296" spans="1:1">
      <c r="A296" s="1100">
        <f>IF('Форма 4.2.3 | Т-гор.вода'!$BG$35="",1,0)</f>
        <v>0</v>
      </c>
    </row>
    <row r="297" spans="1:1">
      <c r="A297" s="1100">
        <f>IF('Форма 4.2.3 | Т-гор.вода'!$BI$35="",1,0)</f>
        <v>0</v>
      </c>
    </row>
    <row r="298" spans="1:1">
      <c r="A298" s="1100">
        <f>IF('Форма 4.2.3 | Т-гор.вода'!$AY$35="",1,0)</f>
        <v>0</v>
      </c>
    </row>
    <row r="299" spans="1:1">
      <c r="A299" s="1100">
        <f>IF('Форма 4.2.3 | Т-гор.вода'!$BH$35="",1,0)</f>
        <v>0</v>
      </c>
    </row>
    <row r="300" spans="1:1">
      <c r="A300" s="1100">
        <f>IF('Форма 4.2.3 | Т-гор.вода'!$BJ$35="",1,0)</f>
        <v>0</v>
      </c>
    </row>
    <row r="301" spans="1:1">
      <c r="A301" s="1100">
        <f>IF('Форма 4.2.3 | Т-гор.вода'!$BL$24="",1,0)</f>
        <v>0</v>
      </c>
    </row>
    <row r="302" spans="1:1">
      <c r="A302" s="1100">
        <f>IF('Форма 4.2.3 | Т-гор.вода'!$BS$24="",1,0)</f>
        <v>0</v>
      </c>
    </row>
    <row r="303" spans="1:1">
      <c r="A303" s="1100">
        <f>IF('Форма 4.2.3 | Т-гор.вода'!$BU$24="",1,0)</f>
        <v>0</v>
      </c>
    </row>
    <row r="304" spans="1:1">
      <c r="A304" s="1100">
        <f>IF('Форма 4.2.3 | Т-гор.вода'!$BK$24="",1,0)</f>
        <v>0</v>
      </c>
    </row>
    <row r="305" spans="1:1">
      <c r="A305" s="1100">
        <f>IF('Форма 4.2.3 | Т-гор.вода'!$BT$24="",1,0)</f>
        <v>0</v>
      </c>
    </row>
    <row r="306" spans="1:1">
      <c r="A306" s="1100">
        <f>IF('Форма 4.2.3 | Т-гор.вода'!$BV$24="",1,0)</f>
        <v>0</v>
      </c>
    </row>
    <row r="307" spans="1:1">
      <c r="A307" s="1100">
        <f>IF('Форма 4.2.3 | Т-гор.вода'!$BL$35="",1,0)</f>
        <v>0</v>
      </c>
    </row>
    <row r="308" spans="1:1">
      <c r="A308" s="1100">
        <f>IF('Форма 4.2.3 | Т-гор.вода'!$BS$35="",1,0)</f>
        <v>0</v>
      </c>
    </row>
    <row r="309" spans="1:1">
      <c r="A309" s="1100">
        <f>IF('Форма 4.2.3 | Т-гор.вода'!$BU$35="",1,0)</f>
        <v>0</v>
      </c>
    </row>
    <row r="310" spans="1:1">
      <c r="A310" s="1100">
        <f>IF('Форма 4.2.3 | Т-гор.вода'!$BK$35="",1,0)</f>
        <v>0</v>
      </c>
    </row>
    <row r="311" spans="1:1">
      <c r="A311" s="1100">
        <f>IF('Форма 4.2.3 | Т-гор.вода'!$BT$35="",1,0)</f>
        <v>0</v>
      </c>
    </row>
    <row r="312" spans="1:1">
      <c r="A312" s="1100">
        <f>IF('Форма 4.2.3 | Т-гор.вода'!$BV$35="",1,0)</f>
        <v>0</v>
      </c>
    </row>
    <row r="313" spans="1:1">
      <c r="A313" s="1100">
        <f>IF('Форма 4.2.3 | Т-гор.вода'!$BX$24="",1,0)</f>
        <v>0</v>
      </c>
    </row>
    <row r="314" spans="1:1">
      <c r="A314" s="1100">
        <f>IF('Форма 4.2.3 | Т-гор.вода'!$CE$24="",1,0)</f>
        <v>0</v>
      </c>
    </row>
    <row r="315" spans="1:1">
      <c r="A315" s="1100">
        <f>IF('Форма 4.2.3 | Т-гор.вода'!$CG$24="",1,0)</f>
        <v>0</v>
      </c>
    </row>
    <row r="316" spans="1:1">
      <c r="A316" s="1100">
        <f>IF('Форма 4.2.3 | Т-гор.вода'!$BW$24="",1,0)</f>
        <v>0</v>
      </c>
    </row>
    <row r="317" spans="1:1">
      <c r="A317" s="1100">
        <f>IF('Форма 4.2.3 | Т-гор.вода'!$CF$24="",1,0)</f>
        <v>0</v>
      </c>
    </row>
    <row r="318" spans="1:1">
      <c r="A318" s="1100">
        <f>IF('Форма 4.2.3 | Т-гор.вода'!$CH$24="",1,0)</f>
        <v>0</v>
      </c>
    </row>
    <row r="319" spans="1:1">
      <c r="A319" s="1100">
        <f>IF('Форма 4.2.3 | Т-гор.вода'!$BX$35="",1,0)</f>
        <v>0</v>
      </c>
    </row>
    <row r="320" spans="1:1">
      <c r="A320" s="1100">
        <f>IF('Форма 4.2.3 | Т-гор.вода'!$CE$35="",1,0)</f>
        <v>0</v>
      </c>
    </row>
    <row r="321" spans="1:1">
      <c r="A321" s="1100">
        <f>IF('Форма 4.2.3 | Т-гор.вода'!$CG$35="",1,0)</f>
        <v>0</v>
      </c>
    </row>
    <row r="322" spans="1:1">
      <c r="A322" s="1100">
        <f>IF('Форма 4.2.3 | Т-гор.вода'!$BW$35="",1,0)</f>
        <v>0</v>
      </c>
    </row>
    <row r="323" spans="1:1">
      <c r="A323" s="1100">
        <f>IF('Форма 4.2.3 | Т-гор.вода'!$CF$35="",1,0)</f>
        <v>0</v>
      </c>
    </row>
    <row r="324" spans="1:1">
      <c r="A324" s="1100">
        <f>IF('Форма 4.2.3 | Т-гор.вода'!$CH$35="",1,0)</f>
        <v>0</v>
      </c>
    </row>
    <row r="325" spans="1:1">
      <c r="A325" s="1100">
        <f>IF('Форма 4.2.3 | Т-гор.вода'!$CJ$24="",1,0)</f>
        <v>0</v>
      </c>
    </row>
    <row r="326" spans="1:1">
      <c r="A326" s="1100">
        <f>IF('Форма 4.2.3 | Т-гор.вода'!$CQ$24="",1,0)</f>
        <v>0</v>
      </c>
    </row>
    <row r="327" spans="1:1">
      <c r="A327" s="1100">
        <f>IF('Форма 4.2.3 | Т-гор.вода'!$CS$24="",1,0)</f>
        <v>0</v>
      </c>
    </row>
    <row r="328" spans="1:1">
      <c r="A328" s="1100">
        <f>IF('Форма 4.2.3 | Т-гор.вода'!$CI$24="",1,0)</f>
        <v>0</v>
      </c>
    </row>
    <row r="329" spans="1:1">
      <c r="A329" s="1100">
        <f>IF('Форма 4.2.3 | Т-гор.вода'!$CR$24="",1,0)</f>
        <v>0</v>
      </c>
    </row>
    <row r="330" spans="1:1">
      <c r="A330" s="1100">
        <f>IF('Форма 4.2.3 | Т-гор.вода'!$CT$24="",1,0)</f>
        <v>0</v>
      </c>
    </row>
    <row r="331" spans="1:1">
      <c r="A331" s="1100">
        <f>IF('Форма 4.2.3 | Т-гор.вода'!$CJ$35="",1,0)</f>
        <v>0</v>
      </c>
    </row>
    <row r="332" spans="1:1">
      <c r="A332" s="1100">
        <f>IF('Форма 4.2.3 | Т-гор.вода'!$CQ$35="",1,0)</f>
        <v>0</v>
      </c>
    </row>
    <row r="333" spans="1:1">
      <c r="A333" s="1100">
        <f>IF('Форма 4.2.3 | Т-гор.вода'!$CS$35="",1,0)</f>
        <v>0</v>
      </c>
    </row>
    <row r="334" spans="1:1">
      <c r="A334" s="1100">
        <f>IF('Форма 4.2.3 | Т-гор.вода'!$CI$35="",1,0)</f>
        <v>0</v>
      </c>
    </row>
    <row r="335" spans="1:1">
      <c r="A335" s="1100">
        <f>IF('Форма 4.2.3 | Т-гор.вода'!$CR$35="",1,0)</f>
        <v>0</v>
      </c>
    </row>
    <row r="336" spans="1:1">
      <c r="A336" s="1100">
        <f>IF('Форма 4.2.3 | Т-гор.вода'!$CT$35="",1,0)</f>
        <v>0</v>
      </c>
    </row>
    <row r="337" spans="1:1">
      <c r="A337" s="1100">
        <f>IF('Форма 4.2.3 | Т-гор.вода'!$CV$24="",1,0)</f>
        <v>0</v>
      </c>
    </row>
    <row r="338" spans="1:1">
      <c r="A338" s="1100">
        <f>IF('Форма 4.2.3 | Т-гор.вода'!$DC$24="",1,0)</f>
        <v>0</v>
      </c>
    </row>
    <row r="339" spans="1:1">
      <c r="A339" s="1100">
        <f>IF('Форма 4.2.3 | Т-гор.вода'!$DE$24="",1,0)</f>
        <v>0</v>
      </c>
    </row>
    <row r="340" spans="1:1">
      <c r="A340" s="1100">
        <f>IF('Форма 4.2.3 | Т-гор.вода'!$CU$24="",1,0)</f>
        <v>0</v>
      </c>
    </row>
    <row r="341" spans="1:1">
      <c r="A341" s="1100">
        <f>IF('Форма 4.2.3 | Т-гор.вода'!$DD$24="",1,0)</f>
        <v>0</v>
      </c>
    </row>
    <row r="342" spans="1:1">
      <c r="A342" s="1100">
        <f>IF('Форма 4.2.3 | Т-гор.вода'!$DF$24="",1,0)</f>
        <v>0</v>
      </c>
    </row>
    <row r="343" spans="1:1">
      <c r="A343" s="1100">
        <f>IF('Форма 4.2.3 | Т-гор.вода'!$CV$35="",1,0)</f>
        <v>0</v>
      </c>
    </row>
    <row r="344" spans="1:1">
      <c r="A344" s="1100">
        <f>IF('Форма 4.2.3 | Т-гор.вода'!$DC$35="",1,0)</f>
        <v>0</v>
      </c>
    </row>
    <row r="345" spans="1:1">
      <c r="A345" s="1100">
        <f>IF('Форма 4.2.3 | Т-гор.вода'!$DE$35="",1,0)</f>
        <v>0</v>
      </c>
    </row>
    <row r="346" spans="1:1">
      <c r="A346" s="1100">
        <f>IF('Форма 4.2.3 | Т-гор.вода'!$CU$35="",1,0)</f>
        <v>0</v>
      </c>
    </row>
    <row r="347" spans="1:1">
      <c r="A347" s="1100">
        <f>IF('Форма 4.2.3 | Т-гор.вода'!$DD$35="",1,0)</f>
        <v>0</v>
      </c>
    </row>
    <row r="348" spans="1:1">
      <c r="A348" s="1100">
        <f>IF('Форма 4.2.3 | Т-гор.вода'!$DF$35="",1,0)</f>
        <v>0</v>
      </c>
    </row>
    <row r="349" spans="1:1">
      <c r="A349" s="1100">
        <f>IF('Форма 4.7'!$E$13="",1,0)</f>
        <v>0</v>
      </c>
    </row>
    <row r="350" spans="1:1">
      <c r="A350" s="1100">
        <f>IF('Форма 4.7'!$F$13="",1,0)</f>
        <v>0</v>
      </c>
    </row>
    <row r="351" spans="1:1">
      <c r="A351" s="1100">
        <f>IF('Форма 4.7'!$E$14="",1,0)</f>
        <v>0</v>
      </c>
    </row>
    <row r="352" spans="1:1">
      <c r="A352" s="1100">
        <f>IF('Форма 4.7'!$F$14="",1,0)</f>
        <v>0</v>
      </c>
    </row>
    <row r="353" spans="1:1">
      <c r="A353" s="1100">
        <f>IF('Форма 4.7'!$E$15="",1,0)</f>
        <v>0</v>
      </c>
    </row>
    <row r="354" spans="1:1">
      <c r="A354" s="1100">
        <f>IF('Форма 4.7'!$F$15="",1,0)</f>
        <v>0</v>
      </c>
    </row>
    <row r="355" spans="1:1">
      <c r="A355" s="1100">
        <f>IF('Форма 4.7'!$E$16="",1,0)</f>
        <v>0</v>
      </c>
    </row>
    <row r="356" spans="1:1">
      <c r="A356" s="1100">
        <f>IF('Форма 4.7'!$F$16="",1,0)</f>
        <v>0</v>
      </c>
    </row>
    <row r="357" spans="1:1">
      <c r="A357" s="1100">
        <f>IF('Форма 4.7'!$E$17="",1,0)</f>
        <v>0</v>
      </c>
    </row>
    <row r="358" spans="1:1">
      <c r="A358" s="1100">
        <f>IF('Форма 4.7'!$F$17="",1,0)</f>
        <v>0</v>
      </c>
    </row>
    <row r="359" spans="1:1">
      <c r="A359" s="1100">
        <f>IF('Форма 4.7'!$E$18="",1,0)</f>
        <v>0</v>
      </c>
    </row>
    <row r="360" spans="1:1">
      <c r="A360" s="1100">
        <f>IF('Форма 4.7'!$F$18="",1,0)</f>
        <v>0</v>
      </c>
    </row>
    <row r="361" spans="1:1">
      <c r="A361" s="1100">
        <f>IF('Форма 4.7'!$E$19="",1,0)</f>
        <v>0</v>
      </c>
    </row>
    <row r="362" spans="1:1">
      <c r="A362" s="1100">
        <f>IF('Форма 4.7'!$F$19="",1,0)</f>
        <v>0</v>
      </c>
    </row>
    <row r="363" spans="1:1">
      <c r="A363" s="1100">
        <f>IF('Форма 4.7'!$E$20="",1,0)</f>
        <v>0</v>
      </c>
    </row>
    <row r="364" spans="1:1">
      <c r="A364" s="1100">
        <f>IF('Форма 4.7'!$F$20="",1,0)</f>
        <v>0</v>
      </c>
    </row>
    <row r="365" spans="1:1">
      <c r="A365" s="1100">
        <f>IF('Форма 4.7'!$E$21="",1,0)</f>
        <v>0</v>
      </c>
    </row>
    <row r="366" spans="1:1">
      <c r="A366" s="1100">
        <f>IF('Форма 4.7'!$F$21="",1,0)</f>
        <v>0</v>
      </c>
    </row>
    <row r="367" spans="1:1">
      <c r="A367" s="1100">
        <f>IF('Форма 4.7'!$E$22="",1,0)</f>
        <v>0</v>
      </c>
    </row>
    <row r="368" spans="1:1">
      <c r="A368" s="1100">
        <f>IF('Форма 4.7'!$F$22="",1,0)</f>
        <v>0</v>
      </c>
    </row>
    <row r="369" spans="1:1">
      <c r="A369" s="1100">
        <f>IF('Форма 4.7'!$E$23="",1,0)</f>
        <v>0</v>
      </c>
    </row>
    <row r="370" spans="1:1">
      <c r="A370" s="1100">
        <f>IF('Форма 4.7'!$F$23="",1,0)</f>
        <v>0</v>
      </c>
    </row>
    <row r="371" spans="1:1">
      <c r="A371" s="1100">
        <f>IF('Форма 4.7'!$E$24="",1,0)</f>
        <v>0</v>
      </c>
    </row>
    <row r="372" spans="1:1">
      <c r="A372" s="1100">
        <f>IF('Форма 4.7'!$F$24="",1,0)</f>
        <v>0</v>
      </c>
    </row>
    <row r="373" spans="1:1">
      <c r="A373" s="1100">
        <f>IF('Форма 4.8'!$G$29="",1,0)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0"/>
  </cols>
  <sheetData>
    <row r="1" spans="1:3">
      <c r="A1" s="1100" t="s">
        <v>511</v>
      </c>
      <c r="B1" s="1100" t="s">
        <v>512</v>
      </c>
      <c r="C1" s="1100" t="s">
        <v>66</v>
      </c>
    </row>
    <row r="2" spans="1:3">
      <c r="A2" s="1100">
        <v>4189678</v>
      </c>
      <c r="B2" s="1100" t="s">
        <v>1216</v>
      </c>
      <c r="C2" s="1100" t="s">
        <v>1217</v>
      </c>
    </row>
    <row r="3" spans="1:3">
      <c r="A3" s="1100">
        <v>4190415</v>
      </c>
      <c r="B3" s="1100" t="s">
        <v>1218</v>
      </c>
      <c r="C3" s="1100" t="s">
        <v>1217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3" t="s">
        <v>1898</v>
      </c>
    </row>
    <row r="4" spans="2:2">
      <c r="B4" s="353" t="s">
        <v>1899</v>
      </c>
    </row>
    <row r="5" spans="2:2">
      <c r="B5" s="353" t="s">
        <v>515</v>
      </c>
    </row>
    <row r="6" spans="2:2">
      <c r="B6" s="353" t="s">
        <v>516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0"/>
    <col min="2" max="2" width="65.28515625" style="1100" customWidth="1"/>
    <col min="3" max="3" width="41" style="1100" customWidth="1"/>
    <col min="4" max="16384" width="9.140625" style="1100"/>
  </cols>
  <sheetData>
    <row r="1" spans="1:2">
      <c r="A1" s="1100" t="s">
        <v>329</v>
      </c>
      <c r="B1" s="1100" t="s">
        <v>330</v>
      </c>
    </row>
    <row r="2" spans="1:2">
      <c r="A2" s="1100">
        <v>4213775</v>
      </c>
      <c r="B2" s="1100" t="s">
        <v>610</v>
      </c>
    </row>
    <row r="3" spans="1:2">
      <c r="A3" s="1100">
        <v>4213784</v>
      </c>
      <c r="B3" s="1100" t="s">
        <v>768</v>
      </c>
    </row>
    <row r="4" spans="1:2">
      <c r="A4" s="1100">
        <v>4213781</v>
      </c>
      <c r="B4" s="1100" t="s">
        <v>767</v>
      </c>
    </row>
    <row r="5" spans="1:2">
      <c r="A5" s="1100">
        <v>4213776</v>
      </c>
      <c r="B5" s="1100" t="s">
        <v>611</v>
      </c>
    </row>
    <row r="6" spans="1:2">
      <c r="A6" s="1100">
        <v>4213777</v>
      </c>
      <c r="B6" s="1100" t="s">
        <v>612</v>
      </c>
    </row>
    <row r="7" spans="1:2">
      <c r="A7" s="1100">
        <v>4238670</v>
      </c>
      <c r="B7" s="1100" t="s">
        <v>758</v>
      </c>
    </row>
    <row r="8" spans="1:2">
      <c r="A8" s="1100">
        <v>4213778</v>
      </c>
      <c r="B8" s="1100" t="s">
        <v>613</v>
      </c>
    </row>
    <row r="9" spans="1:2">
      <c r="A9" s="1100">
        <v>4213780</v>
      </c>
      <c r="B9" s="1100" t="s">
        <v>614</v>
      </c>
    </row>
    <row r="10" spans="1:2">
      <c r="A10" s="1100">
        <v>4213779</v>
      </c>
      <c r="B10" s="1100" t="s">
        <v>617</v>
      </c>
    </row>
    <row r="11" spans="1:2">
      <c r="A11" s="1100">
        <v>4213783</v>
      </c>
      <c r="B11" s="1100" t="s">
        <v>616</v>
      </c>
    </row>
    <row r="12" spans="1:2">
      <c r="A12" s="1100">
        <v>4213782</v>
      </c>
      <c r="B12" s="1100" t="s">
        <v>615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34" zoomScaleNormal="100" workbookViewId="0">
      <selection activeCell="F23" sqref="F2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26361126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50" t="s">
        <v>766</v>
      </c>
      <c r="F5" s="1151"/>
      <c r="G5" s="434"/>
      <c r="J5" s="309"/>
    </row>
    <row r="6" spans="1:12" s="371" customFormat="1" ht="6">
      <c r="A6" s="365"/>
      <c r="B6" s="366"/>
      <c r="C6" s="367"/>
      <c r="D6" s="368"/>
      <c r="E6" s="373"/>
      <c r="F6" s="374"/>
      <c r="G6" s="375"/>
      <c r="I6" s="372"/>
    </row>
    <row r="7" spans="1:12" ht="27">
      <c r="D7" s="24"/>
      <c r="E7" s="25" t="s">
        <v>51</v>
      </c>
      <c r="F7" s="328" t="s">
        <v>127</v>
      </c>
      <c r="G7" s="383"/>
    </row>
    <row r="8" spans="1:12" s="371" customFormat="1" ht="6">
      <c r="A8" s="365"/>
      <c r="B8" s="366"/>
      <c r="C8" s="367"/>
      <c r="D8" s="368"/>
      <c r="E8" s="369"/>
      <c r="F8" s="370"/>
      <c r="G8" s="368"/>
      <c r="I8" s="372"/>
    </row>
    <row r="9" spans="1:12" ht="27">
      <c r="D9" s="24"/>
      <c r="E9" s="25" t="s">
        <v>473</v>
      </c>
      <c r="F9" s="348" t="s">
        <v>84</v>
      </c>
      <c r="G9" s="382"/>
    </row>
    <row r="10" spans="1:12" s="371" customFormat="1" ht="6">
      <c r="A10" s="376"/>
      <c r="B10" s="366"/>
      <c r="C10" s="367"/>
      <c r="D10" s="377"/>
      <c r="E10" s="373"/>
      <c r="F10" s="378"/>
      <c r="G10" s="379"/>
      <c r="I10" s="372"/>
    </row>
    <row r="11" spans="1:12" ht="27">
      <c r="A11" s="200"/>
      <c r="D11" s="24"/>
      <c r="E11" s="81" t="s">
        <v>471</v>
      </c>
      <c r="F11" s="1124" t="s">
        <v>1889</v>
      </c>
      <c r="G11" s="380"/>
    </row>
    <row r="12" spans="1:12" ht="27">
      <c r="D12" s="24"/>
      <c r="E12" s="81" t="s">
        <v>472</v>
      </c>
      <c r="F12" s="1124" t="s">
        <v>1890</v>
      </c>
      <c r="G12" s="382"/>
    </row>
    <row r="13" spans="1:12" s="371" customFormat="1" ht="6">
      <c r="A13" s="376"/>
      <c r="B13" s="366"/>
      <c r="C13" s="367"/>
      <c r="D13" s="377"/>
      <c r="E13" s="373"/>
      <c r="F13" s="378"/>
      <c r="G13" s="379"/>
      <c r="I13" s="372"/>
    </row>
    <row r="14" spans="1:12" ht="27">
      <c r="D14" s="24"/>
      <c r="E14" s="81" t="s">
        <v>368</v>
      </c>
      <c r="F14" s="329" t="s">
        <v>42</v>
      </c>
      <c r="G14" s="382"/>
    </row>
    <row r="15" spans="1:12" ht="27">
      <c r="D15" s="24"/>
      <c r="E15" s="81" t="s">
        <v>298</v>
      </c>
      <c r="F15" s="330" t="s">
        <v>1892</v>
      </c>
      <c r="G15" s="382"/>
    </row>
    <row r="16" spans="1:12" ht="27">
      <c r="D16" s="24"/>
      <c r="E16" s="81" t="s">
        <v>597</v>
      </c>
      <c r="F16" s="330" t="s">
        <v>1889</v>
      </c>
      <c r="G16" s="382"/>
    </row>
    <row r="17" spans="1:9" ht="19.5">
      <c r="D17" s="24"/>
      <c r="E17" s="25"/>
      <c r="F17" s="444" t="s">
        <v>605</v>
      </c>
      <c r="G17" s="21"/>
    </row>
    <row r="18" spans="1:9" ht="27">
      <c r="D18" s="24"/>
      <c r="E18" s="81" t="s">
        <v>501</v>
      </c>
      <c r="F18" s="329" t="s">
        <v>1220</v>
      </c>
      <c r="G18" s="382"/>
    </row>
    <row r="19" spans="1:9" ht="27">
      <c r="D19" s="24"/>
      <c r="E19" s="81" t="s">
        <v>594</v>
      </c>
      <c r="F19" s="330" t="s">
        <v>1893</v>
      </c>
      <c r="G19" s="382"/>
    </row>
    <row r="20" spans="1:9" ht="27">
      <c r="D20" s="24"/>
      <c r="E20" s="81" t="s">
        <v>593</v>
      </c>
      <c r="F20" s="329" t="s">
        <v>1894</v>
      </c>
      <c r="G20" s="382"/>
    </row>
    <row r="21" spans="1:9" ht="27">
      <c r="D21" s="24"/>
      <c r="E21" s="81" t="s">
        <v>500</v>
      </c>
      <c r="F21" s="329" t="s">
        <v>1895</v>
      </c>
      <c r="G21" s="382"/>
    </row>
    <row r="22" spans="1:9" ht="19.5">
      <c r="D22" s="24"/>
      <c r="E22" s="25"/>
      <c r="F22" s="444" t="s">
        <v>606</v>
      </c>
      <c r="G22" s="21"/>
    </row>
    <row r="23" spans="1:9" ht="27">
      <c r="D23" s="24"/>
      <c r="E23" s="81" t="s">
        <v>609</v>
      </c>
      <c r="F23" s="329" t="s">
        <v>1220</v>
      </c>
      <c r="G23" s="382"/>
    </row>
    <row r="24" spans="1:9" ht="27">
      <c r="D24" s="24"/>
      <c r="E24" s="81" t="s">
        <v>608</v>
      </c>
      <c r="F24" s="330" t="s">
        <v>1892</v>
      </c>
      <c r="G24" s="382"/>
    </row>
    <row r="25" spans="1:9" ht="27">
      <c r="D25" s="24"/>
      <c r="E25" s="81" t="s">
        <v>607</v>
      </c>
      <c r="F25" s="329" t="s">
        <v>1896</v>
      </c>
      <c r="G25" s="382"/>
    </row>
    <row r="26" spans="1:9" ht="27">
      <c r="D26" s="24"/>
      <c r="E26" s="81" t="s">
        <v>500</v>
      </c>
      <c r="F26" s="329" t="s">
        <v>1895</v>
      </c>
      <c r="G26" s="382"/>
    </row>
    <row r="27" spans="1:9" s="371" customFormat="1" ht="35.1" customHeight="1">
      <c r="A27" s="376"/>
      <c r="B27" s="366"/>
      <c r="C27" s="367"/>
      <c r="D27" s="377"/>
      <c r="E27" s="373"/>
      <c r="F27" s="378"/>
      <c r="G27" s="379"/>
      <c r="I27" s="372"/>
    </row>
    <row r="28" spans="1:9" ht="27">
      <c r="D28" s="24"/>
      <c r="E28" s="81" t="s">
        <v>169</v>
      </c>
      <c r="F28" s="348" t="s">
        <v>84</v>
      </c>
      <c r="G28" s="382"/>
    </row>
    <row r="29" spans="1:9" ht="27">
      <c r="C29" s="28"/>
      <c r="D29" s="29"/>
      <c r="E29" s="30" t="s">
        <v>78</v>
      </c>
      <c r="F29" s="331" t="s">
        <v>1352</v>
      </c>
      <c r="G29" s="381"/>
    </row>
    <row r="30" spans="1:9" ht="27" hidden="1">
      <c r="C30" s="28"/>
      <c r="D30" s="29"/>
      <c r="E30" s="52" t="s">
        <v>202</v>
      </c>
      <c r="F30" s="332"/>
      <c r="G30" s="381"/>
    </row>
    <row r="31" spans="1:9" ht="27">
      <c r="C31" s="28"/>
      <c r="D31" s="29"/>
      <c r="E31" s="30" t="s">
        <v>52</v>
      </c>
      <c r="F31" s="331" t="s">
        <v>1353</v>
      </c>
      <c r="G31" s="381"/>
    </row>
    <row r="32" spans="1:9" ht="27">
      <c r="C32" s="28"/>
      <c r="D32" s="29"/>
      <c r="E32" s="30" t="s">
        <v>53</v>
      </c>
      <c r="F32" s="331" t="s">
        <v>1354</v>
      </c>
      <c r="G32" s="381"/>
      <c r="H32" s="31"/>
    </row>
    <row r="33" spans="1:9" s="371" customFormat="1" ht="6">
      <c r="A33" s="376"/>
      <c r="B33" s="366"/>
      <c r="C33" s="367"/>
      <c r="D33" s="377"/>
      <c r="E33" s="373"/>
      <c r="F33" s="378"/>
      <c r="G33" s="379"/>
      <c r="I33" s="372"/>
    </row>
    <row r="34" spans="1:9" ht="27">
      <c r="A34" s="199"/>
      <c r="D34" s="26"/>
      <c r="E34" s="797" t="s">
        <v>720</v>
      </c>
      <c r="F34" s="1099" t="s">
        <v>723</v>
      </c>
      <c r="G34" s="380"/>
    </row>
    <row r="35" spans="1:9" s="371" customFormat="1" ht="6">
      <c r="A35" s="376"/>
      <c r="B35" s="366"/>
      <c r="C35" s="367"/>
      <c r="D35" s="377"/>
      <c r="E35" s="373"/>
      <c r="F35" s="378"/>
      <c r="G35" s="379"/>
      <c r="I35" s="372"/>
    </row>
    <row r="36" spans="1:9" ht="27">
      <c r="A36" s="199"/>
      <c r="D36" s="26"/>
      <c r="E36" s="81" t="s">
        <v>242</v>
      </c>
      <c r="F36" s="826" t="s">
        <v>203</v>
      </c>
      <c r="G36" s="380"/>
    </row>
    <row r="37" spans="1:9" s="371" customFormat="1" ht="6">
      <c r="A37" s="365"/>
      <c r="B37" s="366"/>
      <c r="C37" s="367"/>
      <c r="D37" s="368"/>
      <c r="E37" s="369"/>
      <c r="F37" s="370"/>
      <c r="G37" s="368"/>
      <c r="I37" s="372"/>
    </row>
    <row r="38" spans="1:9" ht="27">
      <c r="B38" s="189"/>
      <c r="D38" s="24"/>
      <c r="E38" s="81" t="s">
        <v>726</v>
      </c>
      <c r="F38" s="348" t="s">
        <v>83</v>
      </c>
      <c r="G38" s="382"/>
      <c r="I38" s="19"/>
    </row>
    <row r="39" spans="1:9" s="371" customFormat="1" ht="6">
      <c r="A39" s="376"/>
      <c r="B39" s="366"/>
      <c r="C39" s="367"/>
      <c r="D39" s="377"/>
      <c r="E39" s="373"/>
      <c r="F39" s="378"/>
      <c r="G39" s="379"/>
      <c r="I39" s="372"/>
    </row>
    <row r="40" spans="1:9" ht="27">
      <c r="A40" s="201"/>
      <c r="B40" s="92"/>
      <c r="D40" s="33"/>
      <c r="E40" s="32" t="s">
        <v>544</v>
      </c>
      <c r="F40" s="329" t="s">
        <v>1225</v>
      </c>
      <c r="G40" s="380"/>
    </row>
    <row r="41" spans="1:9" ht="27">
      <c r="A41" s="201"/>
      <c r="B41" s="92"/>
      <c r="D41" s="33"/>
      <c r="E41" s="41" t="s">
        <v>545</v>
      </c>
      <c r="F41" s="329" t="s">
        <v>1226</v>
      </c>
      <c r="G41" s="380"/>
    </row>
    <row r="42" spans="1:9" ht="19.5">
      <c r="D42" s="24"/>
      <c r="E42" s="25"/>
      <c r="F42" s="444" t="s">
        <v>576</v>
      </c>
      <c r="G42" s="21"/>
    </row>
    <row r="43" spans="1:9" ht="27">
      <c r="A43" s="201"/>
      <c r="D43" s="21"/>
      <c r="E43" s="442" t="s">
        <v>86</v>
      </c>
      <c r="F43" s="448" t="s">
        <v>1221</v>
      </c>
      <c r="G43" s="380"/>
    </row>
    <row r="44" spans="1:9" ht="27">
      <c r="A44" s="201"/>
      <c r="B44" s="92"/>
      <c r="D44" s="33"/>
      <c r="E44" s="442" t="s">
        <v>87</v>
      </c>
      <c r="F44" s="448" t="s">
        <v>1222</v>
      </c>
      <c r="G44" s="380"/>
    </row>
    <row r="45" spans="1:9" ht="27">
      <c r="A45" s="201"/>
      <c r="B45" s="92"/>
      <c r="D45" s="33"/>
      <c r="E45" s="442" t="s">
        <v>577</v>
      </c>
      <c r="F45" s="448" t="s">
        <v>1223</v>
      </c>
      <c r="G45" s="380"/>
    </row>
    <row r="46" spans="1:9" ht="27">
      <c r="D46" s="24"/>
      <c r="E46" s="443" t="s">
        <v>578</v>
      </c>
      <c r="F46" s="448" t="s">
        <v>1224</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2"/>
      <c r="F54" s="1152"/>
      <c r="G54" s="1152"/>
      <c r="H54" s="1152"/>
      <c r="I54" s="1152"/>
    </row>
  </sheetData>
  <sheetProtection algorithmName="SHA-512" hashValue="d+9cu8M9ADjqHLFZhrOdg/EkMjRR6gXBbMD7q5r0XhohyGPa+AoSGpVpZ/RO8ntUGeLdINq5ss+Sh8Sls9TejA==" saltValue="QdJDwkCdevqE6nwflqMtCA==" spinCount="100000" sheet="1" objects="1" scenarios="1" formatColumns="0" formatRows="0"/>
  <dataConsolidate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0"/>
    <col min="2" max="2" width="65.28515625" style="1100" customWidth="1"/>
    <col min="3" max="3" width="41" style="1100" customWidth="1"/>
    <col min="4" max="16384" width="9.140625" style="1100"/>
  </cols>
  <sheetData>
    <row r="1" spans="1:2">
      <c r="A1" s="1100" t="s">
        <v>329</v>
      </c>
      <c r="B1" s="1100" t="s">
        <v>331</v>
      </c>
    </row>
    <row r="2" spans="1:2">
      <c r="A2" s="1100">
        <v>4190064</v>
      </c>
      <c r="B2" s="1100" t="s">
        <v>1206</v>
      </c>
    </row>
    <row r="3" spans="1:2">
      <c r="A3" s="1100">
        <v>4190065</v>
      </c>
      <c r="B3" s="1100" t="s">
        <v>1207</v>
      </c>
    </row>
    <row r="4" spans="1:2">
      <c r="A4" s="1100">
        <v>4190066</v>
      </c>
      <c r="B4" s="1100" t="s">
        <v>1208</v>
      </c>
    </row>
    <row r="5" spans="1:2">
      <c r="A5" s="1100">
        <v>4190067</v>
      </c>
      <c r="B5" s="1100" t="s">
        <v>1209</v>
      </c>
    </row>
    <row r="6" spans="1:2">
      <c r="A6" s="1100">
        <v>4190068</v>
      </c>
      <c r="B6" s="1100" t="s">
        <v>1210</v>
      </c>
    </row>
    <row r="7" spans="1:2">
      <c r="A7" s="1100">
        <v>4190069</v>
      </c>
      <c r="B7" s="1100" t="s">
        <v>1211</v>
      </c>
    </row>
    <row r="8" spans="1:2">
      <c r="A8" s="1100">
        <v>4190070</v>
      </c>
      <c r="B8" s="1100" t="s">
        <v>1212</v>
      </c>
    </row>
    <row r="9" spans="1:2">
      <c r="A9" s="1100">
        <v>4190071</v>
      </c>
      <c r="B9" s="1100" t="s">
        <v>1213</v>
      </c>
    </row>
    <row r="10" spans="1:2">
      <c r="A10" s="1100">
        <v>4190072</v>
      </c>
      <c r="B10" s="1100" t="s">
        <v>1214</v>
      </c>
    </row>
    <row r="11" spans="1:2">
      <c r="A11" s="1100">
        <v>4190073</v>
      </c>
      <c r="B11" s="1100" t="s">
        <v>1215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574</v>
      </c>
    </row>
    <row r="7" spans="1:2">
      <c r="A7" t="s">
        <v>744</v>
      </c>
      <c r="B7" t="s">
        <v>487</v>
      </c>
    </row>
    <row r="8" spans="1:2">
      <c r="A8" t="s">
        <v>745</v>
      </c>
      <c r="B8" t="s">
        <v>425</v>
      </c>
    </row>
    <row r="9" spans="1:2">
      <c r="A9" t="s">
        <v>507</v>
      </c>
      <c r="B9" t="s">
        <v>426</v>
      </c>
    </row>
    <row r="10" spans="1:2">
      <c r="A10" t="s">
        <v>417</v>
      </c>
      <c r="B10" t="s">
        <v>427</v>
      </c>
    </row>
    <row r="11" spans="1:2">
      <c r="A11" t="s">
        <v>759</v>
      </c>
      <c r="B11" t="s">
        <v>488</v>
      </c>
    </row>
    <row r="12" spans="1:2">
      <c r="A12" t="s">
        <v>760</v>
      </c>
      <c r="B12" t="s">
        <v>428</v>
      </c>
    </row>
    <row r="13" spans="1:2">
      <c r="A13" t="s">
        <v>746</v>
      </c>
      <c r="B13" t="s">
        <v>429</v>
      </c>
    </row>
    <row r="14" spans="1:2">
      <c r="A14" t="s">
        <v>747</v>
      </c>
      <c r="B14" t="s">
        <v>430</v>
      </c>
    </row>
    <row r="15" spans="1:2">
      <c r="A15" t="s">
        <v>748</v>
      </c>
      <c r="B15" t="s">
        <v>334</v>
      </c>
    </row>
    <row r="16" spans="1:2">
      <c r="A16" t="s">
        <v>749</v>
      </c>
      <c r="B16" t="s">
        <v>60</v>
      </c>
    </row>
    <row r="17" spans="1:2">
      <c r="A17" t="s">
        <v>750</v>
      </c>
      <c r="B17" t="s">
        <v>386</v>
      </c>
    </row>
    <row r="18" spans="1:2">
      <c r="A18" t="s">
        <v>751</v>
      </c>
      <c r="B18" t="s">
        <v>439</v>
      </c>
    </row>
    <row r="19" spans="1:2">
      <c r="A19" t="s">
        <v>752</v>
      </c>
      <c r="B19" t="s">
        <v>249</v>
      </c>
    </row>
    <row r="20" spans="1:2">
      <c r="A20" t="s">
        <v>753</v>
      </c>
      <c r="B20" t="s">
        <v>73</v>
      </c>
    </row>
    <row r="21" spans="1:2">
      <c r="A21" t="s">
        <v>754</v>
      </c>
      <c r="B21" t="s">
        <v>62</v>
      </c>
    </row>
    <row r="22" spans="1:2">
      <c r="A22" t="s">
        <v>755</v>
      </c>
      <c r="B22" t="s">
        <v>74</v>
      </c>
    </row>
    <row r="23" spans="1:2">
      <c r="A23" t="s">
        <v>756</v>
      </c>
      <c r="B23" t="s">
        <v>431</v>
      </c>
    </row>
    <row r="24" spans="1:2">
      <c r="A24" t="s">
        <v>757</v>
      </c>
      <c r="B24" t="s">
        <v>72</v>
      </c>
    </row>
    <row r="25" spans="1:2">
      <c r="A25" t="s">
        <v>598</v>
      </c>
      <c r="B25" t="s">
        <v>61</v>
      </c>
    </row>
    <row r="26" spans="1:2">
      <c r="A26" t="s">
        <v>599</v>
      </c>
      <c r="B26" t="s">
        <v>63</v>
      </c>
    </row>
    <row r="27" spans="1:2">
      <c r="A27" t="s">
        <v>509</v>
      </c>
      <c r="B27" t="s">
        <v>384</v>
      </c>
    </row>
    <row r="28" spans="1:2">
      <c r="A28" t="s">
        <v>419</v>
      </c>
      <c r="B28" t="s">
        <v>14</v>
      </c>
    </row>
    <row r="29" spans="1:2">
      <c r="A29" t="s">
        <v>508</v>
      </c>
      <c r="B29" t="s">
        <v>15</v>
      </c>
    </row>
    <row r="30" spans="1:2">
      <c r="A30" t="s">
        <v>418</v>
      </c>
      <c r="B30" t="s">
        <v>575</v>
      </c>
    </row>
    <row r="31" spans="1:2">
      <c r="A31" t="s">
        <v>583</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1205</v>
      </c>
      <c r="B1" s="5" t="s">
        <v>1227</v>
      </c>
      <c r="C1" s="5" t="s">
        <v>1228</v>
      </c>
      <c r="D1" s="5" t="s">
        <v>1229</v>
      </c>
      <c r="E1" s="5" t="s">
        <v>1230</v>
      </c>
      <c r="F1" s="5" t="s">
        <v>1231</v>
      </c>
      <c r="G1" s="5" t="s">
        <v>1232</v>
      </c>
      <c r="H1" s="5" t="s">
        <v>1233</v>
      </c>
      <c r="I1" s="5" t="s">
        <v>1234</v>
      </c>
    </row>
    <row r="2" spans="1:10">
      <c r="A2" s="5">
        <v>1</v>
      </c>
      <c r="B2" s="5" t="s">
        <v>1235</v>
      </c>
      <c r="C2" s="5" t="s">
        <v>127</v>
      </c>
      <c r="D2" s="5" t="s">
        <v>1236</v>
      </c>
      <c r="E2" s="5" t="s">
        <v>1237</v>
      </c>
      <c r="F2" s="5" t="s">
        <v>1238</v>
      </c>
      <c r="G2" s="5" t="s">
        <v>1239</v>
      </c>
      <c r="H2" s="5" t="s">
        <v>1240</v>
      </c>
      <c r="J2" s="5" t="s">
        <v>1888</v>
      </c>
    </row>
    <row r="3" spans="1:10">
      <c r="A3" s="5">
        <v>2</v>
      </c>
      <c r="B3" s="5" t="s">
        <v>1235</v>
      </c>
      <c r="C3" s="5" t="s">
        <v>127</v>
      </c>
      <c r="D3" s="5" t="s">
        <v>1241</v>
      </c>
      <c r="E3" s="5" t="s">
        <v>1242</v>
      </c>
      <c r="F3" s="5" t="s">
        <v>1243</v>
      </c>
      <c r="G3" s="5" t="s">
        <v>1244</v>
      </c>
      <c r="J3" s="5" t="s">
        <v>1888</v>
      </c>
    </row>
    <row r="4" spans="1:10">
      <c r="A4" s="5">
        <v>3</v>
      </c>
      <c r="B4" s="5" t="s">
        <v>1235</v>
      </c>
      <c r="C4" s="5" t="s">
        <v>127</v>
      </c>
      <c r="D4" s="5" t="s">
        <v>1245</v>
      </c>
      <c r="E4" s="5" t="s">
        <v>1246</v>
      </c>
      <c r="F4" s="5" t="s">
        <v>1247</v>
      </c>
      <c r="G4" s="5" t="s">
        <v>1248</v>
      </c>
      <c r="J4" s="5" t="s">
        <v>1888</v>
      </c>
    </row>
    <row r="5" spans="1:10">
      <c r="A5" s="5">
        <v>4</v>
      </c>
      <c r="B5" s="5" t="s">
        <v>1235</v>
      </c>
      <c r="C5" s="5" t="s">
        <v>127</v>
      </c>
      <c r="D5" s="5" t="s">
        <v>1249</v>
      </c>
      <c r="E5" s="5" t="s">
        <v>1250</v>
      </c>
      <c r="F5" s="5" t="s">
        <v>1251</v>
      </c>
      <c r="G5" s="5" t="s">
        <v>1252</v>
      </c>
      <c r="J5" s="5" t="s">
        <v>1888</v>
      </c>
    </row>
    <row r="6" spans="1:10">
      <c r="A6" s="5">
        <v>5</v>
      </c>
      <c r="B6" s="5" t="s">
        <v>1235</v>
      </c>
      <c r="C6" s="5" t="s">
        <v>127</v>
      </c>
      <c r="D6" s="5" t="s">
        <v>1253</v>
      </c>
      <c r="E6" s="5" t="s">
        <v>1254</v>
      </c>
      <c r="F6" s="5" t="s">
        <v>1255</v>
      </c>
      <c r="G6" s="5" t="s">
        <v>1256</v>
      </c>
      <c r="J6" s="5" t="s">
        <v>1888</v>
      </c>
    </row>
    <row r="7" spans="1:10">
      <c r="A7" s="5">
        <v>6</v>
      </c>
      <c r="B7" s="5" t="s">
        <v>1235</v>
      </c>
      <c r="C7" s="5" t="s">
        <v>127</v>
      </c>
      <c r="D7" s="5" t="s">
        <v>1257</v>
      </c>
      <c r="E7" s="5" t="s">
        <v>1258</v>
      </c>
      <c r="F7" s="5" t="s">
        <v>1259</v>
      </c>
      <c r="G7" s="5" t="s">
        <v>1244</v>
      </c>
      <c r="J7" s="5" t="s">
        <v>1888</v>
      </c>
    </row>
    <row r="8" spans="1:10">
      <c r="A8" s="5">
        <v>7</v>
      </c>
      <c r="B8" s="5" t="s">
        <v>1235</v>
      </c>
      <c r="C8" s="5" t="s">
        <v>127</v>
      </c>
      <c r="D8" s="5" t="s">
        <v>1260</v>
      </c>
      <c r="E8" s="5" t="s">
        <v>1261</v>
      </c>
      <c r="F8" s="5" t="s">
        <v>1262</v>
      </c>
      <c r="G8" s="5" t="s">
        <v>1244</v>
      </c>
      <c r="J8" s="5" t="s">
        <v>1888</v>
      </c>
    </row>
    <row r="9" spans="1:10">
      <c r="A9" s="5">
        <v>8</v>
      </c>
      <c r="B9" s="5" t="s">
        <v>1235</v>
      </c>
      <c r="C9" s="5" t="s">
        <v>127</v>
      </c>
      <c r="D9" s="5" t="s">
        <v>1263</v>
      </c>
      <c r="E9" s="5" t="s">
        <v>1264</v>
      </c>
      <c r="F9" s="5" t="s">
        <v>1265</v>
      </c>
      <c r="G9" s="5" t="s">
        <v>1266</v>
      </c>
      <c r="J9" s="5" t="s">
        <v>1888</v>
      </c>
    </row>
    <row r="10" spans="1:10">
      <c r="A10" s="5">
        <v>9</v>
      </c>
      <c r="B10" s="5" t="s">
        <v>1235</v>
      </c>
      <c r="C10" s="5" t="s">
        <v>127</v>
      </c>
      <c r="D10" s="5" t="s">
        <v>1267</v>
      </c>
      <c r="E10" s="5" t="s">
        <v>1268</v>
      </c>
      <c r="F10" s="5" t="s">
        <v>1269</v>
      </c>
      <c r="G10" s="5" t="s">
        <v>1270</v>
      </c>
      <c r="H10" s="5" t="s">
        <v>1240</v>
      </c>
      <c r="J10" s="5" t="s">
        <v>1888</v>
      </c>
    </row>
    <row r="11" spans="1:10">
      <c r="A11" s="5">
        <v>10</v>
      </c>
      <c r="B11" s="5" t="s">
        <v>1235</v>
      </c>
      <c r="C11" s="5" t="s">
        <v>127</v>
      </c>
      <c r="D11" s="5" t="s">
        <v>1271</v>
      </c>
      <c r="E11" s="5" t="s">
        <v>1272</v>
      </c>
      <c r="F11" s="5" t="s">
        <v>1273</v>
      </c>
      <c r="G11" s="5" t="s">
        <v>1274</v>
      </c>
      <c r="J11" s="5" t="s">
        <v>1888</v>
      </c>
    </row>
    <row r="12" spans="1:10">
      <c r="A12" s="5">
        <v>11</v>
      </c>
      <c r="B12" s="5" t="s">
        <v>1235</v>
      </c>
      <c r="C12" s="5" t="s">
        <v>127</v>
      </c>
      <c r="D12" s="5" t="s">
        <v>1275</v>
      </c>
      <c r="E12" s="5" t="s">
        <v>1276</v>
      </c>
      <c r="F12" s="5" t="s">
        <v>1277</v>
      </c>
      <c r="G12" s="5" t="s">
        <v>1278</v>
      </c>
      <c r="H12" s="5" t="s">
        <v>1240</v>
      </c>
      <c r="J12" s="5" t="s">
        <v>1888</v>
      </c>
    </row>
    <row r="13" spans="1:10">
      <c r="A13" s="5">
        <v>12</v>
      </c>
      <c r="B13" s="5" t="s">
        <v>1235</v>
      </c>
      <c r="C13" s="5" t="s">
        <v>127</v>
      </c>
      <c r="D13" s="5" t="s">
        <v>1279</v>
      </c>
      <c r="E13" s="5" t="s">
        <v>1280</v>
      </c>
      <c r="F13" s="5" t="s">
        <v>1281</v>
      </c>
      <c r="G13" s="5" t="s">
        <v>1282</v>
      </c>
      <c r="H13" s="5" t="s">
        <v>1283</v>
      </c>
      <c r="J13" s="5" t="s">
        <v>1888</v>
      </c>
    </row>
    <row r="14" spans="1:10">
      <c r="A14" s="5">
        <v>13</v>
      </c>
      <c r="B14" s="5" t="s">
        <v>1235</v>
      </c>
      <c r="C14" s="5" t="s">
        <v>127</v>
      </c>
      <c r="D14" s="5" t="s">
        <v>1284</v>
      </c>
      <c r="E14" s="5" t="s">
        <v>1285</v>
      </c>
      <c r="F14" s="5" t="s">
        <v>1286</v>
      </c>
      <c r="G14" s="5" t="s">
        <v>1287</v>
      </c>
      <c r="H14" s="5" t="s">
        <v>1240</v>
      </c>
      <c r="J14" s="5" t="s">
        <v>1888</v>
      </c>
    </row>
    <row r="15" spans="1:10">
      <c r="A15" s="5">
        <v>14</v>
      </c>
      <c r="B15" s="5" t="s">
        <v>1235</v>
      </c>
      <c r="C15" s="5" t="s">
        <v>127</v>
      </c>
      <c r="D15" s="5" t="s">
        <v>1288</v>
      </c>
      <c r="E15" s="5" t="s">
        <v>1289</v>
      </c>
      <c r="F15" s="5" t="s">
        <v>1290</v>
      </c>
      <c r="G15" s="5" t="s">
        <v>1256</v>
      </c>
      <c r="J15" s="5" t="s">
        <v>1888</v>
      </c>
    </row>
    <row r="16" spans="1:10">
      <c r="A16" s="5">
        <v>15</v>
      </c>
      <c r="B16" s="5" t="s">
        <v>1235</v>
      </c>
      <c r="C16" s="5" t="s">
        <v>127</v>
      </c>
      <c r="D16" s="5" t="s">
        <v>1291</v>
      </c>
      <c r="E16" s="5" t="s">
        <v>1292</v>
      </c>
      <c r="F16" s="5" t="s">
        <v>1293</v>
      </c>
      <c r="G16" s="5" t="s">
        <v>1282</v>
      </c>
      <c r="H16" s="5" t="s">
        <v>1240</v>
      </c>
      <c r="J16" s="5" t="s">
        <v>1888</v>
      </c>
    </row>
    <row r="17" spans="1:10">
      <c r="A17" s="5">
        <v>16</v>
      </c>
      <c r="B17" s="5" t="s">
        <v>1235</v>
      </c>
      <c r="C17" s="5" t="s">
        <v>127</v>
      </c>
      <c r="D17" s="5" t="s">
        <v>1294</v>
      </c>
      <c r="E17" s="5" t="s">
        <v>1295</v>
      </c>
      <c r="F17" s="5" t="s">
        <v>1296</v>
      </c>
      <c r="G17" s="5" t="s">
        <v>1297</v>
      </c>
      <c r="H17" s="5" t="s">
        <v>1298</v>
      </c>
      <c r="J17" s="5" t="s">
        <v>1888</v>
      </c>
    </row>
    <row r="18" spans="1:10">
      <c r="A18" s="5">
        <v>17</v>
      </c>
      <c r="B18" s="5" t="s">
        <v>1235</v>
      </c>
      <c r="C18" s="5" t="s">
        <v>127</v>
      </c>
      <c r="D18" s="5" t="s">
        <v>1299</v>
      </c>
      <c r="E18" s="5" t="s">
        <v>1300</v>
      </c>
      <c r="F18" s="5" t="s">
        <v>1296</v>
      </c>
      <c r="G18" s="5" t="s">
        <v>1301</v>
      </c>
      <c r="J18" s="5" t="s">
        <v>1888</v>
      </c>
    </row>
    <row r="19" spans="1:10">
      <c r="A19" s="5">
        <v>18</v>
      </c>
      <c r="B19" s="5" t="s">
        <v>1235</v>
      </c>
      <c r="C19" s="5" t="s">
        <v>127</v>
      </c>
      <c r="D19" s="5" t="s">
        <v>1302</v>
      </c>
      <c r="E19" s="5" t="s">
        <v>1303</v>
      </c>
      <c r="F19" s="5" t="s">
        <v>1304</v>
      </c>
      <c r="G19" s="5" t="s">
        <v>1305</v>
      </c>
      <c r="J19" s="5" t="s">
        <v>1888</v>
      </c>
    </row>
    <row r="20" spans="1:10">
      <c r="A20" s="5">
        <v>19</v>
      </c>
      <c r="B20" s="5" t="s">
        <v>1235</v>
      </c>
      <c r="C20" s="5" t="s">
        <v>127</v>
      </c>
      <c r="D20" s="5" t="s">
        <v>1306</v>
      </c>
      <c r="E20" s="5" t="s">
        <v>1307</v>
      </c>
      <c r="F20" s="5" t="s">
        <v>1308</v>
      </c>
      <c r="G20" s="5" t="s">
        <v>1309</v>
      </c>
      <c r="J20" s="5" t="s">
        <v>1888</v>
      </c>
    </row>
    <row r="21" spans="1:10">
      <c r="A21" s="5">
        <v>20</v>
      </c>
      <c r="B21" s="5" t="s">
        <v>1235</v>
      </c>
      <c r="C21" s="5" t="s">
        <v>127</v>
      </c>
      <c r="D21" s="5" t="s">
        <v>1310</v>
      </c>
      <c r="E21" s="5" t="s">
        <v>1311</v>
      </c>
      <c r="F21" s="5" t="s">
        <v>1247</v>
      </c>
      <c r="G21" s="5" t="s">
        <v>1312</v>
      </c>
      <c r="H21" s="5" t="s">
        <v>1313</v>
      </c>
      <c r="J21" s="5" t="s">
        <v>1888</v>
      </c>
    </row>
    <row r="22" spans="1:10">
      <c r="A22" s="5">
        <v>21</v>
      </c>
      <c r="B22" s="5" t="s">
        <v>1235</v>
      </c>
      <c r="C22" s="5" t="s">
        <v>127</v>
      </c>
      <c r="D22" s="5" t="s">
        <v>1314</v>
      </c>
      <c r="E22" s="5" t="s">
        <v>1315</v>
      </c>
      <c r="F22" s="5" t="s">
        <v>1316</v>
      </c>
      <c r="G22" s="5" t="s">
        <v>1317</v>
      </c>
      <c r="H22" s="5" t="s">
        <v>1318</v>
      </c>
      <c r="J22" s="5" t="s">
        <v>1888</v>
      </c>
    </row>
    <row r="23" spans="1:10">
      <c r="A23" s="5">
        <v>22</v>
      </c>
      <c r="B23" s="5" t="s">
        <v>1235</v>
      </c>
      <c r="C23" s="5" t="s">
        <v>127</v>
      </c>
      <c r="D23" s="5" t="s">
        <v>1319</v>
      </c>
      <c r="E23" s="5" t="s">
        <v>1320</v>
      </c>
      <c r="F23" s="5" t="s">
        <v>1321</v>
      </c>
      <c r="G23" s="5" t="s">
        <v>1322</v>
      </c>
      <c r="J23" s="5" t="s">
        <v>1888</v>
      </c>
    </row>
    <row r="24" spans="1:10">
      <c r="A24" s="5">
        <v>23</v>
      </c>
      <c r="B24" s="5" t="s">
        <v>1235</v>
      </c>
      <c r="C24" s="5" t="s">
        <v>127</v>
      </c>
      <c r="D24" s="5" t="s">
        <v>1323</v>
      </c>
      <c r="E24" s="5" t="s">
        <v>1324</v>
      </c>
      <c r="F24" s="5" t="s">
        <v>1325</v>
      </c>
      <c r="G24" s="5" t="s">
        <v>1322</v>
      </c>
      <c r="J24" s="5" t="s">
        <v>1888</v>
      </c>
    </row>
    <row r="25" spans="1:10">
      <c r="A25" s="5">
        <v>24</v>
      </c>
      <c r="B25" s="5" t="s">
        <v>1235</v>
      </c>
      <c r="C25" s="5" t="s">
        <v>127</v>
      </c>
      <c r="D25" s="5" t="s">
        <v>1326</v>
      </c>
      <c r="E25" s="5" t="s">
        <v>1327</v>
      </c>
      <c r="F25" s="5" t="s">
        <v>1328</v>
      </c>
      <c r="G25" s="5" t="s">
        <v>1244</v>
      </c>
      <c r="H25" s="5" t="s">
        <v>1329</v>
      </c>
      <c r="J25" s="5" t="s">
        <v>1888</v>
      </c>
    </row>
    <row r="26" spans="1:10">
      <c r="A26" s="5">
        <v>25</v>
      </c>
      <c r="B26" s="5" t="s">
        <v>1235</v>
      </c>
      <c r="C26" s="5" t="s">
        <v>127</v>
      </c>
      <c r="D26" s="5" t="s">
        <v>1330</v>
      </c>
      <c r="E26" s="5" t="s">
        <v>1331</v>
      </c>
      <c r="F26" s="5" t="s">
        <v>1332</v>
      </c>
      <c r="G26" s="5" t="s">
        <v>1244</v>
      </c>
      <c r="J26" s="5" t="s">
        <v>1888</v>
      </c>
    </row>
    <row r="27" spans="1:10">
      <c r="A27" s="5">
        <v>26</v>
      </c>
      <c r="B27" s="5" t="s">
        <v>1235</v>
      </c>
      <c r="C27" s="5" t="s">
        <v>127</v>
      </c>
      <c r="D27" s="5" t="s">
        <v>1333</v>
      </c>
      <c r="E27" s="5" t="s">
        <v>1334</v>
      </c>
      <c r="F27" s="5" t="s">
        <v>1335</v>
      </c>
      <c r="G27" s="5" t="s">
        <v>1336</v>
      </c>
      <c r="J27" s="5" t="s">
        <v>1888</v>
      </c>
    </row>
    <row r="28" spans="1:10">
      <c r="A28" s="5">
        <v>27</v>
      </c>
      <c r="B28" s="5" t="s">
        <v>1235</v>
      </c>
      <c r="C28" s="5" t="s">
        <v>127</v>
      </c>
      <c r="D28" s="5" t="s">
        <v>1337</v>
      </c>
      <c r="E28" s="5" t="s">
        <v>1338</v>
      </c>
      <c r="F28" s="5" t="s">
        <v>1339</v>
      </c>
      <c r="G28" s="5" t="s">
        <v>1340</v>
      </c>
      <c r="J28" s="5" t="s">
        <v>1888</v>
      </c>
    </row>
    <row r="29" spans="1:10">
      <c r="A29" s="5">
        <v>28</v>
      </c>
      <c r="B29" s="5" t="s">
        <v>1235</v>
      </c>
      <c r="C29" s="5" t="s">
        <v>127</v>
      </c>
      <c r="D29" s="5" t="s">
        <v>1341</v>
      </c>
      <c r="E29" s="5" t="s">
        <v>1342</v>
      </c>
      <c r="F29" s="5" t="s">
        <v>1343</v>
      </c>
      <c r="G29" s="5" t="s">
        <v>1239</v>
      </c>
      <c r="J29" s="5" t="s">
        <v>1888</v>
      </c>
    </row>
    <row r="30" spans="1:10">
      <c r="A30" s="5">
        <v>29</v>
      </c>
      <c r="B30" s="5" t="s">
        <v>1235</v>
      </c>
      <c r="C30" s="5" t="s">
        <v>127</v>
      </c>
      <c r="D30" s="5" t="s">
        <v>1344</v>
      </c>
      <c r="E30" s="5" t="s">
        <v>1345</v>
      </c>
      <c r="F30" s="5" t="s">
        <v>1346</v>
      </c>
      <c r="G30" s="5" t="s">
        <v>1282</v>
      </c>
      <c r="J30" s="5" t="s">
        <v>1888</v>
      </c>
    </row>
    <row r="31" spans="1:10">
      <c r="A31" s="5">
        <v>30</v>
      </c>
      <c r="B31" s="5" t="s">
        <v>1235</v>
      </c>
      <c r="C31" s="5" t="s">
        <v>127</v>
      </c>
      <c r="D31" s="5" t="s">
        <v>1347</v>
      </c>
      <c r="E31" s="5" t="s">
        <v>1348</v>
      </c>
      <c r="F31" s="5" t="s">
        <v>1349</v>
      </c>
      <c r="G31" s="5" t="s">
        <v>1350</v>
      </c>
      <c r="J31" s="5" t="s">
        <v>1888</v>
      </c>
    </row>
    <row r="32" spans="1:10">
      <c r="A32" s="5">
        <v>31</v>
      </c>
      <c r="B32" s="5" t="s">
        <v>1235</v>
      </c>
      <c r="C32" s="5" t="s">
        <v>127</v>
      </c>
      <c r="D32" s="5" t="s">
        <v>1351</v>
      </c>
      <c r="E32" s="5" t="s">
        <v>1352</v>
      </c>
      <c r="F32" s="5" t="s">
        <v>1353</v>
      </c>
      <c r="G32" s="5" t="s">
        <v>1354</v>
      </c>
      <c r="J32" s="5" t="s">
        <v>1888</v>
      </c>
    </row>
    <row r="33" spans="1:10">
      <c r="A33" s="5">
        <v>32</v>
      </c>
      <c r="B33" s="5" t="s">
        <v>1235</v>
      </c>
      <c r="C33" s="5" t="s">
        <v>127</v>
      </c>
      <c r="D33" s="5" t="s">
        <v>1355</v>
      </c>
      <c r="E33" s="5" t="s">
        <v>1356</v>
      </c>
      <c r="F33" s="5" t="s">
        <v>1357</v>
      </c>
      <c r="G33" s="5" t="s">
        <v>1282</v>
      </c>
      <c r="H33" s="5" t="s">
        <v>1358</v>
      </c>
      <c r="J33" s="5" t="s">
        <v>1888</v>
      </c>
    </row>
    <row r="34" spans="1:10">
      <c r="A34" s="5">
        <v>33</v>
      </c>
      <c r="B34" s="5" t="s">
        <v>1235</v>
      </c>
      <c r="C34" s="5" t="s">
        <v>127</v>
      </c>
      <c r="D34" s="5" t="s">
        <v>1359</v>
      </c>
      <c r="E34" s="5" t="s">
        <v>1360</v>
      </c>
      <c r="F34" s="5" t="s">
        <v>1361</v>
      </c>
      <c r="G34" s="5" t="s">
        <v>1274</v>
      </c>
      <c r="J34" s="5" t="s">
        <v>1888</v>
      </c>
    </row>
    <row r="35" spans="1:10">
      <c r="A35" s="5">
        <v>34</v>
      </c>
      <c r="B35" s="5" t="s">
        <v>1235</v>
      </c>
      <c r="C35" s="5" t="s">
        <v>127</v>
      </c>
      <c r="D35" s="5" t="s">
        <v>1362</v>
      </c>
      <c r="E35" s="5" t="s">
        <v>1363</v>
      </c>
      <c r="F35" s="5" t="s">
        <v>1364</v>
      </c>
      <c r="G35" s="5" t="s">
        <v>1239</v>
      </c>
      <c r="J35" s="5" t="s">
        <v>1888</v>
      </c>
    </row>
    <row r="36" spans="1:10">
      <c r="A36" s="5">
        <v>35</v>
      </c>
      <c r="B36" s="5" t="s">
        <v>1235</v>
      </c>
      <c r="C36" s="5" t="s">
        <v>127</v>
      </c>
      <c r="D36" s="5" t="s">
        <v>1365</v>
      </c>
      <c r="E36" s="5" t="s">
        <v>1366</v>
      </c>
      <c r="F36" s="5" t="s">
        <v>1367</v>
      </c>
      <c r="G36" s="5" t="s">
        <v>1239</v>
      </c>
      <c r="J36" s="5" t="s">
        <v>1888</v>
      </c>
    </row>
    <row r="37" spans="1:10">
      <c r="A37" s="5">
        <v>36</v>
      </c>
      <c r="B37" s="5" t="s">
        <v>1235</v>
      </c>
      <c r="C37" s="5" t="s">
        <v>127</v>
      </c>
      <c r="D37" s="5" t="s">
        <v>1368</v>
      </c>
      <c r="E37" s="5" t="s">
        <v>1369</v>
      </c>
      <c r="F37" s="5" t="s">
        <v>1370</v>
      </c>
      <c r="G37" s="5" t="s">
        <v>1309</v>
      </c>
      <c r="H37" s="5" t="s">
        <v>1371</v>
      </c>
      <c r="J37" s="5" t="s">
        <v>1888</v>
      </c>
    </row>
    <row r="38" spans="1:10">
      <c r="A38" s="5">
        <v>37</v>
      </c>
      <c r="B38" s="5" t="s">
        <v>1235</v>
      </c>
      <c r="C38" s="5" t="s">
        <v>127</v>
      </c>
      <c r="D38" s="5" t="s">
        <v>1374</v>
      </c>
      <c r="E38" s="5" t="s">
        <v>1375</v>
      </c>
      <c r="F38" s="5" t="s">
        <v>1376</v>
      </c>
      <c r="G38" s="5" t="s">
        <v>1282</v>
      </c>
      <c r="H38" s="5" t="s">
        <v>1377</v>
      </c>
      <c r="J38" s="5" t="s">
        <v>1888</v>
      </c>
    </row>
    <row r="39" spans="1:10">
      <c r="A39" s="5">
        <v>38</v>
      </c>
      <c r="B39" s="5" t="s">
        <v>1235</v>
      </c>
      <c r="C39" s="5" t="s">
        <v>127</v>
      </c>
      <c r="D39" s="5" t="s">
        <v>1378</v>
      </c>
      <c r="E39" s="5" t="s">
        <v>1379</v>
      </c>
      <c r="F39" s="5" t="s">
        <v>1380</v>
      </c>
      <c r="G39" s="5" t="s">
        <v>1381</v>
      </c>
      <c r="J39" s="5" t="s">
        <v>1888</v>
      </c>
    </row>
    <row r="40" spans="1:10">
      <c r="A40" s="5">
        <v>39</v>
      </c>
      <c r="B40" s="5" t="s">
        <v>1235</v>
      </c>
      <c r="C40" s="5" t="s">
        <v>127</v>
      </c>
      <c r="D40" s="5" t="s">
        <v>1382</v>
      </c>
      <c r="E40" s="5" t="s">
        <v>1383</v>
      </c>
      <c r="F40" s="5" t="s">
        <v>1384</v>
      </c>
      <c r="G40" s="5" t="s">
        <v>1239</v>
      </c>
      <c r="J40" s="5" t="s">
        <v>1888</v>
      </c>
    </row>
    <row r="41" spans="1:10">
      <c r="A41" s="5">
        <v>40</v>
      </c>
      <c r="B41" s="5" t="s">
        <v>1235</v>
      </c>
      <c r="C41" s="5" t="s">
        <v>127</v>
      </c>
      <c r="D41" s="5" t="s">
        <v>1386</v>
      </c>
      <c r="E41" s="5" t="s">
        <v>1387</v>
      </c>
      <c r="F41" s="5" t="s">
        <v>1388</v>
      </c>
      <c r="G41" s="5" t="s">
        <v>1389</v>
      </c>
      <c r="J41" s="5" t="s">
        <v>1888</v>
      </c>
    </row>
    <row r="42" spans="1:10">
      <c r="A42" s="5">
        <v>41</v>
      </c>
      <c r="B42" s="5" t="s">
        <v>1235</v>
      </c>
      <c r="C42" s="5" t="s">
        <v>127</v>
      </c>
      <c r="D42" s="5" t="s">
        <v>1390</v>
      </c>
      <c r="E42" s="5" t="s">
        <v>1391</v>
      </c>
      <c r="F42" s="5" t="s">
        <v>1392</v>
      </c>
      <c r="G42" s="5" t="s">
        <v>1393</v>
      </c>
      <c r="H42" s="5" t="s">
        <v>1240</v>
      </c>
      <c r="J42" s="5" t="s">
        <v>1888</v>
      </c>
    </row>
    <row r="43" spans="1:10">
      <c r="A43" s="5">
        <v>42</v>
      </c>
      <c r="B43" s="5" t="s">
        <v>1235</v>
      </c>
      <c r="C43" s="5" t="s">
        <v>127</v>
      </c>
      <c r="D43" s="5" t="s">
        <v>1394</v>
      </c>
      <c r="E43" s="5" t="s">
        <v>1395</v>
      </c>
      <c r="F43" s="5" t="s">
        <v>1396</v>
      </c>
      <c r="G43" s="5" t="s">
        <v>1397</v>
      </c>
      <c r="J43" s="5" t="s">
        <v>1888</v>
      </c>
    </row>
    <row r="44" spans="1:10">
      <c r="A44" s="5">
        <v>43</v>
      </c>
      <c r="B44" s="5" t="s">
        <v>1235</v>
      </c>
      <c r="C44" s="5" t="s">
        <v>127</v>
      </c>
      <c r="D44" s="5" t="s">
        <v>1398</v>
      </c>
      <c r="E44" s="5" t="s">
        <v>1399</v>
      </c>
      <c r="F44" s="5" t="s">
        <v>1400</v>
      </c>
      <c r="G44" s="5" t="s">
        <v>1274</v>
      </c>
      <c r="J44" s="5" t="s">
        <v>1888</v>
      </c>
    </row>
    <row r="45" spans="1:10">
      <c r="A45" s="5">
        <v>44</v>
      </c>
      <c r="B45" s="5" t="s">
        <v>1235</v>
      </c>
      <c r="C45" s="5" t="s">
        <v>127</v>
      </c>
      <c r="D45" s="5" t="s">
        <v>1401</v>
      </c>
      <c r="E45" s="5" t="s">
        <v>1402</v>
      </c>
      <c r="F45" s="5" t="s">
        <v>1403</v>
      </c>
      <c r="G45" s="5" t="s">
        <v>1274</v>
      </c>
      <c r="J45" s="5" t="s">
        <v>1888</v>
      </c>
    </row>
    <row r="46" spans="1:10">
      <c r="A46" s="5">
        <v>45</v>
      </c>
      <c r="B46" s="5" t="s">
        <v>1235</v>
      </c>
      <c r="C46" s="5" t="s">
        <v>127</v>
      </c>
      <c r="D46" s="5" t="s">
        <v>1404</v>
      </c>
      <c r="E46" s="5" t="s">
        <v>1405</v>
      </c>
      <c r="F46" s="5" t="s">
        <v>1406</v>
      </c>
      <c r="G46" s="5" t="s">
        <v>1407</v>
      </c>
      <c r="J46" s="5" t="s">
        <v>1888</v>
      </c>
    </row>
    <row r="47" spans="1:10">
      <c r="A47" s="5">
        <v>46</v>
      </c>
      <c r="B47" s="5" t="s">
        <v>1235</v>
      </c>
      <c r="C47" s="5" t="s">
        <v>127</v>
      </c>
      <c r="D47" s="5" t="s">
        <v>1408</v>
      </c>
      <c r="E47" s="5" t="s">
        <v>1409</v>
      </c>
      <c r="F47" s="5" t="s">
        <v>1410</v>
      </c>
      <c r="G47" s="5" t="s">
        <v>1274</v>
      </c>
      <c r="J47" s="5" t="s">
        <v>1888</v>
      </c>
    </row>
    <row r="48" spans="1:10">
      <c r="A48" s="5">
        <v>47</v>
      </c>
      <c r="B48" s="5" t="s">
        <v>1235</v>
      </c>
      <c r="C48" s="5" t="s">
        <v>127</v>
      </c>
      <c r="D48" s="5" t="s">
        <v>1411</v>
      </c>
      <c r="E48" s="5" t="s">
        <v>1412</v>
      </c>
      <c r="F48" s="5" t="s">
        <v>1413</v>
      </c>
      <c r="G48" s="5" t="s">
        <v>1274</v>
      </c>
      <c r="H48" s="5" t="s">
        <v>1414</v>
      </c>
      <c r="J48" s="5" t="s">
        <v>1888</v>
      </c>
    </row>
    <row r="49" spans="1:10">
      <c r="A49" s="5">
        <v>48</v>
      </c>
      <c r="B49" s="5" t="s">
        <v>1235</v>
      </c>
      <c r="C49" s="5" t="s">
        <v>127</v>
      </c>
      <c r="D49" s="5" t="s">
        <v>1415</v>
      </c>
      <c r="E49" s="5" t="s">
        <v>1416</v>
      </c>
      <c r="F49" s="5" t="s">
        <v>1417</v>
      </c>
      <c r="G49" s="5" t="s">
        <v>1381</v>
      </c>
      <c r="H49" s="5" t="s">
        <v>1418</v>
      </c>
      <c r="J49" s="5" t="s">
        <v>1888</v>
      </c>
    </row>
    <row r="50" spans="1:10">
      <c r="A50" s="5">
        <v>49</v>
      </c>
      <c r="B50" s="5" t="s">
        <v>1235</v>
      </c>
      <c r="C50" s="5" t="s">
        <v>127</v>
      </c>
      <c r="D50" s="5" t="s">
        <v>1419</v>
      </c>
      <c r="E50" s="5" t="s">
        <v>1420</v>
      </c>
      <c r="F50" s="5" t="s">
        <v>1421</v>
      </c>
      <c r="G50" s="5" t="s">
        <v>1244</v>
      </c>
      <c r="H50" s="5" t="s">
        <v>1422</v>
      </c>
      <c r="J50" s="5" t="s">
        <v>1888</v>
      </c>
    </row>
    <row r="51" spans="1:10">
      <c r="A51" s="5">
        <v>50</v>
      </c>
      <c r="B51" s="5" t="s">
        <v>1235</v>
      </c>
      <c r="C51" s="5" t="s">
        <v>127</v>
      </c>
      <c r="D51" s="5" t="s">
        <v>1423</v>
      </c>
      <c r="E51" s="5" t="s">
        <v>1424</v>
      </c>
      <c r="F51" s="5" t="s">
        <v>1425</v>
      </c>
      <c r="G51" s="5" t="s">
        <v>1426</v>
      </c>
      <c r="J51" s="5" t="s">
        <v>1888</v>
      </c>
    </row>
    <row r="52" spans="1:10">
      <c r="A52" s="5">
        <v>51</v>
      </c>
      <c r="B52" s="5" t="s">
        <v>1235</v>
      </c>
      <c r="C52" s="5" t="s">
        <v>127</v>
      </c>
      <c r="D52" s="5" t="s">
        <v>1427</v>
      </c>
      <c r="E52" s="5" t="s">
        <v>1428</v>
      </c>
      <c r="F52" s="5" t="s">
        <v>1429</v>
      </c>
      <c r="G52" s="5" t="s">
        <v>1274</v>
      </c>
      <c r="J52" s="5" t="s">
        <v>1888</v>
      </c>
    </row>
    <row r="53" spans="1:10">
      <c r="A53" s="5">
        <v>52</v>
      </c>
      <c r="B53" s="5" t="s">
        <v>1235</v>
      </c>
      <c r="C53" s="5" t="s">
        <v>127</v>
      </c>
      <c r="D53" s="5" t="s">
        <v>1430</v>
      </c>
      <c r="E53" s="5" t="s">
        <v>1431</v>
      </c>
      <c r="F53" s="5" t="s">
        <v>1432</v>
      </c>
      <c r="G53" s="5" t="s">
        <v>1381</v>
      </c>
      <c r="J53" s="5" t="s">
        <v>1888</v>
      </c>
    </row>
    <row r="54" spans="1:10">
      <c r="A54" s="5">
        <v>53</v>
      </c>
      <c r="B54" s="5" t="s">
        <v>1235</v>
      </c>
      <c r="C54" s="5" t="s">
        <v>127</v>
      </c>
      <c r="D54" s="5" t="s">
        <v>1433</v>
      </c>
      <c r="E54" s="5" t="s">
        <v>1434</v>
      </c>
      <c r="F54" s="5" t="s">
        <v>1435</v>
      </c>
      <c r="G54" s="5" t="s">
        <v>1274</v>
      </c>
      <c r="J54" s="5" t="s">
        <v>1888</v>
      </c>
    </row>
    <row r="55" spans="1:10">
      <c r="A55" s="5">
        <v>54</v>
      </c>
      <c r="B55" s="5" t="s">
        <v>1235</v>
      </c>
      <c r="C55" s="5" t="s">
        <v>127</v>
      </c>
      <c r="D55" s="5" t="s">
        <v>1436</v>
      </c>
      <c r="E55" s="5" t="s">
        <v>1437</v>
      </c>
      <c r="F55" s="5" t="s">
        <v>1438</v>
      </c>
      <c r="G55" s="5" t="s">
        <v>1282</v>
      </c>
      <c r="J55" s="5" t="s">
        <v>1888</v>
      </c>
    </row>
    <row r="56" spans="1:10">
      <c r="A56" s="5">
        <v>55</v>
      </c>
      <c r="B56" s="5" t="s">
        <v>1235</v>
      </c>
      <c r="C56" s="5" t="s">
        <v>127</v>
      </c>
      <c r="D56" s="5" t="s">
        <v>1439</v>
      </c>
      <c r="E56" s="5" t="s">
        <v>1440</v>
      </c>
      <c r="F56" s="5" t="s">
        <v>1441</v>
      </c>
      <c r="G56" s="5" t="s">
        <v>1322</v>
      </c>
      <c r="J56" s="5" t="s">
        <v>1888</v>
      </c>
    </row>
    <row r="57" spans="1:10">
      <c r="A57" s="5">
        <v>56</v>
      </c>
      <c r="B57" s="5" t="s">
        <v>1235</v>
      </c>
      <c r="C57" s="5" t="s">
        <v>127</v>
      </c>
      <c r="D57" s="5" t="s">
        <v>1442</v>
      </c>
      <c r="E57" s="5" t="s">
        <v>1443</v>
      </c>
      <c r="F57" s="5" t="s">
        <v>1444</v>
      </c>
      <c r="G57" s="5" t="s">
        <v>1287</v>
      </c>
      <c r="J57" s="5" t="s">
        <v>1888</v>
      </c>
    </row>
    <row r="58" spans="1:10">
      <c r="A58" s="5">
        <v>57</v>
      </c>
      <c r="B58" s="5" t="s">
        <v>1235</v>
      </c>
      <c r="C58" s="5" t="s">
        <v>127</v>
      </c>
      <c r="D58" s="5" t="s">
        <v>1445</v>
      </c>
      <c r="E58" s="5" t="s">
        <v>1446</v>
      </c>
      <c r="F58" s="5" t="s">
        <v>1447</v>
      </c>
      <c r="G58" s="5" t="s">
        <v>1287</v>
      </c>
      <c r="J58" s="5" t="s">
        <v>1888</v>
      </c>
    </row>
    <row r="59" spans="1:10">
      <c r="A59" s="5">
        <v>58</v>
      </c>
      <c r="B59" s="5" t="s">
        <v>1235</v>
      </c>
      <c r="C59" s="5" t="s">
        <v>127</v>
      </c>
      <c r="D59" s="5" t="s">
        <v>1448</v>
      </c>
      <c r="E59" s="5" t="s">
        <v>1449</v>
      </c>
      <c r="F59" s="5" t="s">
        <v>1450</v>
      </c>
      <c r="G59" s="5" t="s">
        <v>1274</v>
      </c>
      <c r="J59" s="5" t="s">
        <v>1888</v>
      </c>
    </row>
    <row r="60" spans="1:10">
      <c r="A60" s="5">
        <v>59</v>
      </c>
      <c r="B60" s="5" t="s">
        <v>1235</v>
      </c>
      <c r="C60" s="5" t="s">
        <v>127</v>
      </c>
      <c r="D60" s="5" t="s">
        <v>1451</v>
      </c>
      <c r="E60" s="5" t="s">
        <v>1452</v>
      </c>
      <c r="F60" s="5" t="s">
        <v>1453</v>
      </c>
      <c r="G60" s="5" t="s">
        <v>1287</v>
      </c>
      <c r="J60" s="5" t="s">
        <v>1888</v>
      </c>
    </row>
    <row r="61" spans="1:10">
      <c r="A61" s="5">
        <v>60</v>
      </c>
      <c r="B61" s="5" t="s">
        <v>1235</v>
      </c>
      <c r="C61" s="5" t="s">
        <v>127</v>
      </c>
      <c r="D61" s="5" t="s">
        <v>1454</v>
      </c>
      <c r="E61" s="5" t="s">
        <v>1455</v>
      </c>
      <c r="F61" s="5" t="s">
        <v>1456</v>
      </c>
      <c r="G61" s="5" t="s">
        <v>1457</v>
      </c>
      <c r="J61" s="5" t="s">
        <v>1888</v>
      </c>
    </row>
    <row r="62" spans="1:10">
      <c r="A62" s="5">
        <v>61</v>
      </c>
      <c r="B62" s="5" t="s">
        <v>1235</v>
      </c>
      <c r="C62" s="5" t="s">
        <v>127</v>
      </c>
      <c r="D62" s="5" t="s">
        <v>1458</v>
      </c>
      <c r="E62" s="5" t="s">
        <v>1459</v>
      </c>
      <c r="F62" s="5" t="s">
        <v>1460</v>
      </c>
      <c r="G62" s="5" t="s">
        <v>1381</v>
      </c>
      <c r="J62" s="5" t="s">
        <v>1888</v>
      </c>
    </row>
    <row r="63" spans="1:10">
      <c r="A63" s="5">
        <v>62</v>
      </c>
      <c r="B63" s="5" t="s">
        <v>1235</v>
      </c>
      <c r="C63" s="5" t="s">
        <v>127</v>
      </c>
      <c r="D63" s="5" t="s">
        <v>1461</v>
      </c>
      <c r="E63" s="5" t="s">
        <v>1462</v>
      </c>
      <c r="F63" s="5" t="s">
        <v>1463</v>
      </c>
      <c r="G63" s="5" t="s">
        <v>1381</v>
      </c>
      <c r="J63" s="5" t="s">
        <v>1888</v>
      </c>
    </row>
    <row r="64" spans="1:10">
      <c r="A64" s="5">
        <v>63</v>
      </c>
      <c r="B64" s="5" t="s">
        <v>1235</v>
      </c>
      <c r="C64" s="5" t="s">
        <v>127</v>
      </c>
      <c r="D64" s="5" t="s">
        <v>1464</v>
      </c>
      <c r="E64" s="5" t="s">
        <v>1465</v>
      </c>
      <c r="F64" s="5" t="s">
        <v>1466</v>
      </c>
      <c r="G64" s="5" t="s">
        <v>1287</v>
      </c>
      <c r="H64" s="5" t="s">
        <v>1467</v>
      </c>
      <c r="J64" s="5" t="s">
        <v>1888</v>
      </c>
    </row>
    <row r="65" spans="1:10">
      <c r="A65" s="5">
        <v>64</v>
      </c>
      <c r="B65" s="5" t="s">
        <v>1235</v>
      </c>
      <c r="C65" s="5" t="s">
        <v>127</v>
      </c>
      <c r="D65" s="5" t="s">
        <v>1468</v>
      </c>
      <c r="E65" s="5" t="s">
        <v>1469</v>
      </c>
      <c r="F65" s="5" t="s">
        <v>1470</v>
      </c>
      <c r="G65" s="5" t="s">
        <v>1256</v>
      </c>
      <c r="H65" s="5" t="s">
        <v>1471</v>
      </c>
      <c r="J65" s="5" t="s">
        <v>1888</v>
      </c>
    </row>
    <row r="66" spans="1:10">
      <c r="A66" s="5">
        <v>65</v>
      </c>
      <c r="B66" s="5" t="s">
        <v>1235</v>
      </c>
      <c r="C66" s="5" t="s">
        <v>127</v>
      </c>
      <c r="D66" s="5" t="s">
        <v>1472</v>
      </c>
      <c r="E66" s="5" t="s">
        <v>1473</v>
      </c>
      <c r="F66" s="5" t="s">
        <v>1474</v>
      </c>
      <c r="G66" s="5" t="s">
        <v>1381</v>
      </c>
      <c r="J66" s="5" t="s">
        <v>1888</v>
      </c>
    </row>
    <row r="67" spans="1:10">
      <c r="A67" s="5">
        <v>66</v>
      </c>
      <c r="B67" s="5" t="s">
        <v>1235</v>
      </c>
      <c r="C67" s="5" t="s">
        <v>127</v>
      </c>
      <c r="D67" s="5" t="s">
        <v>1475</v>
      </c>
      <c r="E67" s="5" t="s">
        <v>1476</v>
      </c>
      <c r="F67" s="5" t="s">
        <v>1477</v>
      </c>
      <c r="G67" s="5" t="s">
        <v>1244</v>
      </c>
      <c r="H67" s="5" t="s">
        <v>1240</v>
      </c>
      <c r="J67" s="5" t="s">
        <v>1888</v>
      </c>
    </row>
    <row r="68" spans="1:10">
      <c r="A68" s="5">
        <v>67</v>
      </c>
      <c r="B68" s="5" t="s">
        <v>1235</v>
      </c>
      <c r="C68" s="5" t="s">
        <v>127</v>
      </c>
      <c r="D68" s="5" t="s">
        <v>1478</v>
      </c>
      <c r="E68" s="5" t="s">
        <v>1479</v>
      </c>
      <c r="F68" s="5" t="s">
        <v>1480</v>
      </c>
      <c r="G68" s="5" t="s">
        <v>1336</v>
      </c>
      <c r="J68" s="5" t="s">
        <v>1888</v>
      </c>
    </row>
    <row r="69" spans="1:10">
      <c r="A69" s="5">
        <v>68</v>
      </c>
      <c r="B69" s="5" t="s">
        <v>1235</v>
      </c>
      <c r="C69" s="5" t="s">
        <v>127</v>
      </c>
      <c r="D69" s="5" t="s">
        <v>1481</v>
      </c>
      <c r="E69" s="5" t="s">
        <v>1482</v>
      </c>
      <c r="F69" s="5" t="s">
        <v>1483</v>
      </c>
      <c r="G69" s="5" t="s">
        <v>1256</v>
      </c>
      <c r="J69" s="5" t="s">
        <v>1888</v>
      </c>
    </row>
    <row r="70" spans="1:10">
      <c r="A70" s="5">
        <v>69</v>
      </c>
      <c r="B70" s="5" t="s">
        <v>1235</v>
      </c>
      <c r="C70" s="5" t="s">
        <v>127</v>
      </c>
      <c r="D70" s="5" t="s">
        <v>1484</v>
      </c>
      <c r="E70" s="5" t="s">
        <v>1485</v>
      </c>
      <c r="F70" s="5" t="s">
        <v>1486</v>
      </c>
      <c r="G70" s="5" t="s">
        <v>1244</v>
      </c>
      <c r="J70" s="5" t="s">
        <v>1888</v>
      </c>
    </row>
    <row r="71" spans="1:10">
      <c r="A71" s="5">
        <v>70</v>
      </c>
      <c r="B71" s="5" t="s">
        <v>1235</v>
      </c>
      <c r="C71" s="5" t="s">
        <v>127</v>
      </c>
      <c r="D71" s="5" t="s">
        <v>1487</v>
      </c>
      <c r="E71" s="5" t="s">
        <v>1488</v>
      </c>
      <c r="F71" s="5" t="s">
        <v>1489</v>
      </c>
      <c r="G71" s="5" t="s">
        <v>1372</v>
      </c>
      <c r="H71" s="5" t="s">
        <v>1490</v>
      </c>
      <c r="J71" s="5" t="s">
        <v>1888</v>
      </c>
    </row>
    <row r="72" spans="1:10">
      <c r="A72" s="5">
        <v>71</v>
      </c>
      <c r="B72" s="5" t="s">
        <v>1235</v>
      </c>
      <c r="C72" s="5" t="s">
        <v>127</v>
      </c>
      <c r="D72" s="5" t="s">
        <v>1491</v>
      </c>
      <c r="E72" s="5" t="s">
        <v>1492</v>
      </c>
      <c r="F72" s="5" t="s">
        <v>1493</v>
      </c>
      <c r="G72" s="5" t="s">
        <v>1274</v>
      </c>
      <c r="J72" s="5" t="s">
        <v>1888</v>
      </c>
    </row>
    <row r="73" spans="1:10">
      <c r="A73" s="5">
        <v>72</v>
      </c>
      <c r="B73" s="5" t="s">
        <v>1235</v>
      </c>
      <c r="C73" s="5" t="s">
        <v>127</v>
      </c>
      <c r="D73" s="5" t="s">
        <v>1494</v>
      </c>
      <c r="E73" s="5" t="s">
        <v>1495</v>
      </c>
      <c r="F73" s="5" t="s">
        <v>1496</v>
      </c>
      <c r="G73" s="5" t="s">
        <v>1497</v>
      </c>
      <c r="J73" s="5" t="s">
        <v>1888</v>
      </c>
    </row>
    <row r="74" spans="1:10">
      <c r="A74" s="5">
        <v>73</v>
      </c>
      <c r="B74" s="5" t="s">
        <v>1235</v>
      </c>
      <c r="C74" s="5" t="s">
        <v>127</v>
      </c>
      <c r="D74" s="5" t="s">
        <v>1498</v>
      </c>
      <c r="E74" s="5" t="s">
        <v>1499</v>
      </c>
      <c r="F74" s="5" t="s">
        <v>1500</v>
      </c>
      <c r="G74" s="5" t="s">
        <v>1239</v>
      </c>
      <c r="J74" s="5" t="s">
        <v>1888</v>
      </c>
    </row>
    <row r="75" spans="1:10">
      <c r="A75" s="5">
        <v>74</v>
      </c>
      <c r="B75" s="5" t="s">
        <v>1235</v>
      </c>
      <c r="C75" s="5" t="s">
        <v>127</v>
      </c>
      <c r="D75" s="5" t="s">
        <v>1503</v>
      </c>
      <c r="E75" s="5" t="s">
        <v>1504</v>
      </c>
      <c r="F75" s="5" t="s">
        <v>1501</v>
      </c>
      <c r="G75" s="5" t="s">
        <v>1505</v>
      </c>
      <c r="H75" s="5" t="s">
        <v>1502</v>
      </c>
      <c r="J75" s="5" t="s">
        <v>1888</v>
      </c>
    </row>
    <row r="76" spans="1:10">
      <c r="A76" s="5">
        <v>75</v>
      </c>
      <c r="B76" s="5" t="s">
        <v>1235</v>
      </c>
      <c r="C76" s="5" t="s">
        <v>127</v>
      </c>
      <c r="D76" s="5" t="s">
        <v>1506</v>
      </c>
      <c r="E76" s="5" t="s">
        <v>1507</v>
      </c>
      <c r="F76" s="5" t="s">
        <v>1508</v>
      </c>
      <c r="G76" s="5" t="s">
        <v>1373</v>
      </c>
      <c r="J76" s="5" t="s">
        <v>1888</v>
      </c>
    </row>
    <row r="77" spans="1:10">
      <c r="A77" s="5">
        <v>76</v>
      </c>
      <c r="B77" s="5" t="s">
        <v>1235</v>
      </c>
      <c r="C77" s="5" t="s">
        <v>127</v>
      </c>
      <c r="D77" s="5" t="s">
        <v>1509</v>
      </c>
      <c r="E77" s="5" t="s">
        <v>1510</v>
      </c>
      <c r="F77" s="5" t="s">
        <v>1511</v>
      </c>
      <c r="G77" s="5" t="s">
        <v>1512</v>
      </c>
      <c r="J77" s="5" t="s">
        <v>1888</v>
      </c>
    </row>
    <row r="78" spans="1:10">
      <c r="A78" s="5">
        <v>77</v>
      </c>
      <c r="B78" s="5" t="s">
        <v>1235</v>
      </c>
      <c r="C78" s="5" t="s">
        <v>127</v>
      </c>
      <c r="D78" s="5" t="s">
        <v>1513</v>
      </c>
      <c r="E78" s="5" t="s">
        <v>1514</v>
      </c>
      <c r="F78" s="5" t="s">
        <v>1511</v>
      </c>
      <c r="G78" s="5" t="s">
        <v>1322</v>
      </c>
      <c r="H78" s="5" t="s">
        <v>1240</v>
      </c>
      <c r="J78" s="5" t="s">
        <v>1888</v>
      </c>
    </row>
    <row r="79" spans="1:10">
      <c r="A79" s="5">
        <v>78</v>
      </c>
      <c r="B79" s="5" t="s">
        <v>1235</v>
      </c>
      <c r="C79" s="5" t="s">
        <v>127</v>
      </c>
      <c r="D79" s="5" t="s">
        <v>1515</v>
      </c>
      <c r="E79" s="5" t="s">
        <v>1516</v>
      </c>
      <c r="F79" s="5" t="s">
        <v>1517</v>
      </c>
      <c r="G79" s="5" t="s">
        <v>1244</v>
      </c>
      <c r="J79" s="5" t="s">
        <v>1888</v>
      </c>
    </row>
    <row r="80" spans="1:10">
      <c r="A80" s="5">
        <v>79</v>
      </c>
      <c r="B80" s="5" t="s">
        <v>1235</v>
      </c>
      <c r="C80" s="5" t="s">
        <v>127</v>
      </c>
      <c r="D80" s="5" t="s">
        <v>1518</v>
      </c>
      <c r="E80" s="5" t="s">
        <v>1519</v>
      </c>
      <c r="F80" s="5" t="s">
        <v>1520</v>
      </c>
      <c r="G80" s="5" t="s">
        <v>1282</v>
      </c>
      <c r="J80" s="5" t="s">
        <v>1888</v>
      </c>
    </row>
    <row r="81" spans="1:10">
      <c r="A81" s="5">
        <v>80</v>
      </c>
      <c r="B81" s="5" t="s">
        <v>1235</v>
      </c>
      <c r="C81" s="5" t="s">
        <v>127</v>
      </c>
      <c r="D81" s="5" t="s">
        <v>1521</v>
      </c>
      <c r="E81" s="5" t="s">
        <v>1522</v>
      </c>
      <c r="F81" s="5" t="s">
        <v>1523</v>
      </c>
      <c r="G81" s="5" t="s">
        <v>1244</v>
      </c>
      <c r="J81" s="5" t="s">
        <v>1888</v>
      </c>
    </row>
    <row r="82" spans="1:10">
      <c r="A82" s="5">
        <v>81</v>
      </c>
      <c r="B82" s="5" t="s">
        <v>1235</v>
      </c>
      <c r="C82" s="5" t="s">
        <v>127</v>
      </c>
      <c r="D82" s="5" t="s">
        <v>1524</v>
      </c>
      <c r="E82" s="5" t="s">
        <v>1525</v>
      </c>
      <c r="F82" s="5" t="s">
        <v>1526</v>
      </c>
      <c r="G82" s="5" t="s">
        <v>1239</v>
      </c>
      <c r="J82" s="5" t="s">
        <v>1888</v>
      </c>
    </row>
    <row r="83" spans="1:10">
      <c r="A83" s="5">
        <v>82</v>
      </c>
      <c r="B83" s="5" t="s">
        <v>1235</v>
      </c>
      <c r="C83" s="5" t="s">
        <v>127</v>
      </c>
      <c r="D83" s="5" t="s">
        <v>1527</v>
      </c>
      <c r="E83" s="5" t="s">
        <v>1528</v>
      </c>
      <c r="F83" s="5" t="s">
        <v>1529</v>
      </c>
      <c r="G83" s="5" t="s">
        <v>1530</v>
      </c>
      <c r="H83" s="5" t="s">
        <v>1531</v>
      </c>
      <c r="J83" s="5" t="s">
        <v>1888</v>
      </c>
    </row>
    <row r="84" spans="1:10">
      <c r="A84" s="5">
        <v>83</v>
      </c>
      <c r="B84" s="5" t="s">
        <v>1235</v>
      </c>
      <c r="C84" s="5" t="s">
        <v>127</v>
      </c>
      <c r="D84" s="5" t="s">
        <v>1532</v>
      </c>
      <c r="E84" s="5" t="s">
        <v>1533</v>
      </c>
      <c r="F84" s="5" t="s">
        <v>1534</v>
      </c>
      <c r="G84" s="5" t="s">
        <v>1535</v>
      </c>
      <c r="J84" s="5" t="s">
        <v>1888</v>
      </c>
    </row>
    <row r="85" spans="1:10">
      <c r="A85" s="5">
        <v>84</v>
      </c>
      <c r="B85" s="5" t="s">
        <v>1235</v>
      </c>
      <c r="C85" s="5" t="s">
        <v>127</v>
      </c>
      <c r="D85" s="5" t="s">
        <v>1536</v>
      </c>
      <c r="E85" s="5" t="s">
        <v>1537</v>
      </c>
      <c r="F85" s="5" t="s">
        <v>1538</v>
      </c>
      <c r="G85" s="5" t="s">
        <v>1270</v>
      </c>
      <c r="J85" s="5" t="s">
        <v>1888</v>
      </c>
    </row>
    <row r="86" spans="1:10">
      <c r="A86" s="5">
        <v>85</v>
      </c>
      <c r="B86" s="5" t="s">
        <v>1235</v>
      </c>
      <c r="C86" s="5" t="s">
        <v>127</v>
      </c>
      <c r="D86" s="5" t="s">
        <v>1539</v>
      </c>
      <c r="E86" s="5" t="s">
        <v>1540</v>
      </c>
      <c r="F86" s="5" t="s">
        <v>1541</v>
      </c>
      <c r="G86" s="5" t="s">
        <v>1270</v>
      </c>
      <c r="J86" s="5" t="s">
        <v>1888</v>
      </c>
    </row>
    <row r="87" spans="1:10">
      <c r="A87" s="5">
        <v>86</v>
      </c>
      <c r="B87" s="5" t="s">
        <v>1235</v>
      </c>
      <c r="C87" s="5" t="s">
        <v>127</v>
      </c>
      <c r="D87" s="5" t="s">
        <v>1542</v>
      </c>
      <c r="E87" s="5" t="s">
        <v>1543</v>
      </c>
      <c r="F87" s="5" t="s">
        <v>1544</v>
      </c>
      <c r="G87" s="5" t="s">
        <v>1393</v>
      </c>
      <c r="J87" s="5" t="s">
        <v>1888</v>
      </c>
    </row>
    <row r="88" spans="1:10">
      <c r="A88" s="5">
        <v>87</v>
      </c>
      <c r="B88" s="5" t="s">
        <v>1235</v>
      </c>
      <c r="C88" s="5" t="s">
        <v>127</v>
      </c>
      <c r="D88" s="5" t="s">
        <v>1545</v>
      </c>
      <c r="E88" s="5" t="s">
        <v>1546</v>
      </c>
      <c r="F88" s="5" t="s">
        <v>1547</v>
      </c>
      <c r="G88" s="5" t="s">
        <v>1385</v>
      </c>
      <c r="J88" s="5" t="s">
        <v>1888</v>
      </c>
    </row>
    <row r="89" spans="1:10">
      <c r="A89" s="5">
        <v>88</v>
      </c>
      <c r="B89" s="5" t="s">
        <v>1235</v>
      </c>
      <c r="C89" s="5" t="s">
        <v>127</v>
      </c>
      <c r="D89" s="5" t="s">
        <v>1548</v>
      </c>
      <c r="E89" s="5" t="s">
        <v>1549</v>
      </c>
      <c r="F89" s="5" t="s">
        <v>1550</v>
      </c>
      <c r="G89" s="5" t="s">
        <v>1393</v>
      </c>
      <c r="H89" s="5" t="s">
        <v>1551</v>
      </c>
      <c r="J89" s="5" t="s">
        <v>1888</v>
      </c>
    </row>
    <row r="90" spans="1:10">
      <c r="A90" s="5">
        <v>89</v>
      </c>
      <c r="B90" s="5" t="s">
        <v>1235</v>
      </c>
      <c r="C90" s="5" t="s">
        <v>127</v>
      </c>
      <c r="D90" s="5" t="s">
        <v>1552</v>
      </c>
      <c r="E90" s="5" t="s">
        <v>1553</v>
      </c>
      <c r="F90" s="5" t="s">
        <v>1554</v>
      </c>
      <c r="G90" s="5" t="s">
        <v>1336</v>
      </c>
      <c r="H90" s="5" t="s">
        <v>1555</v>
      </c>
      <c r="J90" s="5" t="s">
        <v>1888</v>
      </c>
    </row>
    <row r="91" spans="1:10">
      <c r="A91" s="5">
        <v>90</v>
      </c>
      <c r="B91" s="5" t="s">
        <v>1235</v>
      </c>
      <c r="C91" s="5" t="s">
        <v>127</v>
      </c>
      <c r="D91" s="5" t="s">
        <v>1556</v>
      </c>
      <c r="E91" s="5" t="s">
        <v>1557</v>
      </c>
      <c r="F91" s="5" t="s">
        <v>1558</v>
      </c>
      <c r="G91" s="5" t="s">
        <v>1305</v>
      </c>
      <c r="H91" s="5" t="s">
        <v>1559</v>
      </c>
      <c r="J91" s="5" t="s">
        <v>1888</v>
      </c>
    </row>
    <row r="92" spans="1:10">
      <c r="A92" s="5">
        <v>91</v>
      </c>
      <c r="B92" s="5" t="s">
        <v>1235</v>
      </c>
      <c r="C92" s="5" t="s">
        <v>127</v>
      </c>
      <c r="D92" s="5" t="s">
        <v>1560</v>
      </c>
      <c r="E92" s="5" t="s">
        <v>1561</v>
      </c>
      <c r="F92" s="5" t="s">
        <v>1562</v>
      </c>
      <c r="G92" s="5" t="s">
        <v>1381</v>
      </c>
      <c r="H92" s="5" t="s">
        <v>1240</v>
      </c>
      <c r="J92" s="5" t="s">
        <v>1888</v>
      </c>
    </row>
    <row r="93" spans="1:10">
      <c r="A93" s="5">
        <v>92</v>
      </c>
      <c r="B93" s="5" t="s">
        <v>1235</v>
      </c>
      <c r="C93" s="5" t="s">
        <v>127</v>
      </c>
      <c r="D93" s="5" t="s">
        <v>1563</v>
      </c>
      <c r="E93" s="5" t="s">
        <v>1564</v>
      </c>
      <c r="F93" s="5" t="s">
        <v>1565</v>
      </c>
      <c r="G93" s="5" t="s">
        <v>1274</v>
      </c>
      <c r="H93" s="5" t="s">
        <v>1566</v>
      </c>
      <c r="J93" s="5" t="s">
        <v>1888</v>
      </c>
    </row>
    <row r="94" spans="1:10">
      <c r="A94" s="5">
        <v>93</v>
      </c>
      <c r="B94" s="5" t="s">
        <v>1235</v>
      </c>
      <c r="C94" s="5" t="s">
        <v>127</v>
      </c>
      <c r="D94" s="5" t="s">
        <v>1567</v>
      </c>
      <c r="E94" s="5" t="s">
        <v>1568</v>
      </c>
      <c r="F94" s="5" t="s">
        <v>1569</v>
      </c>
      <c r="G94" s="5" t="s">
        <v>1282</v>
      </c>
      <c r="H94" s="5" t="s">
        <v>1414</v>
      </c>
      <c r="J94" s="5" t="s">
        <v>1888</v>
      </c>
    </row>
    <row r="95" spans="1:10">
      <c r="A95" s="5">
        <v>94</v>
      </c>
      <c r="B95" s="5" t="s">
        <v>1235</v>
      </c>
      <c r="C95" s="5" t="s">
        <v>127</v>
      </c>
      <c r="D95" s="5" t="s">
        <v>1570</v>
      </c>
      <c r="E95" s="5" t="s">
        <v>1571</v>
      </c>
      <c r="F95" s="5" t="s">
        <v>1572</v>
      </c>
      <c r="G95" s="5" t="s">
        <v>1274</v>
      </c>
      <c r="H95" s="5" t="s">
        <v>1573</v>
      </c>
      <c r="J95" s="5" t="s">
        <v>1888</v>
      </c>
    </row>
    <row r="96" spans="1:10">
      <c r="A96" s="5">
        <v>95</v>
      </c>
      <c r="B96" s="5" t="s">
        <v>1235</v>
      </c>
      <c r="C96" s="5" t="s">
        <v>127</v>
      </c>
      <c r="D96" s="5" t="s">
        <v>1574</v>
      </c>
      <c r="E96" s="5" t="s">
        <v>1575</v>
      </c>
      <c r="F96" s="5" t="s">
        <v>1576</v>
      </c>
      <c r="G96" s="5" t="s">
        <v>1336</v>
      </c>
      <c r="J96" s="5" t="s">
        <v>1888</v>
      </c>
    </row>
    <row r="97" spans="1:10">
      <c r="A97" s="5">
        <v>96</v>
      </c>
      <c r="B97" s="5" t="s">
        <v>1235</v>
      </c>
      <c r="C97" s="5" t="s">
        <v>127</v>
      </c>
      <c r="D97" s="5" t="s">
        <v>1577</v>
      </c>
      <c r="E97" s="5" t="s">
        <v>1578</v>
      </c>
      <c r="F97" s="5" t="s">
        <v>1579</v>
      </c>
      <c r="G97" s="5" t="s">
        <v>1239</v>
      </c>
      <c r="H97" s="5" t="s">
        <v>1580</v>
      </c>
      <c r="J97" s="5" t="s">
        <v>1888</v>
      </c>
    </row>
    <row r="98" spans="1:10">
      <c r="A98" s="5">
        <v>97</v>
      </c>
      <c r="B98" s="5" t="s">
        <v>1235</v>
      </c>
      <c r="C98" s="5" t="s">
        <v>127</v>
      </c>
      <c r="D98" s="5" t="s">
        <v>1581</v>
      </c>
      <c r="E98" s="5" t="s">
        <v>1582</v>
      </c>
      <c r="F98" s="5" t="s">
        <v>1583</v>
      </c>
      <c r="G98" s="5" t="s">
        <v>1244</v>
      </c>
      <c r="J98" s="5" t="s">
        <v>1888</v>
      </c>
    </row>
    <row r="99" spans="1:10">
      <c r="A99" s="5">
        <v>98</v>
      </c>
      <c r="B99" s="5" t="s">
        <v>1235</v>
      </c>
      <c r="C99" s="5" t="s">
        <v>127</v>
      </c>
      <c r="D99" s="5" t="s">
        <v>1584</v>
      </c>
      <c r="E99" s="5" t="s">
        <v>1585</v>
      </c>
      <c r="F99" s="5" t="s">
        <v>1586</v>
      </c>
      <c r="G99" s="5" t="s">
        <v>1587</v>
      </c>
      <c r="J99" s="5" t="s">
        <v>1888</v>
      </c>
    </row>
    <row r="100" spans="1:10">
      <c r="A100" s="5">
        <v>99</v>
      </c>
      <c r="B100" s="5" t="s">
        <v>1235</v>
      </c>
      <c r="C100" s="5" t="s">
        <v>127</v>
      </c>
      <c r="D100" s="5" t="s">
        <v>1588</v>
      </c>
      <c r="E100" s="5" t="s">
        <v>1589</v>
      </c>
      <c r="F100" s="5" t="s">
        <v>1590</v>
      </c>
      <c r="G100" s="5" t="s">
        <v>1591</v>
      </c>
      <c r="J100" s="5" t="s">
        <v>1888</v>
      </c>
    </row>
    <row r="101" spans="1:10">
      <c r="A101" s="5">
        <v>100</v>
      </c>
      <c r="B101" s="5" t="s">
        <v>1235</v>
      </c>
      <c r="C101" s="5" t="s">
        <v>127</v>
      </c>
      <c r="D101" s="5" t="s">
        <v>1592</v>
      </c>
      <c r="E101" s="5" t="s">
        <v>1593</v>
      </c>
      <c r="F101" s="5" t="s">
        <v>1594</v>
      </c>
      <c r="G101" s="5" t="s">
        <v>1595</v>
      </c>
      <c r="J101" s="5" t="s">
        <v>1888</v>
      </c>
    </row>
    <row r="102" spans="1:10">
      <c r="A102" s="5">
        <v>101</v>
      </c>
      <c r="B102" s="5" t="s">
        <v>1235</v>
      </c>
      <c r="C102" s="5" t="s">
        <v>127</v>
      </c>
      <c r="D102" s="5" t="s">
        <v>1596</v>
      </c>
      <c r="E102" s="5" t="s">
        <v>1597</v>
      </c>
      <c r="F102" s="5" t="s">
        <v>1598</v>
      </c>
      <c r="G102" s="5" t="s">
        <v>1287</v>
      </c>
      <c r="J102" s="5" t="s">
        <v>1888</v>
      </c>
    </row>
    <row r="103" spans="1:10">
      <c r="A103" s="5">
        <v>102</v>
      </c>
      <c r="B103" s="5" t="s">
        <v>1235</v>
      </c>
      <c r="C103" s="5" t="s">
        <v>127</v>
      </c>
      <c r="D103" s="5" t="s">
        <v>1599</v>
      </c>
      <c r="E103" s="5" t="s">
        <v>1600</v>
      </c>
      <c r="F103" s="5" t="s">
        <v>1601</v>
      </c>
      <c r="G103" s="5" t="s">
        <v>1381</v>
      </c>
      <c r="J103" s="5" t="s">
        <v>1888</v>
      </c>
    </row>
    <row r="104" spans="1:10">
      <c r="A104" s="5">
        <v>103</v>
      </c>
      <c r="B104" s="5" t="s">
        <v>1235</v>
      </c>
      <c r="C104" s="5" t="s">
        <v>127</v>
      </c>
      <c r="D104" s="5" t="s">
        <v>1602</v>
      </c>
      <c r="E104" s="5" t="s">
        <v>1603</v>
      </c>
      <c r="F104" s="5" t="s">
        <v>1604</v>
      </c>
      <c r="G104" s="5" t="s">
        <v>1274</v>
      </c>
      <c r="H104" s="5" t="s">
        <v>1605</v>
      </c>
      <c r="J104" s="5" t="s">
        <v>1888</v>
      </c>
    </row>
    <row r="105" spans="1:10">
      <c r="A105" s="5">
        <v>104</v>
      </c>
      <c r="B105" s="5" t="s">
        <v>1235</v>
      </c>
      <c r="C105" s="5" t="s">
        <v>127</v>
      </c>
      <c r="D105" s="5" t="s">
        <v>1606</v>
      </c>
      <c r="E105" s="5" t="s">
        <v>1607</v>
      </c>
      <c r="F105" s="5" t="s">
        <v>1608</v>
      </c>
      <c r="G105" s="5" t="s">
        <v>1256</v>
      </c>
      <c r="J105" s="5" t="s">
        <v>1888</v>
      </c>
    </row>
    <row r="106" spans="1:10">
      <c r="A106" s="5">
        <v>105</v>
      </c>
      <c r="B106" s="5" t="s">
        <v>1235</v>
      </c>
      <c r="C106" s="5" t="s">
        <v>127</v>
      </c>
      <c r="D106" s="5" t="s">
        <v>1609</v>
      </c>
      <c r="E106" s="5" t="s">
        <v>1610</v>
      </c>
      <c r="F106" s="5" t="s">
        <v>1611</v>
      </c>
      <c r="G106" s="5" t="s">
        <v>1274</v>
      </c>
      <c r="J106" s="5" t="s">
        <v>1888</v>
      </c>
    </row>
    <row r="107" spans="1:10">
      <c r="A107" s="5">
        <v>106</v>
      </c>
      <c r="B107" s="5" t="s">
        <v>1235</v>
      </c>
      <c r="C107" s="5" t="s">
        <v>127</v>
      </c>
      <c r="D107" s="5" t="s">
        <v>1612</v>
      </c>
      <c r="E107" s="5" t="s">
        <v>1613</v>
      </c>
      <c r="F107" s="5" t="s">
        <v>1614</v>
      </c>
      <c r="G107" s="5" t="s">
        <v>1270</v>
      </c>
      <c r="H107" s="5" t="s">
        <v>1240</v>
      </c>
      <c r="J107" s="5" t="s">
        <v>1888</v>
      </c>
    </row>
    <row r="108" spans="1:10">
      <c r="A108" s="5">
        <v>107</v>
      </c>
      <c r="B108" s="5" t="s">
        <v>1235</v>
      </c>
      <c r="C108" s="5" t="s">
        <v>127</v>
      </c>
      <c r="D108" s="5" t="s">
        <v>1615</v>
      </c>
      <c r="E108" s="5" t="s">
        <v>1616</v>
      </c>
      <c r="F108" s="5" t="s">
        <v>1617</v>
      </c>
      <c r="G108" s="5" t="s">
        <v>1385</v>
      </c>
      <c r="H108" s="5" t="s">
        <v>1618</v>
      </c>
      <c r="J108" s="5" t="s">
        <v>1888</v>
      </c>
    </row>
    <row r="109" spans="1:10">
      <c r="A109" s="5">
        <v>108</v>
      </c>
      <c r="B109" s="5" t="s">
        <v>1235</v>
      </c>
      <c r="C109" s="5" t="s">
        <v>127</v>
      </c>
      <c r="D109" s="5" t="s">
        <v>1619</v>
      </c>
      <c r="E109" s="5" t="s">
        <v>1620</v>
      </c>
      <c r="F109" s="5" t="s">
        <v>1621</v>
      </c>
      <c r="G109" s="5" t="s">
        <v>1381</v>
      </c>
      <c r="J109" s="5" t="s">
        <v>1888</v>
      </c>
    </row>
    <row r="110" spans="1:10">
      <c r="A110" s="5">
        <v>109</v>
      </c>
      <c r="B110" s="5" t="s">
        <v>1235</v>
      </c>
      <c r="C110" s="5" t="s">
        <v>127</v>
      </c>
      <c r="D110" s="5" t="s">
        <v>1622</v>
      </c>
      <c r="E110" s="5" t="s">
        <v>1623</v>
      </c>
      <c r="F110" s="5" t="s">
        <v>1624</v>
      </c>
      <c r="G110" s="5" t="s">
        <v>1256</v>
      </c>
      <c r="H110" s="5" t="s">
        <v>1625</v>
      </c>
      <c r="J110" s="5" t="s">
        <v>1888</v>
      </c>
    </row>
    <row r="111" spans="1:10">
      <c r="A111" s="5">
        <v>110</v>
      </c>
      <c r="B111" s="5" t="s">
        <v>1235</v>
      </c>
      <c r="C111" s="5" t="s">
        <v>127</v>
      </c>
      <c r="D111" s="5" t="s">
        <v>1626</v>
      </c>
      <c r="E111" s="5" t="s">
        <v>1627</v>
      </c>
      <c r="F111" s="5" t="s">
        <v>1628</v>
      </c>
      <c r="G111" s="5" t="s">
        <v>1629</v>
      </c>
      <c r="J111" s="5" t="s">
        <v>1888</v>
      </c>
    </row>
    <row r="112" spans="1:10">
      <c r="A112" s="5">
        <v>111</v>
      </c>
      <c r="B112" s="5" t="s">
        <v>1235</v>
      </c>
      <c r="C112" s="5" t="s">
        <v>127</v>
      </c>
      <c r="D112" s="5" t="s">
        <v>1630</v>
      </c>
      <c r="E112" s="5" t="s">
        <v>1631</v>
      </c>
      <c r="F112" s="5" t="s">
        <v>1632</v>
      </c>
      <c r="G112" s="5" t="s">
        <v>1633</v>
      </c>
      <c r="J112" s="5" t="s">
        <v>1888</v>
      </c>
    </row>
    <row r="113" spans="1:10">
      <c r="A113" s="5">
        <v>112</v>
      </c>
      <c r="B113" s="5" t="s">
        <v>1235</v>
      </c>
      <c r="C113" s="5" t="s">
        <v>127</v>
      </c>
      <c r="D113" s="5" t="s">
        <v>1634</v>
      </c>
      <c r="E113" s="5" t="s">
        <v>1635</v>
      </c>
      <c r="F113" s="5" t="s">
        <v>1636</v>
      </c>
      <c r="G113" s="5" t="s">
        <v>1340</v>
      </c>
      <c r="H113" s="5" t="s">
        <v>1637</v>
      </c>
      <c r="J113" s="5" t="s">
        <v>1888</v>
      </c>
    </row>
    <row r="114" spans="1:10">
      <c r="A114" s="5">
        <v>113</v>
      </c>
      <c r="B114" s="5" t="s">
        <v>1235</v>
      </c>
      <c r="C114" s="5" t="s">
        <v>127</v>
      </c>
      <c r="D114" s="5" t="s">
        <v>1638</v>
      </c>
      <c r="E114" s="5" t="s">
        <v>1639</v>
      </c>
      <c r="F114" s="5" t="s">
        <v>1640</v>
      </c>
      <c r="G114" s="5" t="s">
        <v>1641</v>
      </c>
      <c r="H114" s="5" t="s">
        <v>1642</v>
      </c>
      <c r="J114" s="5" t="s">
        <v>1888</v>
      </c>
    </row>
    <row r="115" spans="1:10">
      <c r="A115" s="5">
        <v>114</v>
      </c>
      <c r="B115" s="5" t="s">
        <v>1235</v>
      </c>
      <c r="C115" s="5" t="s">
        <v>127</v>
      </c>
      <c r="D115" s="5" t="s">
        <v>1643</v>
      </c>
      <c r="E115" s="5" t="s">
        <v>1644</v>
      </c>
      <c r="F115" s="5" t="s">
        <v>1645</v>
      </c>
      <c r="G115" s="5" t="s">
        <v>1646</v>
      </c>
      <c r="J115" s="5" t="s">
        <v>1888</v>
      </c>
    </row>
    <row r="116" spans="1:10">
      <c r="A116" s="5">
        <v>115</v>
      </c>
      <c r="B116" s="5" t="s">
        <v>1235</v>
      </c>
      <c r="C116" s="5" t="s">
        <v>127</v>
      </c>
      <c r="D116" s="5" t="s">
        <v>1647</v>
      </c>
      <c r="E116" s="5" t="s">
        <v>1648</v>
      </c>
      <c r="F116" s="5" t="s">
        <v>1649</v>
      </c>
      <c r="G116" s="5" t="s">
        <v>1336</v>
      </c>
      <c r="J116" s="5" t="s">
        <v>1888</v>
      </c>
    </row>
    <row r="117" spans="1:10">
      <c r="A117" s="5">
        <v>116</v>
      </c>
      <c r="B117" s="5" t="s">
        <v>1235</v>
      </c>
      <c r="C117" s="5" t="s">
        <v>127</v>
      </c>
      <c r="D117" s="5" t="s">
        <v>1650</v>
      </c>
      <c r="E117" s="5" t="s">
        <v>1651</v>
      </c>
      <c r="F117" s="5" t="s">
        <v>1652</v>
      </c>
      <c r="G117" s="5" t="s">
        <v>1244</v>
      </c>
      <c r="H117" s="5" t="s">
        <v>1653</v>
      </c>
      <c r="J117" s="5" t="s">
        <v>1888</v>
      </c>
    </row>
    <row r="118" spans="1:10">
      <c r="A118" s="5">
        <v>117</v>
      </c>
      <c r="B118" s="5" t="s">
        <v>1235</v>
      </c>
      <c r="C118" s="5" t="s">
        <v>127</v>
      </c>
      <c r="D118" s="5" t="s">
        <v>1654</v>
      </c>
      <c r="E118" s="5" t="s">
        <v>1655</v>
      </c>
      <c r="F118" s="5" t="s">
        <v>1656</v>
      </c>
      <c r="G118" s="5" t="s">
        <v>1393</v>
      </c>
      <c r="H118" s="5" t="s">
        <v>1657</v>
      </c>
      <c r="J118" s="5" t="s">
        <v>1888</v>
      </c>
    </row>
    <row r="119" spans="1:10">
      <c r="A119" s="5">
        <v>118</v>
      </c>
      <c r="B119" s="5" t="s">
        <v>1235</v>
      </c>
      <c r="C119" s="5" t="s">
        <v>127</v>
      </c>
      <c r="D119" s="5" t="s">
        <v>1658</v>
      </c>
      <c r="E119" s="5" t="s">
        <v>1659</v>
      </c>
      <c r="F119" s="5" t="s">
        <v>1660</v>
      </c>
      <c r="G119" s="5" t="s">
        <v>1381</v>
      </c>
      <c r="J119" s="5" t="s">
        <v>1888</v>
      </c>
    </row>
    <row r="120" spans="1:10">
      <c r="A120" s="5">
        <v>119</v>
      </c>
      <c r="B120" s="5" t="s">
        <v>1235</v>
      </c>
      <c r="C120" s="5" t="s">
        <v>127</v>
      </c>
      <c r="D120" s="5" t="s">
        <v>1661</v>
      </c>
      <c r="E120" s="5" t="s">
        <v>1662</v>
      </c>
      <c r="F120" s="5" t="s">
        <v>1663</v>
      </c>
      <c r="G120" s="5" t="s">
        <v>1393</v>
      </c>
      <c r="J120" s="5" t="s">
        <v>1888</v>
      </c>
    </row>
    <row r="121" spans="1:10">
      <c r="A121" s="5">
        <v>120</v>
      </c>
      <c r="B121" s="5" t="s">
        <v>1235</v>
      </c>
      <c r="C121" s="5" t="s">
        <v>127</v>
      </c>
      <c r="D121" s="5" t="s">
        <v>1664</v>
      </c>
      <c r="E121" s="5" t="s">
        <v>1665</v>
      </c>
      <c r="F121" s="5" t="s">
        <v>1666</v>
      </c>
      <c r="G121" s="5" t="s">
        <v>1381</v>
      </c>
      <c r="J121" s="5" t="s">
        <v>1888</v>
      </c>
    </row>
    <row r="122" spans="1:10">
      <c r="A122" s="5">
        <v>121</v>
      </c>
      <c r="B122" s="5" t="s">
        <v>1235</v>
      </c>
      <c r="C122" s="5" t="s">
        <v>127</v>
      </c>
      <c r="D122" s="5" t="s">
        <v>1667</v>
      </c>
      <c r="E122" s="5" t="s">
        <v>1668</v>
      </c>
      <c r="F122" s="5" t="s">
        <v>1669</v>
      </c>
      <c r="G122" s="5" t="s">
        <v>1282</v>
      </c>
      <c r="H122" s="5" t="s">
        <v>1240</v>
      </c>
      <c r="J122" s="5" t="s">
        <v>1888</v>
      </c>
    </row>
    <row r="123" spans="1:10">
      <c r="A123" s="5">
        <v>122</v>
      </c>
      <c r="B123" s="5" t="s">
        <v>1235</v>
      </c>
      <c r="C123" s="5" t="s">
        <v>127</v>
      </c>
      <c r="D123" s="5" t="s">
        <v>1670</v>
      </c>
      <c r="E123" s="5" t="s">
        <v>1671</v>
      </c>
      <c r="F123" s="5" t="s">
        <v>1672</v>
      </c>
      <c r="G123" s="5" t="s">
        <v>1309</v>
      </c>
      <c r="H123" s="5" t="s">
        <v>1673</v>
      </c>
      <c r="J123" s="5" t="s">
        <v>1888</v>
      </c>
    </row>
    <row r="124" spans="1:10">
      <c r="A124" s="5">
        <v>123</v>
      </c>
      <c r="B124" s="5" t="s">
        <v>1235</v>
      </c>
      <c r="C124" s="5" t="s">
        <v>127</v>
      </c>
      <c r="D124" s="5" t="s">
        <v>1674</v>
      </c>
      <c r="E124" s="5" t="s">
        <v>1675</v>
      </c>
      <c r="F124" s="5" t="s">
        <v>1676</v>
      </c>
      <c r="G124" s="5" t="s">
        <v>1287</v>
      </c>
      <c r="J124" s="5" t="s">
        <v>1888</v>
      </c>
    </row>
    <row r="125" spans="1:10">
      <c r="A125" s="5">
        <v>124</v>
      </c>
      <c r="B125" s="5" t="s">
        <v>1235</v>
      </c>
      <c r="C125" s="5" t="s">
        <v>127</v>
      </c>
      <c r="D125" s="5" t="s">
        <v>1677</v>
      </c>
      <c r="E125" s="5" t="s">
        <v>1678</v>
      </c>
      <c r="F125" s="5" t="s">
        <v>1679</v>
      </c>
      <c r="G125" s="5" t="s">
        <v>1381</v>
      </c>
      <c r="H125" s="5" t="s">
        <v>1680</v>
      </c>
      <c r="J125" s="5" t="s">
        <v>1888</v>
      </c>
    </row>
    <row r="126" spans="1:10">
      <c r="A126" s="5">
        <v>125</v>
      </c>
      <c r="B126" s="5" t="s">
        <v>1235</v>
      </c>
      <c r="C126" s="5" t="s">
        <v>127</v>
      </c>
      <c r="D126" s="5" t="s">
        <v>1681</v>
      </c>
      <c r="E126" s="5" t="s">
        <v>1682</v>
      </c>
      <c r="F126" s="5" t="s">
        <v>1683</v>
      </c>
      <c r="G126" s="5" t="s">
        <v>1535</v>
      </c>
      <c r="J126" s="5" t="s">
        <v>1888</v>
      </c>
    </row>
    <row r="127" spans="1:10">
      <c r="A127" s="5">
        <v>126</v>
      </c>
      <c r="B127" s="5" t="s">
        <v>1235</v>
      </c>
      <c r="C127" s="5" t="s">
        <v>127</v>
      </c>
      <c r="D127" s="5" t="s">
        <v>1687</v>
      </c>
      <c r="E127" s="5" t="s">
        <v>1684</v>
      </c>
      <c r="F127" s="5" t="s">
        <v>1685</v>
      </c>
      <c r="G127" s="5" t="s">
        <v>1686</v>
      </c>
      <c r="J127" s="5" t="s">
        <v>1888</v>
      </c>
    </row>
    <row r="128" spans="1:10">
      <c r="A128" s="5">
        <v>127</v>
      </c>
      <c r="B128" s="5" t="s">
        <v>1235</v>
      </c>
      <c r="C128" s="5" t="s">
        <v>127</v>
      </c>
      <c r="D128" s="5" t="s">
        <v>1688</v>
      </c>
      <c r="E128" s="5" t="s">
        <v>1689</v>
      </c>
      <c r="F128" s="5" t="s">
        <v>1690</v>
      </c>
      <c r="G128" s="5" t="s">
        <v>1274</v>
      </c>
      <c r="H128" s="5" t="s">
        <v>1691</v>
      </c>
      <c r="J128" s="5" t="s">
        <v>1888</v>
      </c>
    </row>
    <row r="129" spans="1:10">
      <c r="A129" s="5">
        <v>128</v>
      </c>
      <c r="B129" s="5" t="s">
        <v>1235</v>
      </c>
      <c r="C129" s="5" t="s">
        <v>127</v>
      </c>
      <c r="D129" s="5" t="s">
        <v>1692</v>
      </c>
      <c r="E129" s="5" t="s">
        <v>1693</v>
      </c>
      <c r="F129" s="5" t="s">
        <v>1694</v>
      </c>
      <c r="G129" s="5" t="s">
        <v>1287</v>
      </c>
      <c r="H129" s="5" t="s">
        <v>1695</v>
      </c>
      <c r="J129" s="5" t="s">
        <v>1888</v>
      </c>
    </row>
    <row r="130" spans="1:10">
      <c r="A130" s="5">
        <v>129</v>
      </c>
      <c r="B130" s="5" t="s">
        <v>1235</v>
      </c>
      <c r="C130" s="5" t="s">
        <v>127</v>
      </c>
      <c r="D130" s="5" t="s">
        <v>1696</v>
      </c>
      <c r="E130" s="5" t="s">
        <v>1697</v>
      </c>
      <c r="F130" s="5" t="s">
        <v>1698</v>
      </c>
      <c r="G130" s="5" t="s">
        <v>1287</v>
      </c>
      <c r="H130" s="5" t="s">
        <v>1240</v>
      </c>
      <c r="J130" s="5" t="s">
        <v>1888</v>
      </c>
    </row>
    <row r="131" spans="1:10">
      <c r="A131" s="5">
        <v>130</v>
      </c>
      <c r="B131" s="5" t="s">
        <v>1235</v>
      </c>
      <c r="C131" s="5" t="s">
        <v>127</v>
      </c>
      <c r="D131" s="5" t="s">
        <v>1699</v>
      </c>
      <c r="E131" s="5" t="s">
        <v>1700</v>
      </c>
      <c r="F131" s="5" t="s">
        <v>1701</v>
      </c>
      <c r="G131" s="5" t="s">
        <v>1336</v>
      </c>
      <c r="H131" s="5" t="s">
        <v>1555</v>
      </c>
      <c r="J131" s="5" t="s">
        <v>1888</v>
      </c>
    </row>
    <row r="132" spans="1:10">
      <c r="A132" s="5">
        <v>131</v>
      </c>
      <c r="B132" s="5" t="s">
        <v>1235</v>
      </c>
      <c r="C132" s="5" t="s">
        <v>127</v>
      </c>
      <c r="D132" s="5" t="s">
        <v>1702</v>
      </c>
      <c r="E132" s="5" t="s">
        <v>1703</v>
      </c>
      <c r="F132" s="5" t="s">
        <v>1704</v>
      </c>
      <c r="G132" s="5" t="s">
        <v>1309</v>
      </c>
      <c r="J132" s="5" t="s">
        <v>1888</v>
      </c>
    </row>
    <row r="133" spans="1:10">
      <c r="A133" s="5">
        <v>132</v>
      </c>
      <c r="B133" s="5" t="s">
        <v>1235</v>
      </c>
      <c r="C133" s="5" t="s">
        <v>127</v>
      </c>
      <c r="D133" s="5" t="s">
        <v>1705</v>
      </c>
      <c r="E133" s="5" t="s">
        <v>1706</v>
      </c>
      <c r="F133" s="5" t="s">
        <v>1707</v>
      </c>
      <c r="G133" s="5" t="s">
        <v>1274</v>
      </c>
      <c r="J133" s="5" t="s">
        <v>1888</v>
      </c>
    </row>
    <row r="134" spans="1:10">
      <c r="A134" s="5">
        <v>133</v>
      </c>
      <c r="B134" s="5" t="s">
        <v>1235</v>
      </c>
      <c r="C134" s="5" t="s">
        <v>127</v>
      </c>
      <c r="D134" s="5" t="s">
        <v>1708</v>
      </c>
      <c r="E134" s="5" t="s">
        <v>1709</v>
      </c>
      <c r="F134" s="5" t="s">
        <v>1710</v>
      </c>
      <c r="G134" s="5" t="s">
        <v>1274</v>
      </c>
      <c r="J134" s="5" t="s">
        <v>1888</v>
      </c>
    </row>
    <row r="135" spans="1:10">
      <c r="A135" s="5">
        <v>134</v>
      </c>
      <c r="B135" s="5" t="s">
        <v>1235</v>
      </c>
      <c r="C135" s="5" t="s">
        <v>127</v>
      </c>
      <c r="D135" s="5" t="s">
        <v>1711</v>
      </c>
      <c r="E135" s="5" t="s">
        <v>1712</v>
      </c>
      <c r="F135" s="5" t="s">
        <v>1713</v>
      </c>
      <c r="G135" s="5" t="s">
        <v>1274</v>
      </c>
      <c r="H135" s="5" t="s">
        <v>1714</v>
      </c>
      <c r="J135" s="5" t="s">
        <v>1888</v>
      </c>
    </row>
    <row r="136" spans="1:10">
      <c r="A136" s="5">
        <v>135</v>
      </c>
      <c r="B136" s="5" t="s">
        <v>1235</v>
      </c>
      <c r="C136" s="5" t="s">
        <v>127</v>
      </c>
      <c r="D136" s="5" t="s">
        <v>1715</v>
      </c>
      <c r="E136" s="5" t="s">
        <v>1716</v>
      </c>
      <c r="F136" s="5" t="s">
        <v>1717</v>
      </c>
      <c r="G136" s="5" t="s">
        <v>1239</v>
      </c>
      <c r="J136" s="5" t="s">
        <v>1888</v>
      </c>
    </row>
    <row r="137" spans="1:10">
      <c r="A137" s="5">
        <v>136</v>
      </c>
      <c r="B137" s="5" t="s">
        <v>1235</v>
      </c>
      <c r="C137" s="5" t="s">
        <v>127</v>
      </c>
      <c r="D137" s="5" t="s">
        <v>1718</v>
      </c>
      <c r="E137" s="5" t="s">
        <v>1719</v>
      </c>
      <c r="F137" s="5" t="s">
        <v>1720</v>
      </c>
      <c r="G137" s="5" t="s">
        <v>1270</v>
      </c>
      <c r="H137" s="5" t="s">
        <v>1721</v>
      </c>
      <c r="J137" s="5" t="s">
        <v>1888</v>
      </c>
    </row>
    <row r="138" spans="1:10">
      <c r="A138" s="5">
        <v>137</v>
      </c>
      <c r="B138" s="5" t="s">
        <v>1235</v>
      </c>
      <c r="C138" s="5" t="s">
        <v>127</v>
      </c>
      <c r="D138" s="5" t="s">
        <v>1722</v>
      </c>
      <c r="E138" s="5" t="s">
        <v>1723</v>
      </c>
      <c r="F138" s="5" t="s">
        <v>1724</v>
      </c>
      <c r="G138" s="5" t="s">
        <v>1381</v>
      </c>
      <c r="J138" s="5" t="s">
        <v>1888</v>
      </c>
    </row>
    <row r="139" spans="1:10">
      <c r="A139" s="5">
        <v>138</v>
      </c>
      <c r="B139" s="5" t="s">
        <v>1235</v>
      </c>
      <c r="C139" s="5" t="s">
        <v>127</v>
      </c>
      <c r="D139" s="5" t="s">
        <v>1725</v>
      </c>
      <c r="E139" s="5" t="s">
        <v>1726</v>
      </c>
      <c r="F139" s="5" t="s">
        <v>1727</v>
      </c>
      <c r="G139" s="5" t="s">
        <v>1393</v>
      </c>
      <c r="J139" s="5" t="s">
        <v>1888</v>
      </c>
    </row>
    <row r="140" spans="1:10">
      <c r="A140" s="5">
        <v>139</v>
      </c>
      <c r="B140" s="5" t="s">
        <v>1235</v>
      </c>
      <c r="C140" s="5" t="s">
        <v>127</v>
      </c>
      <c r="D140" s="5" t="s">
        <v>1728</v>
      </c>
      <c r="E140" s="5" t="s">
        <v>1729</v>
      </c>
      <c r="F140" s="5" t="s">
        <v>1730</v>
      </c>
      <c r="G140" s="5" t="s">
        <v>1239</v>
      </c>
      <c r="J140" s="5" t="s">
        <v>1888</v>
      </c>
    </row>
    <row r="141" spans="1:10">
      <c r="A141" s="5">
        <v>140</v>
      </c>
      <c r="B141" s="5" t="s">
        <v>1235</v>
      </c>
      <c r="C141" s="5" t="s">
        <v>127</v>
      </c>
      <c r="D141" s="5" t="s">
        <v>1731</v>
      </c>
      <c r="E141" s="5" t="s">
        <v>1732</v>
      </c>
      <c r="F141" s="5" t="s">
        <v>1733</v>
      </c>
      <c r="G141" s="5" t="s">
        <v>1350</v>
      </c>
      <c r="J141" s="5" t="s">
        <v>1888</v>
      </c>
    </row>
    <row r="142" spans="1:10">
      <c r="A142" s="5">
        <v>141</v>
      </c>
      <c r="B142" s="5" t="s">
        <v>1235</v>
      </c>
      <c r="C142" s="5" t="s">
        <v>127</v>
      </c>
      <c r="D142" s="5" t="s">
        <v>1734</v>
      </c>
      <c r="E142" s="5" t="s">
        <v>1735</v>
      </c>
      <c r="F142" s="5" t="s">
        <v>1736</v>
      </c>
      <c r="G142" s="5" t="s">
        <v>1646</v>
      </c>
      <c r="H142" s="5" t="s">
        <v>1490</v>
      </c>
      <c r="J142" s="5" t="s">
        <v>1888</v>
      </c>
    </row>
    <row r="143" spans="1:10">
      <c r="A143" s="5">
        <v>142</v>
      </c>
      <c r="B143" s="5" t="s">
        <v>1235</v>
      </c>
      <c r="C143" s="5" t="s">
        <v>127</v>
      </c>
      <c r="D143" s="5" t="s">
        <v>1737</v>
      </c>
      <c r="E143" s="5" t="s">
        <v>1738</v>
      </c>
      <c r="F143" s="5" t="s">
        <v>1739</v>
      </c>
      <c r="G143" s="5" t="s">
        <v>1274</v>
      </c>
      <c r="H143" s="5" t="s">
        <v>1740</v>
      </c>
      <c r="J143" s="5" t="s">
        <v>1888</v>
      </c>
    </row>
    <row r="144" spans="1:10">
      <c r="A144" s="5">
        <v>143</v>
      </c>
      <c r="B144" s="5" t="s">
        <v>1235</v>
      </c>
      <c r="C144" s="5" t="s">
        <v>127</v>
      </c>
      <c r="D144" s="5" t="s">
        <v>1741</v>
      </c>
      <c r="E144" s="5" t="s">
        <v>1742</v>
      </c>
      <c r="F144" s="5" t="s">
        <v>1743</v>
      </c>
      <c r="G144" s="5" t="s">
        <v>1381</v>
      </c>
      <c r="J144" s="5" t="s">
        <v>1888</v>
      </c>
    </row>
    <row r="145" spans="1:10">
      <c r="A145" s="5">
        <v>144</v>
      </c>
      <c r="B145" s="5" t="s">
        <v>1235</v>
      </c>
      <c r="C145" s="5" t="s">
        <v>127</v>
      </c>
      <c r="D145" s="5" t="s">
        <v>1744</v>
      </c>
      <c r="E145" s="5" t="s">
        <v>1745</v>
      </c>
      <c r="F145" s="5" t="s">
        <v>1746</v>
      </c>
      <c r="G145" s="5" t="s">
        <v>1309</v>
      </c>
      <c r="H145" s="5" t="s">
        <v>1747</v>
      </c>
      <c r="J145" s="5" t="s">
        <v>1888</v>
      </c>
    </row>
    <row r="146" spans="1:10">
      <c r="A146" s="5">
        <v>145</v>
      </c>
      <c r="B146" s="5" t="s">
        <v>1235</v>
      </c>
      <c r="C146" s="5" t="s">
        <v>127</v>
      </c>
      <c r="D146" s="5" t="s">
        <v>1748</v>
      </c>
      <c r="E146" s="5" t="s">
        <v>1749</v>
      </c>
      <c r="F146" s="5" t="s">
        <v>1750</v>
      </c>
      <c r="G146" s="5" t="s">
        <v>1646</v>
      </c>
      <c r="J146" s="5" t="s">
        <v>1888</v>
      </c>
    </row>
    <row r="147" spans="1:10">
      <c r="A147" s="5">
        <v>146</v>
      </c>
      <c r="B147" s="5" t="s">
        <v>1235</v>
      </c>
      <c r="C147" s="5" t="s">
        <v>127</v>
      </c>
      <c r="D147" s="5" t="s">
        <v>1751</v>
      </c>
      <c r="E147" s="5" t="s">
        <v>1752</v>
      </c>
      <c r="F147" s="5" t="s">
        <v>1753</v>
      </c>
      <c r="G147" s="5" t="s">
        <v>1350</v>
      </c>
      <c r="J147" s="5" t="s">
        <v>1888</v>
      </c>
    </row>
    <row r="148" spans="1:10">
      <c r="A148" s="5">
        <v>147</v>
      </c>
      <c r="B148" s="5" t="s">
        <v>1235</v>
      </c>
      <c r="C148" s="5" t="s">
        <v>127</v>
      </c>
      <c r="D148" s="5" t="s">
        <v>1754</v>
      </c>
      <c r="E148" s="5" t="s">
        <v>1755</v>
      </c>
      <c r="F148" s="5" t="s">
        <v>1756</v>
      </c>
      <c r="G148" s="5" t="s">
        <v>1282</v>
      </c>
      <c r="H148" s="5" t="s">
        <v>1757</v>
      </c>
      <c r="J148" s="5" t="s">
        <v>1888</v>
      </c>
    </row>
    <row r="149" spans="1:10">
      <c r="A149" s="5">
        <v>148</v>
      </c>
      <c r="B149" s="5" t="s">
        <v>1235</v>
      </c>
      <c r="C149" s="5" t="s">
        <v>127</v>
      </c>
      <c r="D149" s="5" t="s">
        <v>1758</v>
      </c>
      <c r="E149" s="5" t="s">
        <v>1759</v>
      </c>
      <c r="F149" s="5" t="s">
        <v>1760</v>
      </c>
      <c r="G149" s="5" t="s">
        <v>1340</v>
      </c>
      <c r="J149" s="5" t="s">
        <v>1888</v>
      </c>
    </row>
    <row r="150" spans="1:10">
      <c r="A150" s="5">
        <v>149</v>
      </c>
      <c r="B150" s="5" t="s">
        <v>1235</v>
      </c>
      <c r="C150" s="5" t="s">
        <v>127</v>
      </c>
      <c r="D150" s="5" t="s">
        <v>1761</v>
      </c>
      <c r="E150" s="5" t="s">
        <v>1762</v>
      </c>
      <c r="F150" s="5" t="s">
        <v>1763</v>
      </c>
      <c r="G150" s="5" t="s">
        <v>1270</v>
      </c>
      <c r="J150" s="5" t="s">
        <v>1888</v>
      </c>
    </row>
    <row r="151" spans="1:10">
      <c r="A151" s="5">
        <v>150</v>
      </c>
      <c r="B151" s="5" t="s">
        <v>1235</v>
      </c>
      <c r="C151" s="5" t="s">
        <v>127</v>
      </c>
      <c r="D151" s="5" t="s">
        <v>1764</v>
      </c>
      <c r="E151" s="5" t="s">
        <v>1765</v>
      </c>
      <c r="F151" s="5" t="s">
        <v>1766</v>
      </c>
      <c r="G151" s="5" t="s">
        <v>1385</v>
      </c>
      <c r="J151" s="5" t="s">
        <v>1888</v>
      </c>
    </row>
    <row r="152" spans="1:10">
      <c r="A152" s="5">
        <v>151</v>
      </c>
      <c r="B152" s="5" t="s">
        <v>1235</v>
      </c>
      <c r="C152" s="5" t="s">
        <v>127</v>
      </c>
      <c r="D152" s="5" t="s">
        <v>1767</v>
      </c>
      <c r="E152" s="5" t="s">
        <v>1768</v>
      </c>
      <c r="F152" s="5" t="s">
        <v>1769</v>
      </c>
      <c r="G152" s="5" t="s">
        <v>1270</v>
      </c>
      <c r="H152" s="5" t="s">
        <v>1770</v>
      </c>
      <c r="J152" s="5" t="s">
        <v>1888</v>
      </c>
    </row>
    <row r="153" spans="1:10">
      <c r="A153" s="5">
        <v>152</v>
      </c>
      <c r="B153" s="5" t="s">
        <v>1235</v>
      </c>
      <c r="C153" s="5" t="s">
        <v>127</v>
      </c>
      <c r="D153" s="5" t="s">
        <v>1771</v>
      </c>
      <c r="E153" s="5" t="s">
        <v>1772</v>
      </c>
      <c r="F153" s="5" t="s">
        <v>1773</v>
      </c>
      <c r="G153" s="5" t="s">
        <v>1274</v>
      </c>
      <c r="H153" s="5" t="s">
        <v>1240</v>
      </c>
      <c r="J153" s="5" t="s">
        <v>1888</v>
      </c>
    </row>
    <row r="154" spans="1:10">
      <c r="A154" s="5">
        <v>153</v>
      </c>
      <c r="B154" s="5" t="s">
        <v>1235</v>
      </c>
      <c r="C154" s="5" t="s">
        <v>127</v>
      </c>
      <c r="D154" s="5" t="s">
        <v>1774</v>
      </c>
      <c r="E154" s="5" t="s">
        <v>1775</v>
      </c>
      <c r="F154" s="5" t="s">
        <v>1776</v>
      </c>
      <c r="G154" s="5" t="s">
        <v>1381</v>
      </c>
      <c r="J154" s="5" t="s">
        <v>1888</v>
      </c>
    </row>
    <row r="155" spans="1:10">
      <c r="A155" s="5">
        <v>154</v>
      </c>
      <c r="B155" s="5" t="s">
        <v>1235</v>
      </c>
      <c r="C155" s="5" t="s">
        <v>127</v>
      </c>
      <c r="D155" s="5" t="s">
        <v>1777</v>
      </c>
      <c r="E155" s="5" t="s">
        <v>1778</v>
      </c>
      <c r="F155" s="5" t="s">
        <v>1779</v>
      </c>
      <c r="G155" s="5" t="s">
        <v>1646</v>
      </c>
      <c r="H155" s="5" t="s">
        <v>1780</v>
      </c>
      <c r="J155" s="5" t="s">
        <v>1888</v>
      </c>
    </row>
    <row r="156" spans="1:10">
      <c r="A156" s="5">
        <v>155</v>
      </c>
      <c r="B156" s="5" t="s">
        <v>1235</v>
      </c>
      <c r="C156" s="5" t="s">
        <v>127</v>
      </c>
      <c r="D156" s="5" t="s">
        <v>1781</v>
      </c>
      <c r="E156" s="5" t="s">
        <v>1782</v>
      </c>
      <c r="F156" s="5" t="s">
        <v>1783</v>
      </c>
      <c r="G156" s="5" t="s">
        <v>1309</v>
      </c>
      <c r="J156" s="5" t="s">
        <v>1888</v>
      </c>
    </row>
    <row r="157" spans="1:10">
      <c r="A157" s="5">
        <v>156</v>
      </c>
      <c r="B157" s="5" t="s">
        <v>1235</v>
      </c>
      <c r="C157" s="5" t="s">
        <v>127</v>
      </c>
      <c r="D157" s="5" t="s">
        <v>1784</v>
      </c>
      <c r="E157" s="5" t="s">
        <v>1785</v>
      </c>
      <c r="F157" s="5" t="s">
        <v>1786</v>
      </c>
      <c r="G157" s="5" t="s">
        <v>1274</v>
      </c>
      <c r="J157" s="5" t="s">
        <v>1888</v>
      </c>
    </row>
    <row r="158" spans="1:10">
      <c r="A158" s="5">
        <v>157</v>
      </c>
      <c r="B158" s="5" t="s">
        <v>1235</v>
      </c>
      <c r="C158" s="5" t="s">
        <v>127</v>
      </c>
      <c r="D158" s="5" t="s">
        <v>1787</v>
      </c>
      <c r="E158" s="5" t="s">
        <v>1788</v>
      </c>
      <c r="F158" s="5" t="s">
        <v>1789</v>
      </c>
      <c r="G158" s="5" t="s">
        <v>1385</v>
      </c>
      <c r="J158" s="5" t="s">
        <v>1888</v>
      </c>
    </row>
    <row r="159" spans="1:10">
      <c r="A159" s="5">
        <v>158</v>
      </c>
      <c r="B159" s="5" t="s">
        <v>1235</v>
      </c>
      <c r="C159" s="5" t="s">
        <v>127</v>
      </c>
      <c r="D159" s="5" t="s">
        <v>1790</v>
      </c>
      <c r="E159" s="5" t="s">
        <v>1791</v>
      </c>
      <c r="F159" s="5" t="s">
        <v>1792</v>
      </c>
      <c r="G159" s="5" t="s">
        <v>1646</v>
      </c>
      <c r="J159" s="5" t="s">
        <v>1888</v>
      </c>
    </row>
    <row r="160" spans="1:10">
      <c r="A160" s="5">
        <v>159</v>
      </c>
      <c r="B160" s="5" t="s">
        <v>1235</v>
      </c>
      <c r="C160" s="5" t="s">
        <v>127</v>
      </c>
      <c r="D160" s="5" t="s">
        <v>1793</v>
      </c>
      <c r="E160" s="5" t="s">
        <v>1794</v>
      </c>
      <c r="F160" s="5" t="s">
        <v>1795</v>
      </c>
      <c r="G160" s="5" t="s">
        <v>1629</v>
      </c>
      <c r="J160" s="5" t="s">
        <v>1888</v>
      </c>
    </row>
    <row r="161" spans="1:10">
      <c r="A161" s="5">
        <v>160</v>
      </c>
      <c r="B161" s="5" t="s">
        <v>1235</v>
      </c>
      <c r="C161" s="5" t="s">
        <v>127</v>
      </c>
      <c r="D161" s="5" t="s">
        <v>1796</v>
      </c>
      <c r="E161" s="5" t="s">
        <v>1797</v>
      </c>
      <c r="F161" s="5" t="s">
        <v>1798</v>
      </c>
      <c r="G161" s="5" t="s">
        <v>1309</v>
      </c>
      <c r="H161" s="5" t="s">
        <v>1799</v>
      </c>
      <c r="J161" s="5" t="s">
        <v>1888</v>
      </c>
    </row>
    <row r="162" spans="1:10">
      <c r="A162" s="5">
        <v>161</v>
      </c>
      <c r="B162" s="5" t="s">
        <v>1235</v>
      </c>
      <c r="C162" s="5" t="s">
        <v>127</v>
      </c>
      <c r="D162" s="5" t="s">
        <v>1800</v>
      </c>
      <c r="E162" s="5" t="s">
        <v>1801</v>
      </c>
      <c r="F162" s="5" t="s">
        <v>1802</v>
      </c>
      <c r="G162" s="5" t="s">
        <v>1595</v>
      </c>
      <c r="J162" s="5" t="s">
        <v>1888</v>
      </c>
    </row>
    <row r="163" spans="1:10">
      <c r="A163" s="5">
        <v>162</v>
      </c>
      <c r="B163" s="5" t="s">
        <v>1235</v>
      </c>
      <c r="C163" s="5" t="s">
        <v>127</v>
      </c>
      <c r="D163" s="5" t="s">
        <v>1803</v>
      </c>
      <c r="E163" s="5" t="s">
        <v>1804</v>
      </c>
      <c r="F163" s="5" t="s">
        <v>1805</v>
      </c>
      <c r="G163" s="5" t="s">
        <v>1274</v>
      </c>
      <c r="J163" s="5" t="s">
        <v>1888</v>
      </c>
    </row>
    <row r="164" spans="1:10">
      <c r="A164" s="5">
        <v>163</v>
      </c>
      <c r="B164" s="5" t="s">
        <v>1235</v>
      </c>
      <c r="C164" s="5" t="s">
        <v>127</v>
      </c>
      <c r="D164" s="5" t="s">
        <v>1806</v>
      </c>
      <c r="E164" s="5" t="s">
        <v>1807</v>
      </c>
      <c r="F164" s="5" t="s">
        <v>1808</v>
      </c>
      <c r="G164" s="5" t="s">
        <v>1274</v>
      </c>
      <c r="J164" s="5" t="s">
        <v>1888</v>
      </c>
    </row>
    <row r="165" spans="1:10">
      <c r="A165" s="5">
        <v>164</v>
      </c>
      <c r="B165" s="5" t="s">
        <v>1235</v>
      </c>
      <c r="C165" s="5" t="s">
        <v>127</v>
      </c>
      <c r="D165" s="5" t="s">
        <v>1809</v>
      </c>
      <c r="E165" s="5" t="s">
        <v>1810</v>
      </c>
      <c r="F165" s="5" t="s">
        <v>1811</v>
      </c>
      <c r="G165" s="5" t="s">
        <v>1274</v>
      </c>
      <c r="J165" s="5" t="s">
        <v>1888</v>
      </c>
    </row>
    <row r="166" spans="1:10">
      <c r="A166" s="5">
        <v>165</v>
      </c>
      <c r="B166" s="5" t="s">
        <v>1235</v>
      </c>
      <c r="C166" s="5" t="s">
        <v>127</v>
      </c>
      <c r="D166" s="5" t="s">
        <v>1812</v>
      </c>
      <c r="E166" s="5" t="s">
        <v>1813</v>
      </c>
      <c r="F166" s="5" t="s">
        <v>1814</v>
      </c>
      <c r="G166" s="5" t="s">
        <v>1646</v>
      </c>
      <c r="H166" s="5" t="s">
        <v>1815</v>
      </c>
      <c r="J166" s="5" t="s">
        <v>1888</v>
      </c>
    </row>
    <row r="167" spans="1:10">
      <c r="A167" s="5">
        <v>166</v>
      </c>
      <c r="B167" s="5" t="s">
        <v>1235</v>
      </c>
      <c r="C167" s="5" t="s">
        <v>127</v>
      </c>
      <c r="D167" s="5" t="s">
        <v>1816</v>
      </c>
      <c r="E167" s="5" t="s">
        <v>1817</v>
      </c>
      <c r="F167" s="5" t="s">
        <v>1818</v>
      </c>
      <c r="G167" s="5" t="s">
        <v>1350</v>
      </c>
      <c r="J167" s="5" t="s">
        <v>1888</v>
      </c>
    </row>
    <row r="168" spans="1:10">
      <c r="A168" s="5">
        <v>167</v>
      </c>
      <c r="B168" s="5" t="s">
        <v>1235</v>
      </c>
      <c r="C168" s="5" t="s">
        <v>127</v>
      </c>
      <c r="D168" s="5" t="s">
        <v>1819</v>
      </c>
      <c r="E168" s="5" t="s">
        <v>1820</v>
      </c>
      <c r="F168" s="5" t="s">
        <v>1821</v>
      </c>
      <c r="G168" s="5" t="s">
        <v>1244</v>
      </c>
      <c r="J168" s="5" t="s">
        <v>1888</v>
      </c>
    </row>
    <row r="169" spans="1:10">
      <c r="A169" s="5">
        <v>168</v>
      </c>
      <c r="B169" s="5" t="s">
        <v>1235</v>
      </c>
      <c r="C169" s="5" t="s">
        <v>127</v>
      </c>
      <c r="D169" s="5" t="s">
        <v>1822</v>
      </c>
      <c r="E169" s="5" t="s">
        <v>1823</v>
      </c>
      <c r="F169" s="5" t="s">
        <v>1824</v>
      </c>
      <c r="G169" s="5" t="s">
        <v>1381</v>
      </c>
      <c r="H169" s="5" t="s">
        <v>1240</v>
      </c>
      <c r="J169" s="5" t="s">
        <v>1888</v>
      </c>
    </row>
    <row r="170" spans="1:10">
      <c r="A170" s="5">
        <v>169</v>
      </c>
      <c r="B170" s="5" t="s">
        <v>1235</v>
      </c>
      <c r="C170" s="5" t="s">
        <v>127</v>
      </c>
      <c r="D170" s="5" t="s">
        <v>1825</v>
      </c>
      <c r="E170" s="5" t="s">
        <v>1826</v>
      </c>
      <c r="F170" s="5" t="s">
        <v>1827</v>
      </c>
      <c r="G170" s="5" t="s">
        <v>1828</v>
      </c>
      <c r="J170" s="5" t="s">
        <v>1888</v>
      </c>
    </row>
    <row r="171" spans="1:10">
      <c r="A171" s="5">
        <v>170</v>
      </c>
      <c r="B171" s="5" t="s">
        <v>1235</v>
      </c>
      <c r="C171" s="5" t="s">
        <v>127</v>
      </c>
      <c r="D171" s="5" t="s">
        <v>1829</v>
      </c>
      <c r="E171" s="5" t="s">
        <v>1830</v>
      </c>
      <c r="F171" s="5" t="s">
        <v>1831</v>
      </c>
      <c r="G171" s="5" t="s">
        <v>1309</v>
      </c>
      <c r="J171" s="5" t="s">
        <v>1888</v>
      </c>
    </row>
    <row r="172" spans="1:10">
      <c r="A172" s="5">
        <v>171</v>
      </c>
      <c r="B172" s="5" t="s">
        <v>1235</v>
      </c>
      <c r="C172" s="5" t="s">
        <v>127</v>
      </c>
      <c r="D172" s="5" t="s">
        <v>1832</v>
      </c>
      <c r="E172" s="5" t="s">
        <v>1833</v>
      </c>
      <c r="F172" s="5" t="s">
        <v>1834</v>
      </c>
      <c r="G172" s="5" t="s">
        <v>1835</v>
      </c>
      <c r="J172" s="5" t="s">
        <v>1888</v>
      </c>
    </row>
    <row r="173" spans="1:10">
      <c r="A173" s="5">
        <v>172</v>
      </c>
      <c r="B173" s="5" t="s">
        <v>1235</v>
      </c>
      <c r="C173" s="5" t="s">
        <v>127</v>
      </c>
      <c r="D173" s="5" t="s">
        <v>1836</v>
      </c>
      <c r="E173" s="5" t="s">
        <v>1837</v>
      </c>
      <c r="F173" s="5" t="s">
        <v>1838</v>
      </c>
      <c r="G173" s="5" t="s">
        <v>1839</v>
      </c>
      <c r="J173" s="5" t="s">
        <v>1888</v>
      </c>
    </row>
    <row r="174" spans="1:10">
      <c r="A174" s="5">
        <v>173</v>
      </c>
      <c r="B174" s="5" t="s">
        <v>1235</v>
      </c>
      <c r="C174" s="5" t="s">
        <v>127</v>
      </c>
      <c r="D174" s="5" t="s">
        <v>1840</v>
      </c>
      <c r="E174" s="5" t="s">
        <v>1841</v>
      </c>
      <c r="F174" s="5" t="s">
        <v>1842</v>
      </c>
      <c r="G174" s="5" t="s">
        <v>1381</v>
      </c>
      <c r="H174" s="5" t="s">
        <v>1240</v>
      </c>
      <c r="J174" s="5" t="s">
        <v>1888</v>
      </c>
    </row>
    <row r="175" spans="1:10">
      <c r="A175" s="5">
        <v>174</v>
      </c>
      <c r="B175" s="5" t="s">
        <v>1235</v>
      </c>
      <c r="C175" s="5" t="s">
        <v>127</v>
      </c>
      <c r="D175" s="5" t="s">
        <v>1843</v>
      </c>
      <c r="E175" s="5" t="s">
        <v>1844</v>
      </c>
      <c r="F175" s="5" t="s">
        <v>1845</v>
      </c>
      <c r="G175" s="5" t="s">
        <v>1340</v>
      </c>
      <c r="J175" s="5" t="s">
        <v>1888</v>
      </c>
    </row>
    <row r="176" spans="1:10">
      <c r="A176" s="5">
        <v>175</v>
      </c>
      <c r="B176" s="5" t="s">
        <v>1235</v>
      </c>
      <c r="C176" s="5" t="s">
        <v>127</v>
      </c>
      <c r="D176" s="5" t="s">
        <v>1846</v>
      </c>
      <c r="E176" s="5" t="s">
        <v>1847</v>
      </c>
      <c r="F176" s="5" t="s">
        <v>1848</v>
      </c>
      <c r="G176" s="5" t="s">
        <v>1350</v>
      </c>
      <c r="J176" s="5" t="s">
        <v>1888</v>
      </c>
    </row>
    <row r="177" spans="1:10">
      <c r="A177" s="5">
        <v>176</v>
      </c>
      <c r="B177" s="5" t="s">
        <v>1235</v>
      </c>
      <c r="C177" s="5" t="s">
        <v>127</v>
      </c>
      <c r="D177" s="5" t="s">
        <v>1849</v>
      </c>
      <c r="E177" s="5" t="s">
        <v>1850</v>
      </c>
      <c r="F177" s="5" t="s">
        <v>1851</v>
      </c>
      <c r="G177" s="5" t="s">
        <v>1852</v>
      </c>
      <c r="J177" s="5" t="s">
        <v>1888</v>
      </c>
    </row>
    <row r="178" spans="1:10">
      <c r="A178" s="5">
        <v>177</v>
      </c>
      <c r="B178" s="5" t="s">
        <v>1235</v>
      </c>
      <c r="C178" s="5" t="s">
        <v>127</v>
      </c>
      <c r="D178" s="5" t="s">
        <v>1853</v>
      </c>
      <c r="E178" s="5" t="s">
        <v>1854</v>
      </c>
      <c r="F178" s="5" t="s">
        <v>1855</v>
      </c>
      <c r="G178" s="5" t="s">
        <v>1587</v>
      </c>
      <c r="J178" s="5" t="s">
        <v>1888</v>
      </c>
    </row>
    <row r="179" spans="1:10">
      <c r="A179" s="5">
        <v>178</v>
      </c>
      <c r="B179" s="5" t="s">
        <v>1235</v>
      </c>
      <c r="C179" s="5" t="s">
        <v>127</v>
      </c>
      <c r="D179" s="5" t="s">
        <v>1856</v>
      </c>
      <c r="E179" s="5" t="s">
        <v>1857</v>
      </c>
      <c r="F179" s="5" t="s">
        <v>1858</v>
      </c>
      <c r="G179" s="5" t="s">
        <v>1859</v>
      </c>
      <c r="H179" s="5" t="s">
        <v>1860</v>
      </c>
      <c r="J179" s="5" t="s">
        <v>1888</v>
      </c>
    </row>
    <row r="180" spans="1:10">
      <c r="A180" s="5">
        <v>179</v>
      </c>
      <c r="B180" s="5" t="s">
        <v>1235</v>
      </c>
      <c r="C180" s="5" t="s">
        <v>127</v>
      </c>
      <c r="D180" s="5" t="s">
        <v>1861</v>
      </c>
      <c r="E180" s="5" t="s">
        <v>1862</v>
      </c>
      <c r="F180" s="5" t="s">
        <v>1863</v>
      </c>
      <c r="G180" s="5" t="s">
        <v>1629</v>
      </c>
      <c r="J180" s="5" t="s">
        <v>1888</v>
      </c>
    </row>
    <row r="181" spans="1:10">
      <c r="A181" s="5">
        <v>180</v>
      </c>
      <c r="B181" s="5" t="s">
        <v>1235</v>
      </c>
      <c r="C181" s="5" t="s">
        <v>127</v>
      </c>
      <c r="D181" s="5" t="s">
        <v>1864</v>
      </c>
      <c r="E181" s="5" t="s">
        <v>1865</v>
      </c>
      <c r="F181" s="5" t="s">
        <v>1866</v>
      </c>
      <c r="G181" s="5" t="s">
        <v>1867</v>
      </c>
      <c r="H181" s="5" t="s">
        <v>1868</v>
      </c>
      <c r="J181" s="5" t="s">
        <v>1888</v>
      </c>
    </row>
    <row r="182" spans="1:10">
      <c r="A182" s="5">
        <v>181</v>
      </c>
      <c r="B182" s="5" t="s">
        <v>1235</v>
      </c>
      <c r="C182" s="5" t="s">
        <v>127</v>
      </c>
      <c r="D182" s="5" t="s">
        <v>1869</v>
      </c>
      <c r="E182" s="5" t="s">
        <v>1870</v>
      </c>
      <c r="F182" s="5" t="s">
        <v>1871</v>
      </c>
      <c r="G182" s="5" t="s">
        <v>1244</v>
      </c>
      <c r="J182" s="5" t="s">
        <v>1888</v>
      </c>
    </row>
    <row r="183" spans="1:10">
      <c r="A183" s="5">
        <v>182</v>
      </c>
      <c r="B183" s="5" t="s">
        <v>1235</v>
      </c>
      <c r="C183" s="5" t="s">
        <v>127</v>
      </c>
      <c r="D183" s="5" t="s">
        <v>1872</v>
      </c>
      <c r="E183" s="5" t="s">
        <v>1873</v>
      </c>
      <c r="F183" s="5" t="s">
        <v>1874</v>
      </c>
      <c r="G183" s="5" t="s">
        <v>1322</v>
      </c>
      <c r="J183" s="5" t="s">
        <v>1888</v>
      </c>
    </row>
    <row r="184" spans="1:10">
      <c r="A184" s="5">
        <v>183</v>
      </c>
      <c r="B184" s="5" t="s">
        <v>1235</v>
      </c>
      <c r="C184" s="5" t="s">
        <v>127</v>
      </c>
      <c r="D184" s="5" t="s">
        <v>1875</v>
      </c>
      <c r="E184" s="5" t="s">
        <v>1876</v>
      </c>
      <c r="F184" s="5" t="s">
        <v>1877</v>
      </c>
      <c r="G184" s="5" t="s">
        <v>1322</v>
      </c>
      <c r="J184" s="5" t="s">
        <v>1888</v>
      </c>
    </row>
    <row r="185" spans="1:10">
      <c r="A185" s="5">
        <v>184</v>
      </c>
      <c r="B185" s="5" t="s">
        <v>1235</v>
      </c>
      <c r="C185" s="5" t="s">
        <v>127</v>
      </c>
      <c r="D185" s="5" t="s">
        <v>1878</v>
      </c>
      <c r="E185" s="5" t="s">
        <v>1879</v>
      </c>
      <c r="F185" s="5" t="s">
        <v>1277</v>
      </c>
      <c r="G185" s="5" t="s">
        <v>1835</v>
      </c>
      <c r="J185" s="5" t="s">
        <v>1888</v>
      </c>
    </row>
    <row r="186" spans="1:10">
      <c r="A186" s="5">
        <v>185</v>
      </c>
      <c r="B186" s="5" t="s">
        <v>1235</v>
      </c>
      <c r="C186" s="5" t="s">
        <v>127</v>
      </c>
      <c r="D186" s="5" t="s">
        <v>1880</v>
      </c>
      <c r="E186" s="5" t="s">
        <v>1881</v>
      </c>
      <c r="F186" s="5" t="s">
        <v>1882</v>
      </c>
      <c r="G186" s="5" t="s">
        <v>1883</v>
      </c>
      <c r="H186" s="5" t="s">
        <v>1884</v>
      </c>
      <c r="J186" s="5" t="s">
        <v>1888</v>
      </c>
    </row>
    <row r="187" spans="1:10">
      <c r="A187" s="5">
        <v>186</v>
      </c>
      <c r="B187" s="5" t="s">
        <v>1235</v>
      </c>
      <c r="C187" s="5" t="s">
        <v>127</v>
      </c>
      <c r="D187" s="5" t="s">
        <v>1885</v>
      </c>
      <c r="E187" s="5" t="s">
        <v>1886</v>
      </c>
      <c r="F187" s="5" t="s">
        <v>1887</v>
      </c>
      <c r="G187" s="5" t="s">
        <v>1426</v>
      </c>
      <c r="J187" s="5" t="s">
        <v>1888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4"/>
  <sheetViews>
    <sheetView showGridLines="0" topLeftCell="C3" zoomScaleNormal="100" workbookViewId="0">
      <selection activeCell="E18" sqref="E18:E22"/>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514</v>
      </c>
      <c r="L1" s="360" t="s">
        <v>400</v>
      </c>
      <c r="M1" s="395" t="s">
        <v>513</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4" t="s">
        <v>396</v>
      </c>
      <c r="E4" s="1165"/>
      <c r="F4" s="1165"/>
      <c r="G4" s="1165"/>
      <c r="H4" s="1166"/>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7"/>
      <c r="E6" s="1167"/>
      <c r="F6" s="1168" t="s">
        <v>83</v>
      </c>
      <c r="G6" s="1168"/>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5" t="s">
        <v>16</v>
      </c>
      <c r="E8" s="1155"/>
      <c r="F8" s="1155" t="s">
        <v>397</v>
      </c>
      <c r="G8" s="1155"/>
      <c r="H8" s="1155"/>
      <c r="I8" s="1169" t="s">
        <v>398</v>
      </c>
      <c r="J8" s="1169"/>
      <c r="K8" s="1169"/>
      <c r="L8" s="1169"/>
      <c r="M8" s="212"/>
      <c r="N8" s="212"/>
      <c r="O8" s="212"/>
      <c r="P8" s="212"/>
      <c r="Q8" s="359"/>
      <c r="R8" s="212"/>
      <c r="S8" s="356"/>
      <c r="T8" s="356"/>
      <c r="U8" s="356"/>
      <c r="V8" s="356"/>
    </row>
    <row r="9" spans="1:256" s="126" customFormat="1" ht="20.25" customHeight="1">
      <c r="A9" s="125"/>
      <c r="B9" s="36"/>
      <c r="C9" s="230"/>
      <c r="D9" s="240" t="s">
        <v>91</v>
      </c>
      <c r="E9" s="240" t="s">
        <v>399</v>
      </c>
      <c r="F9" s="1160" t="s">
        <v>91</v>
      </c>
      <c r="G9" s="1161"/>
      <c r="H9" s="241" t="s">
        <v>399</v>
      </c>
      <c r="I9" s="1162" t="s">
        <v>91</v>
      </c>
      <c r="J9" s="1162"/>
      <c r="K9" s="241" t="s">
        <v>399</v>
      </c>
      <c r="L9" s="241" t="s">
        <v>400</v>
      </c>
      <c r="M9" s="212"/>
      <c r="N9" s="212"/>
      <c r="O9" s="212"/>
      <c r="P9" s="212"/>
      <c r="Q9" s="359"/>
      <c r="R9" s="212"/>
      <c r="S9" s="356"/>
      <c r="T9" s="356"/>
      <c r="U9" s="356"/>
      <c r="V9" s="356"/>
    </row>
    <row r="10" spans="1:256" ht="12" customHeight="1">
      <c r="C10" s="249"/>
      <c r="D10" s="354" t="s">
        <v>92</v>
      </c>
      <c r="E10" s="354" t="s">
        <v>48</v>
      </c>
      <c r="F10" s="1163" t="s">
        <v>49</v>
      </c>
      <c r="G10" s="1163"/>
      <c r="H10" s="354" t="s">
        <v>50</v>
      </c>
      <c r="I10" s="1163" t="s">
        <v>67</v>
      </c>
      <c r="J10" s="1163"/>
      <c r="K10" s="354" t="s">
        <v>68</v>
      </c>
      <c r="L10" s="354" t="s">
        <v>182</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520</v>
      </c>
      <c r="N11" s="212"/>
      <c r="O11" s="212"/>
      <c r="P11" s="212" t="s">
        <v>518</v>
      </c>
      <c r="Q11" s="359" t="s">
        <v>519</v>
      </c>
      <c r="R11" s="212" t="s">
        <v>582</v>
      </c>
      <c r="S11" s="356"/>
      <c r="T11" s="356"/>
      <c r="U11" s="356"/>
      <c r="V11" s="356"/>
    </row>
    <row r="12" spans="1:256" s="265" customFormat="1" ht="0.95" customHeight="1">
      <c r="A12" s="89"/>
      <c r="B12" s="186" t="s">
        <v>404</v>
      </c>
      <c r="C12" s="1154"/>
      <c r="D12" s="1155">
        <v>1</v>
      </c>
      <c r="E12" s="1156" t="s">
        <v>1898</v>
      </c>
      <c r="F12" s="1119"/>
      <c r="G12" s="1103">
        <v>0</v>
      </c>
      <c r="H12" s="357"/>
      <c r="I12" s="250"/>
      <c r="J12" s="394" t="s">
        <v>517</v>
      </c>
      <c r="K12" s="733"/>
      <c r="L12" s="266"/>
      <c r="M12" s="829">
        <f t="shared" ref="M12:M18" si="0">mergeValue(H12)</f>
        <v>0</v>
      </c>
      <c r="N12" s="1008"/>
      <c r="O12" s="1008"/>
      <c r="P12" s="829" t="str">
        <f>IF(ISERROR(MATCH(Q12,MODesc,0)),"n","y")</f>
        <v>y</v>
      </c>
      <c r="Q12" s="1008" t="s">
        <v>1898</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404</v>
      </c>
      <c r="C13" s="1154"/>
      <c r="D13" s="1155"/>
      <c r="E13" s="1157"/>
      <c r="F13" s="1158"/>
      <c r="G13" s="1155">
        <v>1</v>
      </c>
      <c r="H13" s="1153" t="s">
        <v>924</v>
      </c>
      <c r="I13" s="250"/>
      <c r="J13" s="394" t="s">
        <v>517</v>
      </c>
      <c r="K13" s="733"/>
      <c r="L13" s="266"/>
      <c r="M13" s="829" t="str">
        <f t="shared" si="0"/>
        <v>Гатчинский муниципальный район</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404</v>
      </c>
      <c r="C14" s="1154"/>
      <c r="D14" s="1155"/>
      <c r="E14" s="1157"/>
      <c r="F14" s="1159"/>
      <c r="G14" s="1155"/>
      <c r="H14" s="1153"/>
      <c r="I14" s="1125"/>
      <c r="J14" s="1103">
        <v>1</v>
      </c>
      <c r="K14" s="1118" t="s">
        <v>932</v>
      </c>
      <c r="L14" s="247" t="s">
        <v>933</v>
      </c>
      <c r="M14" s="829" t="str">
        <f t="shared" si="0"/>
        <v>Гатчинский муниципальный район</v>
      </c>
      <c r="N14" s="1008"/>
      <c r="O14" s="1008"/>
      <c r="P14" s="1008"/>
      <c r="Q14" s="1008"/>
      <c r="R14" s="829" t="str">
        <f>K14&amp;" ("&amp;L14&amp;")"</f>
        <v>Вырицкое (41618154)</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265" customFormat="1" ht="15" customHeight="1">
      <c r="A15" s="89"/>
      <c r="B15" s="186" t="s">
        <v>404</v>
      </c>
      <c r="C15" s="1154"/>
      <c r="D15" s="1155"/>
      <c r="E15" s="1157"/>
      <c r="F15" s="1159"/>
      <c r="G15" s="1155"/>
      <c r="H15" s="1153"/>
      <c r="I15" s="1125"/>
      <c r="J15" s="1103">
        <v>2</v>
      </c>
      <c r="K15" s="1118" t="s">
        <v>926</v>
      </c>
      <c r="L15" s="247" t="s">
        <v>927</v>
      </c>
      <c r="M15" s="829" t="str">
        <f t="shared" si="0"/>
        <v>Гатчинский муниципальный район</v>
      </c>
      <c r="N15" s="1008"/>
      <c r="O15" s="1008"/>
      <c r="P15" s="1008"/>
      <c r="Q15" s="1008"/>
      <c r="R15" s="829" t="str">
        <f>K15&amp;" ("&amp;L15&amp;")"</f>
        <v>Большеколпанское (41618408)</v>
      </c>
      <c r="S15" s="186"/>
      <c r="T15" s="186"/>
      <c r="U15" s="248"/>
      <c r="V15" s="186"/>
      <c r="W15" s="186"/>
      <c r="X15" s="186"/>
      <c r="Y15" s="264"/>
      <c r="Z15" s="264"/>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596"/>
      <c r="BL15" s="596"/>
      <c r="BM15" s="596"/>
      <c r="BN15" s="596"/>
      <c r="BO15" s="596"/>
      <c r="BP15" s="596"/>
      <c r="BQ15" s="596"/>
      <c r="BR15" s="596"/>
      <c r="BS15" s="596"/>
      <c r="BT15" s="596"/>
      <c r="BU15" s="596"/>
      <c r="BV15" s="264"/>
      <c r="BW15" s="264"/>
      <c r="BX15" s="264"/>
      <c r="BY15" s="264"/>
      <c r="BZ15" s="264"/>
      <c r="CA15" s="264"/>
      <c r="CB15" s="264"/>
      <c r="CC15" s="264"/>
      <c r="CD15" s="264"/>
      <c r="CE15" s="264"/>
    </row>
    <row r="16" spans="1:256" s="265" customFormat="1" ht="0.95" customHeight="1">
      <c r="A16" s="89"/>
      <c r="B16" s="186" t="s">
        <v>404</v>
      </c>
      <c r="C16" s="1154"/>
      <c r="D16" s="1155">
        <v>2</v>
      </c>
      <c r="E16" s="1156" t="s">
        <v>1899</v>
      </c>
      <c r="F16" s="1119"/>
      <c r="G16" s="1103">
        <v>0</v>
      </c>
      <c r="H16" s="357"/>
      <c r="I16" s="250"/>
      <c r="J16" s="394" t="s">
        <v>517</v>
      </c>
      <c r="K16" s="733"/>
      <c r="L16" s="266"/>
      <c r="M16" s="829">
        <f t="shared" si="0"/>
        <v>0</v>
      </c>
      <c r="N16" s="1008"/>
      <c r="O16" s="1008"/>
      <c r="P16" s="829" t="str">
        <f>IF(ISERROR(MATCH(Q16,MODesc,0)),"n","y")</f>
        <v>y</v>
      </c>
      <c r="Q16" s="1008" t="s">
        <v>1899</v>
      </c>
      <c r="R16" s="829" t="str">
        <f>K16&amp;"("&amp;L16&amp;")"</f>
        <v>()</v>
      </c>
      <c r="S16" s="186"/>
      <c r="T16" s="186"/>
      <c r="U16" s="248"/>
      <c r="V16" s="186"/>
      <c r="W16" s="186"/>
      <c r="X16" s="186"/>
      <c r="Y16" s="264"/>
      <c r="Z16" s="264"/>
      <c r="AA16" s="596"/>
      <c r="AB16" s="596"/>
      <c r="AC16" s="596"/>
      <c r="AD16" s="596"/>
      <c r="AE16" s="596"/>
      <c r="AF16" s="596"/>
      <c r="AG16" s="596"/>
      <c r="AH16" s="596"/>
      <c r="AI16" s="596"/>
      <c r="AJ16" s="596"/>
      <c r="AK16" s="596"/>
      <c r="AL16" s="596"/>
      <c r="AM16" s="596"/>
      <c r="AN16" s="596"/>
      <c r="AO16" s="596"/>
      <c r="AP16" s="596"/>
      <c r="AQ16" s="596"/>
      <c r="AR16" s="596"/>
      <c r="AS16" s="596"/>
      <c r="AT16" s="596"/>
      <c r="AU16" s="596"/>
      <c r="AV16" s="596"/>
      <c r="AW16" s="596"/>
      <c r="AX16" s="596"/>
      <c r="AY16" s="596"/>
      <c r="AZ16" s="596"/>
      <c r="BA16" s="596"/>
      <c r="BB16" s="596"/>
      <c r="BC16" s="596"/>
      <c r="BD16" s="596"/>
      <c r="BE16" s="596"/>
      <c r="BF16" s="596"/>
      <c r="BG16" s="596"/>
      <c r="BH16" s="596"/>
      <c r="BI16" s="596"/>
      <c r="BJ16" s="596"/>
      <c r="BK16" s="596"/>
      <c r="BL16" s="596"/>
      <c r="BM16" s="596"/>
      <c r="BN16" s="596"/>
      <c r="BO16" s="596"/>
      <c r="BP16" s="596"/>
      <c r="BQ16" s="596"/>
      <c r="BR16" s="596"/>
      <c r="BS16" s="596"/>
      <c r="BT16" s="596"/>
      <c r="BU16" s="596"/>
      <c r="BV16" s="264"/>
      <c r="BW16" s="264"/>
      <c r="BX16" s="264"/>
      <c r="BY16" s="264"/>
      <c r="BZ16" s="264"/>
      <c r="CA16" s="264"/>
      <c r="CB16" s="264"/>
      <c r="CC16" s="264"/>
      <c r="CD16" s="264"/>
      <c r="CE16" s="264"/>
    </row>
    <row r="17" spans="1:83" s="265" customFormat="1" ht="0.95" customHeight="1">
      <c r="A17" s="89"/>
      <c r="B17" s="186" t="s">
        <v>404</v>
      </c>
      <c r="C17" s="1154"/>
      <c r="D17" s="1155"/>
      <c r="E17" s="1157"/>
      <c r="F17" s="1158"/>
      <c r="G17" s="1155">
        <v>1</v>
      </c>
      <c r="H17" s="1153" t="s">
        <v>924</v>
      </c>
      <c r="I17" s="250"/>
      <c r="J17" s="394" t="s">
        <v>517</v>
      </c>
      <c r="K17" s="733"/>
      <c r="L17" s="266"/>
      <c r="M17" s="829" t="str">
        <f t="shared" si="0"/>
        <v>Гатчинский муниципальный район</v>
      </c>
      <c r="N17" s="1008"/>
      <c r="O17" s="1008"/>
      <c r="P17" s="1008"/>
      <c r="Q17" s="1008"/>
      <c r="R17" s="829" t="str">
        <f>K17&amp;"("&amp;L17&amp;")"</f>
        <v>()</v>
      </c>
      <c r="S17" s="186"/>
      <c r="T17" s="186"/>
      <c r="U17" s="248"/>
      <c r="V17" s="186"/>
      <c r="W17" s="186"/>
      <c r="X17" s="186"/>
      <c r="Y17" s="264"/>
      <c r="Z17" s="264"/>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6"/>
      <c r="BJ17" s="596"/>
      <c r="BK17" s="596"/>
      <c r="BL17" s="596"/>
      <c r="BM17" s="596"/>
      <c r="BN17" s="596"/>
      <c r="BO17" s="596"/>
      <c r="BP17" s="596"/>
      <c r="BQ17" s="596"/>
      <c r="BR17" s="596"/>
      <c r="BS17" s="596"/>
      <c r="BT17" s="596"/>
      <c r="BU17" s="596"/>
      <c r="BV17" s="264"/>
      <c r="BW17" s="264"/>
      <c r="BX17" s="264"/>
      <c r="BY17" s="264"/>
      <c r="BZ17" s="264"/>
      <c r="CA17" s="264"/>
      <c r="CB17" s="264"/>
      <c r="CC17" s="264"/>
      <c r="CD17" s="264"/>
      <c r="CE17" s="264"/>
    </row>
    <row r="18" spans="1:83" s="265" customFormat="1" ht="15" customHeight="1">
      <c r="A18" s="89"/>
      <c r="B18" s="186" t="s">
        <v>404</v>
      </c>
      <c r="C18" s="1154"/>
      <c r="D18" s="1155"/>
      <c r="E18" s="1157"/>
      <c r="F18" s="1159"/>
      <c r="G18" s="1155"/>
      <c r="H18" s="1153"/>
      <c r="I18" s="1125"/>
      <c r="J18" s="1103">
        <v>1</v>
      </c>
      <c r="K18" s="1118" t="s">
        <v>946</v>
      </c>
      <c r="L18" s="247" t="s">
        <v>947</v>
      </c>
      <c r="M18" s="829" t="str">
        <f t="shared" si="0"/>
        <v>Гатчинский муниципальный район</v>
      </c>
      <c r="N18" s="1008"/>
      <c r="O18" s="1008"/>
      <c r="P18" s="1008"/>
      <c r="Q18" s="1008"/>
      <c r="R18" s="829" t="str">
        <f>K18&amp;" ("&amp;L18&amp;")"</f>
        <v>Пудомягское (41618404)</v>
      </c>
      <c r="S18" s="186"/>
      <c r="T18" s="186"/>
      <c r="U18" s="248"/>
      <c r="V18" s="186"/>
      <c r="W18" s="186"/>
      <c r="X18" s="186"/>
      <c r="Y18" s="264"/>
      <c r="Z18" s="264"/>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596"/>
      <c r="AZ18" s="596"/>
      <c r="BA18" s="596"/>
      <c r="BB18" s="596"/>
      <c r="BC18" s="596"/>
      <c r="BD18" s="596"/>
      <c r="BE18" s="596"/>
      <c r="BF18" s="596"/>
      <c r="BG18" s="596"/>
      <c r="BH18" s="596"/>
      <c r="BI18" s="596"/>
      <c r="BJ18" s="596"/>
      <c r="BK18" s="596"/>
      <c r="BL18" s="596"/>
      <c r="BM18" s="596"/>
      <c r="BN18" s="596"/>
      <c r="BO18" s="596"/>
      <c r="BP18" s="596"/>
      <c r="BQ18" s="596"/>
      <c r="BR18" s="596"/>
      <c r="BS18" s="596"/>
      <c r="BT18" s="596"/>
      <c r="BU18" s="596"/>
      <c r="BV18" s="264"/>
      <c r="BW18" s="264"/>
      <c r="BX18" s="264"/>
      <c r="BY18" s="264"/>
      <c r="BZ18" s="264"/>
      <c r="CA18" s="264"/>
      <c r="CB18" s="264"/>
      <c r="CC18" s="264"/>
      <c r="CD18" s="264"/>
      <c r="CE18" s="264"/>
    </row>
    <row r="19" spans="1:83" s="126" customFormat="1" ht="0.95" customHeight="1">
      <c r="A19" s="36"/>
      <c r="B19" s="36" t="s">
        <v>401</v>
      </c>
      <c r="C19" s="230"/>
      <c r="D19" s="250"/>
      <c r="E19" s="203"/>
      <c r="F19" s="252"/>
      <c r="G19" s="252"/>
      <c r="H19" s="252"/>
      <c r="I19" s="252"/>
      <c r="J19" s="252"/>
      <c r="K19" s="252"/>
      <c r="L19" s="253"/>
      <c r="M19" s="399"/>
      <c r="N19" s="212"/>
      <c r="O19" s="212"/>
      <c r="P19" s="212"/>
      <c r="Q19" s="359" t="s">
        <v>19</v>
      </c>
      <c r="R19" s="212"/>
      <c r="S19" s="356"/>
      <c r="T19" s="356"/>
      <c r="U19" s="356"/>
      <c r="V19" s="356"/>
    </row>
    <row r="20" spans="1:83" s="126" customFormat="1" ht="21" customHeight="1">
      <c r="A20" s="125"/>
      <c r="B20" s="36"/>
      <c r="C20" s="232"/>
      <c r="D20" s="254"/>
      <c r="E20" s="254"/>
      <c r="F20" s="254"/>
      <c r="G20" s="254"/>
      <c r="H20" s="254"/>
      <c r="I20" s="254"/>
      <c r="J20" s="254"/>
      <c r="K20" s="254"/>
      <c r="L20" s="254"/>
      <c r="M20" s="212"/>
      <c r="N20" s="212"/>
      <c r="O20" s="212"/>
      <c r="P20" s="212"/>
      <c r="Q20" s="359"/>
      <c r="R20" s="212"/>
      <c r="S20" s="356"/>
      <c r="T20" s="356"/>
      <c r="U20" s="356"/>
      <c r="V20" s="356"/>
    </row>
    <row r="21" spans="1:83" s="126" customFormat="1">
      <c r="A21" s="125"/>
      <c r="B21" s="36"/>
      <c r="C21" s="232"/>
      <c r="D21" s="36"/>
      <c r="E21" s="36"/>
      <c r="F21" s="36"/>
      <c r="G21" s="36"/>
      <c r="H21" s="36"/>
      <c r="I21" s="36"/>
      <c r="J21" s="36"/>
      <c r="K21" s="36"/>
      <c r="L21" s="36"/>
      <c r="M21" s="212"/>
      <c r="N21" s="212"/>
      <c r="O21" s="212"/>
      <c r="P21" s="212"/>
      <c r="Q21" s="359"/>
      <c r="R21" s="212"/>
      <c r="S21" s="356"/>
      <c r="T21" s="356"/>
      <c r="U21" s="356"/>
      <c r="V21" s="356"/>
    </row>
    <row r="22" spans="1:83" s="126" customFormat="1" ht="0.75" customHeight="1">
      <c r="A22" s="125"/>
      <c r="B22" s="36"/>
      <c r="C22" s="232"/>
      <c r="D22" s="36"/>
      <c r="E22" s="36"/>
      <c r="F22" s="36"/>
      <c r="G22" s="36"/>
      <c r="H22" s="36"/>
      <c r="I22" s="36"/>
      <c r="J22" s="36"/>
      <c r="K22" s="36"/>
      <c r="L22" s="36"/>
      <c r="M22" s="212"/>
      <c r="N22" s="212"/>
      <c r="O22" s="212"/>
      <c r="P22" s="212"/>
      <c r="Q22" s="359"/>
      <c r="R22" s="212"/>
      <c r="S22" s="356"/>
      <c r="T22" s="356"/>
      <c r="U22" s="356"/>
      <c r="V22" s="356"/>
    </row>
    <row r="23" spans="1:83" s="256" customFormat="1" ht="10.5">
      <c r="A23" s="255"/>
      <c r="C23" s="257"/>
      <c r="D23" s="258"/>
      <c r="E23" s="258"/>
      <c r="M23" s="212"/>
      <c r="N23" s="212"/>
      <c r="O23" s="212"/>
      <c r="P23" s="212"/>
      <c r="Q23" s="359"/>
      <c r="R23" s="212"/>
      <c r="S23" s="356"/>
      <c r="T23" s="356"/>
      <c r="U23" s="356"/>
      <c r="V23" s="356"/>
    </row>
    <row r="24" spans="1:83" s="256" customFormat="1" ht="10.5">
      <c r="A24" s="255"/>
      <c r="C24" s="257"/>
      <c r="D24" s="258"/>
      <c r="E24" s="258"/>
      <c r="M24" s="212"/>
      <c r="N24" s="212"/>
      <c r="O24" s="212"/>
      <c r="P24" s="212"/>
      <c r="Q24" s="359"/>
      <c r="R24" s="212"/>
      <c r="S24" s="356"/>
      <c r="T24" s="356"/>
      <c r="U24" s="356"/>
      <c r="V24" s="356"/>
    </row>
  </sheetData>
  <sheetProtection algorithmName="SHA-512" hashValue="OP/F+Rrr1DFudVtGkZrxnmpfgpDxyihG0k/q0nu1ysEqRAl3wx4y/J6bHig1Nlv/454akp1Am6n8f8yWxGg94g==" saltValue="KNzSk+TrbF+xaBddh8MyRQ==" spinCount="100000" sheet="1" objects="1" scenarios="1" formatColumns="0" formatRows="0"/>
  <mergeCells count="22">
    <mergeCell ref="F9:G9"/>
    <mergeCell ref="I9:J9"/>
    <mergeCell ref="F10:G10"/>
    <mergeCell ref="I10:J10"/>
    <mergeCell ref="D4:H4"/>
    <mergeCell ref="D6:E6"/>
    <mergeCell ref="F6:G6"/>
    <mergeCell ref="D8:E8"/>
    <mergeCell ref="I8:L8"/>
    <mergeCell ref="F8:H8"/>
    <mergeCell ref="H13:H15"/>
    <mergeCell ref="C16:C18"/>
    <mergeCell ref="D16:D18"/>
    <mergeCell ref="E16:E18"/>
    <mergeCell ref="F17:F18"/>
    <mergeCell ref="G17:G18"/>
    <mergeCell ref="H17:H18"/>
    <mergeCell ref="C12:C15"/>
    <mergeCell ref="D12:D15"/>
    <mergeCell ref="E12:E15"/>
    <mergeCell ref="F13:F15"/>
    <mergeCell ref="G13:G15"/>
  </mergeCells>
  <dataValidations count="1">
    <dataValidation type="textLength" operator="lessThanOrEqual" allowBlank="1" showInputMessage="1" showErrorMessage="1" errorTitle="Ошибка" error="Допускается ввод не более 900 символов!" sqref="E12 E16">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18"/>
  <sheetViews>
    <sheetView showGridLines="0" workbookViewId="0"/>
  </sheetViews>
  <sheetFormatPr defaultRowHeight="11.25"/>
  <sheetData>
    <row r="1" spans="1:4">
      <c r="A1" t="s">
        <v>1205</v>
      </c>
      <c r="B1" t="s">
        <v>513</v>
      </c>
      <c r="C1" t="s">
        <v>514</v>
      </c>
      <c r="D1" t="s">
        <v>1204</v>
      </c>
    </row>
    <row r="2" spans="1:4">
      <c r="A2">
        <v>77</v>
      </c>
      <c r="B2" t="s">
        <v>924</v>
      </c>
      <c r="C2" t="s">
        <v>926</v>
      </c>
      <c r="D2" t="s">
        <v>927</v>
      </c>
    </row>
    <row r="3" spans="1:4">
      <c r="A3">
        <v>78</v>
      </c>
      <c r="B3" t="s">
        <v>924</v>
      </c>
      <c r="C3" t="s">
        <v>928</v>
      </c>
      <c r="D3" t="s">
        <v>929</v>
      </c>
    </row>
    <row r="4" spans="1:4">
      <c r="A4">
        <v>79</v>
      </c>
      <c r="B4" t="s">
        <v>924</v>
      </c>
      <c r="C4" t="s">
        <v>930</v>
      </c>
      <c r="D4" t="s">
        <v>931</v>
      </c>
    </row>
    <row r="5" spans="1:4">
      <c r="A5">
        <v>81</v>
      </c>
      <c r="B5" t="s">
        <v>924</v>
      </c>
      <c r="C5" t="s">
        <v>924</v>
      </c>
      <c r="D5" t="s">
        <v>925</v>
      </c>
    </row>
    <row r="6" spans="1:4">
      <c r="A6">
        <v>82</v>
      </c>
      <c r="B6" t="s">
        <v>924</v>
      </c>
      <c r="C6" t="s">
        <v>934</v>
      </c>
      <c r="D6" t="s">
        <v>935</v>
      </c>
    </row>
    <row r="7" spans="1:4">
      <c r="A7">
        <v>83</v>
      </c>
      <c r="B7" t="s">
        <v>924</v>
      </c>
      <c r="C7" t="s">
        <v>936</v>
      </c>
      <c r="D7" t="s">
        <v>937</v>
      </c>
    </row>
    <row r="8" spans="1:4">
      <c r="A8">
        <v>84</v>
      </c>
      <c r="B8" t="s">
        <v>924</v>
      </c>
      <c r="C8" t="s">
        <v>938</v>
      </c>
      <c r="D8" t="s">
        <v>939</v>
      </c>
    </row>
    <row r="9" spans="1:4">
      <c r="A9">
        <v>85</v>
      </c>
      <c r="B9" t="s">
        <v>924</v>
      </c>
      <c r="C9" t="s">
        <v>940</v>
      </c>
      <c r="D9" t="s">
        <v>941</v>
      </c>
    </row>
    <row r="10" spans="1:4">
      <c r="A10">
        <v>86</v>
      </c>
      <c r="B10" t="s">
        <v>924</v>
      </c>
      <c r="C10" t="s">
        <v>942</v>
      </c>
      <c r="D10" t="s">
        <v>943</v>
      </c>
    </row>
    <row r="11" spans="1:4">
      <c r="A11">
        <v>87</v>
      </c>
      <c r="B11" t="s">
        <v>924</v>
      </c>
      <c r="C11" t="s">
        <v>944</v>
      </c>
      <c r="D11" t="s">
        <v>945</v>
      </c>
    </row>
    <row r="12" spans="1:4">
      <c r="A12">
        <v>88</v>
      </c>
      <c r="B12" t="s">
        <v>924</v>
      </c>
      <c r="C12" t="s">
        <v>946</v>
      </c>
      <c r="D12" t="s">
        <v>947</v>
      </c>
    </row>
    <row r="13" spans="1:4">
      <c r="A13">
        <v>89</v>
      </c>
      <c r="B13" t="s">
        <v>924</v>
      </c>
      <c r="C13" t="s">
        <v>948</v>
      </c>
      <c r="D13" t="s">
        <v>949</v>
      </c>
    </row>
    <row r="14" spans="1:4">
      <c r="A14">
        <v>90</v>
      </c>
      <c r="B14" t="s">
        <v>924</v>
      </c>
      <c r="C14" t="s">
        <v>950</v>
      </c>
      <c r="D14" t="s">
        <v>951</v>
      </c>
    </row>
    <row r="15" spans="1:4">
      <c r="A15">
        <v>91</v>
      </c>
      <c r="B15" t="s">
        <v>924</v>
      </c>
      <c r="C15" t="s">
        <v>952</v>
      </c>
      <c r="D15" t="s">
        <v>953</v>
      </c>
    </row>
    <row r="16" spans="1:4">
      <c r="A16">
        <v>92</v>
      </c>
      <c r="B16" t="s">
        <v>924</v>
      </c>
      <c r="C16" t="s">
        <v>954</v>
      </c>
      <c r="D16" t="s">
        <v>955</v>
      </c>
    </row>
    <row r="17" spans="1:4">
      <c r="A17">
        <v>93</v>
      </c>
      <c r="B17" t="s">
        <v>924</v>
      </c>
      <c r="C17" t="s">
        <v>956</v>
      </c>
      <c r="D17" t="s">
        <v>957</v>
      </c>
    </row>
    <row r="18" spans="1:4">
      <c r="A18">
        <v>94</v>
      </c>
      <c r="B18" t="s">
        <v>924</v>
      </c>
      <c r="C18" t="s">
        <v>958</v>
      </c>
      <c r="D18" t="s">
        <v>959</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56"/>
  </cols>
  <sheetData>
    <row r="1" spans="1:4">
      <c r="A1" s="1056" t="s">
        <v>1205</v>
      </c>
      <c r="B1" t="s">
        <v>513</v>
      </c>
      <c r="C1" t="s">
        <v>514</v>
      </c>
      <c r="D1" t="s">
        <v>1204</v>
      </c>
    </row>
    <row r="2" spans="1:4">
      <c r="A2" s="1056">
        <v>1</v>
      </c>
      <c r="B2" t="s">
        <v>772</v>
      </c>
      <c r="C2" t="s">
        <v>772</v>
      </c>
      <c r="D2" t="s">
        <v>773</v>
      </c>
    </row>
    <row r="3" spans="1:4">
      <c r="A3" s="1056">
        <v>2</v>
      </c>
      <c r="B3" t="s">
        <v>772</v>
      </c>
      <c r="C3" t="s">
        <v>774</v>
      </c>
      <c r="D3" t="s">
        <v>775</v>
      </c>
    </row>
    <row r="4" spans="1:4">
      <c r="A4" s="1056">
        <v>3</v>
      </c>
      <c r="B4" t="s">
        <v>772</v>
      </c>
      <c r="C4" t="s">
        <v>776</v>
      </c>
      <c r="D4" t="s">
        <v>777</v>
      </c>
    </row>
    <row r="5" spans="1:4">
      <c r="A5" s="1056">
        <v>4</v>
      </c>
      <c r="B5" t="s">
        <v>772</v>
      </c>
      <c r="C5" t="s">
        <v>778</v>
      </c>
      <c r="D5" t="s">
        <v>779</v>
      </c>
    </row>
    <row r="6" spans="1:4">
      <c r="A6" s="1056">
        <v>5</v>
      </c>
      <c r="B6" t="s">
        <v>772</v>
      </c>
      <c r="C6" t="s">
        <v>780</v>
      </c>
      <c r="D6" t="s">
        <v>781</v>
      </c>
    </row>
    <row r="7" spans="1:4">
      <c r="A7" s="1056">
        <v>6</v>
      </c>
      <c r="B7" t="s">
        <v>772</v>
      </c>
      <c r="C7" t="s">
        <v>782</v>
      </c>
      <c r="D7" t="s">
        <v>783</v>
      </c>
    </row>
    <row r="8" spans="1:4">
      <c r="A8" s="1056">
        <v>7</v>
      </c>
      <c r="B8" t="s">
        <v>772</v>
      </c>
      <c r="C8" t="s">
        <v>784</v>
      </c>
      <c r="D8" t="s">
        <v>785</v>
      </c>
    </row>
    <row r="9" spans="1:4">
      <c r="A9" s="1056">
        <v>8</v>
      </c>
      <c r="B9" t="s">
        <v>772</v>
      </c>
      <c r="C9" t="s">
        <v>786</v>
      </c>
      <c r="D9" t="s">
        <v>787</v>
      </c>
    </row>
    <row r="10" spans="1:4">
      <c r="A10" s="1056">
        <v>9</v>
      </c>
      <c r="B10" t="s">
        <v>772</v>
      </c>
      <c r="C10" t="s">
        <v>788</v>
      </c>
      <c r="D10" t="s">
        <v>789</v>
      </c>
    </row>
    <row r="11" spans="1:4">
      <c r="A11" s="1056">
        <v>10</v>
      </c>
      <c r="B11" t="s">
        <v>772</v>
      </c>
      <c r="C11" t="s">
        <v>790</v>
      </c>
      <c r="D11" t="s">
        <v>791</v>
      </c>
    </row>
    <row r="12" spans="1:4">
      <c r="A12" s="1056">
        <v>11</v>
      </c>
      <c r="B12" t="s">
        <v>792</v>
      </c>
      <c r="C12" t="s">
        <v>794</v>
      </c>
      <c r="D12" t="s">
        <v>795</v>
      </c>
    </row>
    <row r="13" spans="1:4">
      <c r="A13" s="1056">
        <v>12</v>
      </c>
      <c r="B13" t="s">
        <v>792</v>
      </c>
      <c r="C13" t="s">
        <v>796</v>
      </c>
      <c r="D13" t="s">
        <v>797</v>
      </c>
    </row>
    <row r="14" spans="1:4">
      <c r="A14" s="1056">
        <v>13</v>
      </c>
      <c r="B14" t="s">
        <v>792</v>
      </c>
      <c r="C14" t="s">
        <v>798</v>
      </c>
      <c r="D14" t="s">
        <v>799</v>
      </c>
    </row>
    <row r="15" spans="1:4">
      <c r="A15" s="1056">
        <v>14</v>
      </c>
      <c r="B15" t="s">
        <v>792</v>
      </c>
      <c r="C15" t="s">
        <v>792</v>
      </c>
      <c r="D15" t="s">
        <v>793</v>
      </c>
    </row>
    <row r="16" spans="1:4">
      <c r="A16" s="1056">
        <v>15</v>
      </c>
      <c r="B16" t="s">
        <v>792</v>
      </c>
      <c r="C16" t="s">
        <v>800</v>
      </c>
      <c r="D16" t="s">
        <v>801</v>
      </c>
    </row>
    <row r="17" spans="1:4">
      <c r="A17" s="1056">
        <v>16</v>
      </c>
      <c r="B17" t="s">
        <v>792</v>
      </c>
      <c r="C17" t="s">
        <v>802</v>
      </c>
      <c r="D17" t="s">
        <v>803</v>
      </c>
    </row>
    <row r="18" spans="1:4">
      <c r="A18" s="1056">
        <v>17</v>
      </c>
      <c r="B18" t="s">
        <v>792</v>
      </c>
      <c r="C18" t="s">
        <v>804</v>
      </c>
      <c r="D18" t="s">
        <v>805</v>
      </c>
    </row>
    <row r="19" spans="1:4">
      <c r="A19" s="1056">
        <v>18</v>
      </c>
      <c r="B19" t="s">
        <v>792</v>
      </c>
      <c r="C19" t="s">
        <v>806</v>
      </c>
      <c r="D19" t="s">
        <v>807</v>
      </c>
    </row>
    <row r="20" spans="1:4">
      <c r="A20" s="1056">
        <v>19</v>
      </c>
      <c r="B20" t="s">
        <v>792</v>
      </c>
      <c r="C20" t="s">
        <v>808</v>
      </c>
      <c r="D20" t="s">
        <v>809</v>
      </c>
    </row>
    <row r="21" spans="1:4">
      <c r="A21" s="1056">
        <v>20</v>
      </c>
      <c r="B21" t="s">
        <v>792</v>
      </c>
      <c r="C21" t="s">
        <v>810</v>
      </c>
      <c r="D21" t="s">
        <v>811</v>
      </c>
    </row>
    <row r="22" spans="1:4">
      <c r="A22" s="1056">
        <v>21</v>
      </c>
      <c r="B22" t="s">
        <v>792</v>
      </c>
      <c r="C22" t="s">
        <v>812</v>
      </c>
      <c r="D22" t="s">
        <v>813</v>
      </c>
    </row>
    <row r="23" spans="1:4">
      <c r="A23" s="1056">
        <v>22</v>
      </c>
      <c r="B23" t="s">
        <v>792</v>
      </c>
      <c r="C23" t="s">
        <v>814</v>
      </c>
      <c r="D23" t="s">
        <v>815</v>
      </c>
    </row>
    <row r="24" spans="1:4">
      <c r="A24" s="1056">
        <v>23</v>
      </c>
      <c r="B24" t="s">
        <v>792</v>
      </c>
      <c r="C24" t="s">
        <v>816</v>
      </c>
      <c r="D24" t="s">
        <v>817</v>
      </c>
    </row>
    <row r="25" spans="1:4">
      <c r="A25" s="1056">
        <v>24</v>
      </c>
      <c r="B25" t="s">
        <v>792</v>
      </c>
      <c r="C25" t="s">
        <v>818</v>
      </c>
      <c r="D25" t="s">
        <v>819</v>
      </c>
    </row>
    <row r="26" spans="1:4">
      <c r="A26" s="1056">
        <v>25</v>
      </c>
      <c r="B26" t="s">
        <v>792</v>
      </c>
      <c r="C26" t="s">
        <v>820</v>
      </c>
      <c r="D26" t="s">
        <v>821</v>
      </c>
    </row>
    <row r="27" spans="1:4">
      <c r="A27" s="1056">
        <v>26</v>
      </c>
      <c r="B27" t="s">
        <v>792</v>
      </c>
      <c r="C27" t="s">
        <v>822</v>
      </c>
      <c r="D27" t="s">
        <v>823</v>
      </c>
    </row>
    <row r="28" spans="1:4">
      <c r="A28" s="1056">
        <v>27</v>
      </c>
      <c r="B28" t="s">
        <v>792</v>
      </c>
      <c r="C28" t="s">
        <v>824</v>
      </c>
      <c r="D28" t="s">
        <v>825</v>
      </c>
    </row>
    <row r="29" spans="1:4">
      <c r="A29" s="1056">
        <v>28</v>
      </c>
      <c r="B29" t="s">
        <v>826</v>
      </c>
      <c r="C29" t="s">
        <v>828</v>
      </c>
      <c r="D29" t="s">
        <v>829</v>
      </c>
    </row>
    <row r="30" spans="1:4">
      <c r="A30" s="1056">
        <v>29</v>
      </c>
      <c r="B30" t="s">
        <v>826</v>
      </c>
      <c r="C30" t="s">
        <v>826</v>
      </c>
      <c r="D30" t="s">
        <v>827</v>
      </c>
    </row>
    <row r="31" spans="1:4">
      <c r="A31" s="1056">
        <v>30</v>
      </c>
      <c r="B31" t="s">
        <v>826</v>
      </c>
      <c r="C31" t="s">
        <v>830</v>
      </c>
      <c r="D31" t="s">
        <v>831</v>
      </c>
    </row>
    <row r="32" spans="1:4">
      <c r="A32" s="1056">
        <v>31</v>
      </c>
      <c r="B32" t="s">
        <v>826</v>
      </c>
      <c r="C32" t="s">
        <v>832</v>
      </c>
      <c r="D32" t="s">
        <v>833</v>
      </c>
    </row>
    <row r="33" spans="1:4">
      <c r="A33" s="1056">
        <v>32</v>
      </c>
      <c r="B33" t="s">
        <v>826</v>
      </c>
      <c r="C33" t="s">
        <v>834</v>
      </c>
      <c r="D33" t="s">
        <v>835</v>
      </c>
    </row>
    <row r="34" spans="1:4">
      <c r="A34" s="1056">
        <v>33</v>
      </c>
      <c r="B34" t="s">
        <v>826</v>
      </c>
      <c r="C34" t="s">
        <v>836</v>
      </c>
      <c r="D34" t="s">
        <v>837</v>
      </c>
    </row>
    <row r="35" spans="1:4">
      <c r="A35" s="1056">
        <v>34</v>
      </c>
      <c r="B35" t="s">
        <v>826</v>
      </c>
      <c r="C35" t="s">
        <v>838</v>
      </c>
      <c r="D35" t="s">
        <v>839</v>
      </c>
    </row>
    <row r="36" spans="1:4">
      <c r="A36" s="1056">
        <v>35</v>
      </c>
      <c r="B36" t="s">
        <v>826</v>
      </c>
      <c r="C36" t="s">
        <v>840</v>
      </c>
      <c r="D36" t="s">
        <v>841</v>
      </c>
    </row>
    <row r="37" spans="1:4">
      <c r="A37" s="1056">
        <v>36</v>
      </c>
      <c r="B37" t="s">
        <v>826</v>
      </c>
      <c r="C37" t="s">
        <v>842</v>
      </c>
      <c r="D37" t="s">
        <v>843</v>
      </c>
    </row>
    <row r="38" spans="1:4">
      <c r="A38" s="1056">
        <v>37</v>
      </c>
      <c r="B38" t="s">
        <v>826</v>
      </c>
      <c r="C38" t="s">
        <v>844</v>
      </c>
      <c r="D38" t="s">
        <v>845</v>
      </c>
    </row>
    <row r="39" spans="1:4">
      <c r="A39" s="1056">
        <v>38</v>
      </c>
      <c r="B39" t="s">
        <v>826</v>
      </c>
      <c r="C39" t="s">
        <v>846</v>
      </c>
      <c r="D39" t="s">
        <v>847</v>
      </c>
    </row>
    <row r="40" spans="1:4">
      <c r="A40" s="1056">
        <v>39</v>
      </c>
      <c r="B40" t="s">
        <v>826</v>
      </c>
      <c r="C40" t="s">
        <v>848</v>
      </c>
      <c r="D40" t="s">
        <v>849</v>
      </c>
    </row>
    <row r="41" spans="1:4">
      <c r="A41" s="1056">
        <v>40</v>
      </c>
      <c r="B41" t="s">
        <v>826</v>
      </c>
      <c r="C41" t="s">
        <v>850</v>
      </c>
      <c r="D41" t="s">
        <v>851</v>
      </c>
    </row>
    <row r="42" spans="1:4">
      <c r="A42" s="1056">
        <v>41</v>
      </c>
      <c r="B42" t="s">
        <v>826</v>
      </c>
      <c r="C42" t="s">
        <v>852</v>
      </c>
      <c r="D42" t="s">
        <v>853</v>
      </c>
    </row>
    <row r="43" spans="1:4">
      <c r="A43" s="1056">
        <v>42</v>
      </c>
      <c r="B43" t="s">
        <v>826</v>
      </c>
      <c r="C43" t="s">
        <v>854</v>
      </c>
      <c r="D43" t="s">
        <v>855</v>
      </c>
    </row>
    <row r="44" spans="1:4">
      <c r="A44" s="1056">
        <v>43</v>
      </c>
      <c r="B44" t="s">
        <v>826</v>
      </c>
      <c r="C44" t="s">
        <v>856</v>
      </c>
      <c r="D44" t="s">
        <v>857</v>
      </c>
    </row>
    <row r="45" spans="1:4">
      <c r="A45" s="1056">
        <v>44</v>
      </c>
      <c r="B45" t="s">
        <v>858</v>
      </c>
      <c r="C45" t="s">
        <v>860</v>
      </c>
      <c r="D45" t="s">
        <v>861</v>
      </c>
    </row>
    <row r="46" spans="1:4">
      <c r="A46" s="1056">
        <v>45</v>
      </c>
      <c r="B46" t="s">
        <v>858</v>
      </c>
      <c r="C46" t="s">
        <v>862</v>
      </c>
      <c r="D46" t="s">
        <v>863</v>
      </c>
    </row>
    <row r="47" spans="1:4">
      <c r="A47" s="1056">
        <v>46</v>
      </c>
      <c r="B47" t="s">
        <v>858</v>
      </c>
      <c r="C47" t="s">
        <v>858</v>
      </c>
      <c r="D47" t="s">
        <v>859</v>
      </c>
    </row>
    <row r="48" spans="1:4">
      <c r="A48" s="1056">
        <v>47</v>
      </c>
      <c r="B48" t="s">
        <v>858</v>
      </c>
      <c r="C48" t="s">
        <v>864</v>
      </c>
      <c r="D48" t="s">
        <v>865</v>
      </c>
    </row>
    <row r="49" spans="1:4">
      <c r="A49" s="1056">
        <v>48</v>
      </c>
      <c r="B49" t="s">
        <v>858</v>
      </c>
      <c r="C49" t="s">
        <v>866</v>
      </c>
      <c r="D49" t="s">
        <v>867</v>
      </c>
    </row>
    <row r="50" spans="1:4">
      <c r="A50" s="1056">
        <v>49</v>
      </c>
      <c r="B50" t="s">
        <v>858</v>
      </c>
      <c r="C50" t="s">
        <v>868</v>
      </c>
      <c r="D50" t="s">
        <v>869</v>
      </c>
    </row>
    <row r="51" spans="1:4">
      <c r="A51" s="1056">
        <v>50</v>
      </c>
      <c r="B51" t="s">
        <v>858</v>
      </c>
      <c r="C51" t="s">
        <v>870</v>
      </c>
      <c r="D51" t="s">
        <v>871</v>
      </c>
    </row>
    <row r="52" spans="1:4">
      <c r="A52" s="1056">
        <v>51</v>
      </c>
      <c r="B52" t="s">
        <v>858</v>
      </c>
      <c r="C52" t="s">
        <v>872</v>
      </c>
      <c r="D52" t="s">
        <v>873</v>
      </c>
    </row>
    <row r="53" spans="1:4">
      <c r="A53" s="1056">
        <v>52</v>
      </c>
      <c r="B53" t="s">
        <v>858</v>
      </c>
      <c r="C53" t="s">
        <v>874</v>
      </c>
      <c r="D53" t="s">
        <v>875</v>
      </c>
    </row>
    <row r="54" spans="1:4">
      <c r="A54" s="1056">
        <v>53</v>
      </c>
      <c r="B54" t="s">
        <v>858</v>
      </c>
      <c r="C54" t="s">
        <v>876</v>
      </c>
      <c r="D54" t="s">
        <v>877</v>
      </c>
    </row>
    <row r="55" spans="1:4">
      <c r="A55" s="1056">
        <v>54</v>
      </c>
      <c r="B55" t="s">
        <v>858</v>
      </c>
      <c r="C55" t="s">
        <v>878</v>
      </c>
      <c r="D55" t="s">
        <v>879</v>
      </c>
    </row>
    <row r="56" spans="1:4">
      <c r="A56" s="1056">
        <v>55</v>
      </c>
      <c r="B56" t="s">
        <v>858</v>
      </c>
      <c r="C56" t="s">
        <v>880</v>
      </c>
      <c r="D56" t="s">
        <v>881</v>
      </c>
    </row>
    <row r="57" spans="1:4">
      <c r="A57" s="1056">
        <v>56</v>
      </c>
      <c r="B57" t="s">
        <v>858</v>
      </c>
      <c r="C57" t="s">
        <v>882</v>
      </c>
      <c r="D57" t="s">
        <v>883</v>
      </c>
    </row>
    <row r="58" spans="1:4">
      <c r="A58" s="1056">
        <v>57</v>
      </c>
      <c r="B58" t="s">
        <v>858</v>
      </c>
      <c r="C58" t="s">
        <v>884</v>
      </c>
      <c r="D58" t="s">
        <v>885</v>
      </c>
    </row>
    <row r="59" spans="1:4">
      <c r="A59" s="1056">
        <v>58</v>
      </c>
      <c r="B59" t="s">
        <v>858</v>
      </c>
      <c r="C59" t="s">
        <v>886</v>
      </c>
      <c r="D59" t="s">
        <v>887</v>
      </c>
    </row>
    <row r="60" spans="1:4">
      <c r="A60" s="1056">
        <v>59</v>
      </c>
      <c r="B60" t="s">
        <v>858</v>
      </c>
      <c r="C60" t="s">
        <v>888</v>
      </c>
      <c r="D60" t="s">
        <v>889</v>
      </c>
    </row>
    <row r="61" spans="1:4">
      <c r="A61" s="1056">
        <v>60</v>
      </c>
      <c r="B61" t="s">
        <v>858</v>
      </c>
      <c r="C61" t="s">
        <v>890</v>
      </c>
      <c r="D61" t="s">
        <v>891</v>
      </c>
    </row>
    <row r="62" spans="1:4">
      <c r="A62" s="1056">
        <v>61</v>
      </c>
      <c r="B62" t="s">
        <v>858</v>
      </c>
      <c r="C62" t="s">
        <v>892</v>
      </c>
      <c r="D62" t="s">
        <v>893</v>
      </c>
    </row>
    <row r="63" spans="1:4">
      <c r="A63" s="1056">
        <v>62</v>
      </c>
      <c r="B63" t="s">
        <v>858</v>
      </c>
      <c r="C63" t="s">
        <v>894</v>
      </c>
      <c r="D63" t="s">
        <v>895</v>
      </c>
    </row>
    <row r="64" spans="1:4">
      <c r="A64" s="1056">
        <v>63</v>
      </c>
      <c r="B64" t="s">
        <v>858</v>
      </c>
      <c r="C64" t="s">
        <v>896</v>
      </c>
      <c r="D64" t="s">
        <v>897</v>
      </c>
    </row>
    <row r="65" spans="1:4">
      <c r="A65" s="1056">
        <v>64</v>
      </c>
      <c r="B65" t="s">
        <v>898</v>
      </c>
      <c r="C65" t="s">
        <v>898</v>
      </c>
      <c r="D65" t="s">
        <v>899</v>
      </c>
    </row>
    <row r="66" spans="1:4">
      <c r="A66" s="1056">
        <v>65</v>
      </c>
      <c r="B66" t="s">
        <v>898</v>
      </c>
      <c r="C66" t="s">
        <v>900</v>
      </c>
      <c r="D66" t="s">
        <v>901</v>
      </c>
    </row>
    <row r="67" spans="1:4">
      <c r="A67" s="1056">
        <v>66</v>
      </c>
      <c r="B67" t="s">
        <v>898</v>
      </c>
      <c r="C67" t="s">
        <v>902</v>
      </c>
      <c r="D67" t="s">
        <v>903</v>
      </c>
    </row>
    <row r="68" spans="1:4">
      <c r="A68" s="1056">
        <v>67</v>
      </c>
      <c r="B68" t="s">
        <v>898</v>
      </c>
      <c r="C68" t="s">
        <v>904</v>
      </c>
      <c r="D68" t="s">
        <v>905</v>
      </c>
    </row>
    <row r="69" spans="1:4">
      <c r="A69" s="1056">
        <v>68</v>
      </c>
      <c r="B69" t="s">
        <v>898</v>
      </c>
      <c r="C69" t="s">
        <v>906</v>
      </c>
      <c r="D69" t="s">
        <v>907</v>
      </c>
    </row>
    <row r="70" spans="1:4">
      <c r="A70" s="1056">
        <v>69</v>
      </c>
      <c r="B70" t="s">
        <v>898</v>
      </c>
      <c r="C70" t="s">
        <v>908</v>
      </c>
      <c r="D70" t="s">
        <v>909</v>
      </c>
    </row>
    <row r="71" spans="1:4">
      <c r="A71" s="1056">
        <v>70</v>
      </c>
      <c r="B71" t="s">
        <v>898</v>
      </c>
      <c r="C71" t="s">
        <v>910</v>
      </c>
      <c r="D71" t="s">
        <v>911</v>
      </c>
    </row>
    <row r="72" spans="1:4">
      <c r="A72" s="1056">
        <v>71</v>
      </c>
      <c r="B72" t="s">
        <v>898</v>
      </c>
      <c r="C72" t="s">
        <v>912</v>
      </c>
      <c r="D72" t="s">
        <v>913</v>
      </c>
    </row>
    <row r="73" spans="1:4">
      <c r="A73" s="1056">
        <v>72</v>
      </c>
      <c r="B73" t="s">
        <v>898</v>
      </c>
      <c r="C73" t="s">
        <v>914</v>
      </c>
      <c r="D73" t="s">
        <v>915</v>
      </c>
    </row>
    <row r="74" spans="1:4">
      <c r="A74" s="1056">
        <v>73</v>
      </c>
      <c r="B74" t="s">
        <v>898</v>
      </c>
      <c r="C74" t="s">
        <v>916</v>
      </c>
      <c r="D74" t="s">
        <v>917</v>
      </c>
    </row>
    <row r="75" spans="1:4">
      <c r="A75" s="1056">
        <v>74</v>
      </c>
      <c r="B75" t="s">
        <v>898</v>
      </c>
      <c r="C75" t="s">
        <v>918</v>
      </c>
      <c r="D75" t="s">
        <v>919</v>
      </c>
    </row>
    <row r="76" spans="1:4">
      <c r="A76" s="1056">
        <v>75</v>
      </c>
      <c r="B76" t="s">
        <v>898</v>
      </c>
      <c r="C76" t="s">
        <v>920</v>
      </c>
      <c r="D76" t="s">
        <v>921</v>
      </c>
    </row>
    <row r="77" spans="1:4">
      <c r="A77" s="1056">
        <v>76</v>
      </c>
      <c r="B77" t="s">
        <v>898</v>
      </c>
      <c r="C77" t="s">
        <v>922</v>
      </c>
      <c r="D77" t="s">
        <v>923</v>
      </c>
    </row>
    <row r="78" spans="1:4">
      <c r="A78" s="1056">
        <v>77</v>
      </c>
      <c r="B78" t="s">
        <v>924</v>
      </c>
      <c r="C78" t="s">
        <v>926</v>
      </c>
      <c r="D78" t="s">
        <v>927</v>
      </c>
    </row>
    <row r="79" spans="1:4">
      <c r="A79" s="1056">
        <v>78</v>
      </c>
      <c r="B79" t="s">
        <v>924</v>
      </c>
      <c r="C79" t="s">
        <v>928</v>
      </c>
      <c r="D79" t="s">
        <v>929</v>
      </c>
    </row>
    <row r="80" spans="1:4">
      <c r="A80" s="1056">
        <v>79</v>
      </c>
      <c r="B80" t="s">
        <v>924</v>
      </c>
      <c r="C80" t="s">
        <v>930</v>
      </c>
      <c r="D80" t="s">
        <v>931</v>
      </c>
    </row>
    <row r="81" spans="1:4">
      <c r="A81" s="1056">
        <v>80</v>
      </c>
      <c r="B81" t="s">
        <v>924</v>
      </c>
      <c r="C81" t="s">
        <v>932</v>
      </c>
      <c r="D81" t="s">
        <v>933</v>
      </c>
    </row>
    <row r="82" spans="1:4">
      <c r="A82" s="1056">
        <v>81</v>
      </c>
      <c r="B82" t="s">
        <v>924</v>
      </c>
      <c r="C82" t="s">
        <v>924</v>
      </c>
      <c r="D82" t="s">
        <v>925</v>
      </c>
    </row>
    <row r="83" spans="1:4">
      <c r="A83" s="1056">
        <v>82</v>
      </c>
      <c r="B83" t="s">
        <v>924</v>
      </c>
      <c r="C83" t="s">
        <v>934</v>
      </c>
      <c r="D83" t="s">
        <v>935</v>
      </c>
    </row>
    <row r="84" spans="1:4">
      <c r="A84" s="1056">
        <v>83</v>
      </c>
      <c r="B84" t="s">
        <v>924</v>
      </c>
      <c r="C84" t="s">
        <v>936</v>
      </c>
      <c r="D84" t="s">
        <v>937</v>
      </c>
    </row>
    <row r="85" spans="1:4">
      <c r="A85" s="1056">
        <v>84</v>
      </c>
      <c r="B85" t="s">
        <v>924</v>
      </c>
      <c r="C85" t="s">
        <v>938</v>
      </c>
      <c r="D85" t="s">
        <v>939</v>
      </c>
    </row>
    <row r="86" spans="1:4">
      <c r="A86" s="1056">
        <v>85</v>
      </c>
      <c r="B86" t="s">
        <v>924</v>
      </c>
      <c r="C86" t="s">
        <v>940</v>
      </c>
      <c r="D86" t="s">
        <v>941</v>
      </c>
    </row>
    <row r="87" spans="1:4">
      <c r="A87" s="1056">
        <v>86</v>
      </c>
      <c r="B87" t="s">
        <v>924</v>
      </c>
      <c r="C87" t="s">
        <v>942</v>
      </c>
      <c r="D87" t="s">
        <v>943</v>
      </c>
    </row>
    <row r="88" spans="1:4">
      <c r="A88" s="1056">
        <v>87</v>
      </c>
      <c r="B88" t="s">
        <v>924</v>
      </c>
      <c r="C88" t="s">
        <v>944</v>
      </c>
      <c r="D88" t="s">
        <v>945</v>
      </c>
    </row>
    <row r="89" spans="1:4">
      <c r="A89" s="1056">
        <v>88</v>
      </c>
      <c r="B89" t="s">
        <v>924</v>
      </c>
      <c r="C89" t="s">
        <v>946</v>
      </c>
      <c r="D89" t="s">
        <v>947</v>
      </c>
    </row>
    <row r="90" spans="1:4">
      <c r="A90" s="1056">
        <v>89</v>
      </c>
      <c r="B90" t="s">
        <v>924</v>
      </c>
      <c r="C90" t="s">
        <v>948</v>
      </c>
      <c r="D90" t="s">
        <v>949</v>
      </c>
    </row>
    <row r="91" spans="1:4">
      <c r="A91" s="1056">
        <v>90</v>
      </c>
      <c r="B91" t="s">
        <v>924</v>
      </c>
      <c r="C91" t="s">
        <v>950</v>
      </c>
      <c r="D91" t="s">
        <v>951</v>
      </c>
    </row>
    <row r="92" spans="1:4">
      <c r="A92" s="1056">
        <v>91</v>
      </c>
      <c r="B92" t="s">
        <v>924</v>
      </c>
      <c r="C92" t="s">
        <v>952</v>
      </c>
      <c r="D92" t="s">
        <v>953</v>
      </c>
    </row>
    <row r="93" spans="1:4">
      <c r="A93" s="1056">
        <v>92</v>
      </c>
      <c r="B93" t="s">
        <v>924</v>
      </c>
      <c r="C93" t="s">
        <v>954</v>
      </c>
      <c r="D93" t="s">
        <v>955</v>
      </c>
    </row>
    <row r="94" spans="1:4">
      <c r="A94" s="1056">
        <v>93</v>
      </c>
      <c r="B94" t="s">
        <v>924</v>
      </c>
      <c r="C94" t="s">
        <v>956</v>
      </c>
      <c r="D94" t="s">
        <v>957</v>
      </c>
    </row>
    <row r="95" spans="1:4">
      <c r="A95" s="1056">
        <v>94</v>
      </c>
      <c r="B95" t="s">
        <v>924</v>
      </c>
      <c r="C95" t="s">
        <v>958</v>
      </c>
      <c r="D95" t="s">
        <v>959</v>
      </c>
    </row>
    <row r="96" spans="1:4">
      <c r="A96" s="1056">
        <v>95</v>
      </c>
      <c r="B96" t="s">
        <v>960</v>
      </c>
      <c r="C96" t="s">
        <v>962</v>
      </c>
      <c r="D96" t="s">
        <v>963</v>
      </c>
    </row>
    <row r="97" spans="1:4">
      <c r="A97" s="1056">
        <v>96</v>
      </c>
      <c r="B97" t="s">
        <v>960</v>
      </c>
      <c r="C97" t="s">
        <v>964</v>
      </c>
      <c r="D97" t="s">
        <v>965</v>
      </c>
    </row>
    <row r="98" spans="1:4">
      <c r="A98" s="1056">
        <v>97</v>
      </c>
      <c r="B98" t="s">
        <v>960</v>
      </c>
      <c r="C98" t="s">
        <v>966</v>
      </c>
      <c r="D98" t="s">
        <v>967</v>
      </c>
    </row>
    <row r="99" spans="1:4">
      <c r="A99" s="1056">
        <v>98</v>
      </c>
      <c r="B99" t="s">
        <v>960</v>
      </c>
      <c r="C99" t="s">
        <v>960</v>
      </c>
      <c r="D99" t="s">
        <v>961</v>
      </c>
    </row>
    <row r="100" spans="1:4">
      <c r="A100" s="1056">
        <v>99</v>
      </c>
      <c r="B100" t="s">
        <v>960</v>
      </c>
      <c r="C100" t="s">
        <v>968</v>
      </c>
      <c r="D100" t="s">
        <v>969</v>
      </c>
    </row>
    <row r="101" spans="1:4">
      <c r="A101" s="1056">
        <v>100</v>
      </c>
      <c r="B101" t="s">
        <v>960</v>
      </c>
      <c r="C101" t="s">
        <v>970</v>
      </c>
      <c r="D101" t="s">
        <v>971</v>
      </c>
    </row>
    <row r="102" spans="1:4">
      <c r="A102" s="1056">
        <v>101</v>
      </c>
      <c r="B102" t="s">
        <v>960</v>
      </c>
      <c r="C102" t="s">
        <v>972</v>
      </c>
      <c r="D102" t="s">
        <v>973</v>
      </c>
    </row>
    <row r="103" spans="1:4">
      <c r="A103" s="1056">
        <v>102</v>
      </c>
      <c r="B103" t="s">
        <v>960</v>
      </c>
      <c r="C103" t="s">
        <v>974</v>
      </c>
      <c r="D103" t="s">
        <v>975</v>
      </c>
    </row>
    <row r="104" spans="1:4">
      <c r="A104" s="1056">
        <v>103</v>
      </c>
      <c r="B104" t="s">
        <v>960</v>
      </c>
      <c r="C104" t="s">
        <v>976</v>
      </c>
      <c r="D104" t="s">
        <v>977</v>
      </c>
    </row>
    <row r="105" spans="1:4">
      <c r="A105" s="1056">
        <v>104</v>
      </c>
      <c r="B105" t="s">
        <v>960</v>
      </c>
      <c r="C105" t="s">
        <v>978</v>
      </c>
      <c r="D105" t="s">
        <v>979</v>
      </c>
    </row>
    <row r="106" spans="1:4">
      <c r="A106" s="1056">
        <v>105</v>
      </c>
      <c r="B106" t="s">
        <v>960</v>
      </c>
      <c r="C106" t="s">
        <v>980</v>
      </c>
      <c r="D106" t="s">
        <v>981</v>
      </c>
    </row>
    <row r="107" spans="1:4">
      <c r="A107" s="1056">
        <v>106</v>
      </c>
      <c r="B107" t="s">
        <v>960</v>
      </c>
      <c r="C107" t="s">
        <v>982</v>
      </c>
      <c r="D107" t="s">
        <v>983</v>
      </c>
    </row>
    <row r="108" spans="1:4">
      <c r="A108" s="1056">
        <v>107</v>
      </c>
      <c r="B108" t="s">
        <v>984</v>
      </c>
      <c r="C108" t="s">
        <v>986</v>
      </c>
      <c r="D108" t="s">
        <v>987</v>
      </c>
    </row>
    <row r="109" spans="1:4">
      <c r="A109" s="1056">
        <v>108</v>
      </c>
      <c r="B109" t="s">
        <v>984</v>
      </c>
      <c r="C109" t="s">
        <v>988</v>
      </c>
      <c r="D109" t="s">
        <v>989</v>
      </c>
    </row>
    <row r="110" spans="1:4">
      <c r="A110" s="1056">
        <v>109</v>
      </c>
      <c r="B110" t="s">
        <v>984</v>
      </c>
      <c r="C110" t="s">
        <v>984</v>
      </c>
      <c r="D110" t="s">
        <v>985</v>
      </c>
    </row>
    <row r="111" spans="1:4">
      <c r="A111" s="1056">
        <v>110</v>
      </c>
      <c r="B111" t="s">
        <v>984</v>
      </c>
      <c r="C111" t="s">
        <v>990</v>
      </c>
      <c r="D111" t="s">
        <v>991</v>
      </c>
    </row>
    <row r="112" spans="1:4">
      <c r="A112" s="1056">
        <v>111</v>
      </c>
      <c r="B112" t="s">
        <v>984</v>
      </c>
      <c r="C112" t="s">
        <v>992</v>
      </c>
      <c r="D112" t="s">
        <v>993</v>
      </c>
    </row>
    <row r="113" spans="1:4">
      <c r="A113" s="1056">
        <v>112</v>
      </c>
      <c r="B113" t="s">
        <v>984</v>
      </c>
      <c r="C113" t="s">
        <v>994</v>
      </c>
      <c r="D113" t="s">
        <v>995</v>
      </c>
    </row>
    <row r="114" spans="1:4">
      <c r="A114" s="1056">
        <v>113</v>
      </c>
      <c r="B114" t="s">
        <v>984</v>
      </c>
      <c r="C114" t="s">
        <v>996</v>
      </c>
      <c r="D114" t="s">
        <v>997</v>
      </c>
    </row>
    <row r="115" spans="1:4">
      <c r="A115" s="1056">
        <v>114</v>
      </c>
      <c r="B115" t="s">
        <v>998</v>
      </c>
      <c r="C115" t="s">
        <v>998</v>
      </c>
      <c r="D115" t="s">
        <v>999</v>
      </c>
    </row>
    <row r="116" spans="1:4">
      <c r="A116" s="1056">
        <v>115</v>
      </c>
      <c r="B116" t="s">
        <v>998</v>
      </c>
      <c r="C116" t="s">
        <v>1000</v>
      </c>
      <c r="D116" t="s">
        <v>1001</v>
      </c>
    </row>
    <row r="117" spans="1:4">
      <c r="A117" s="1056">
        <v>116</v>
      </c>
      <c r="B117" t="s">
        <v>998</v>
      </c>
      <c r="C117" t="s">
        <v>1002</v>
      </c>
      <c r="D117" t="s">
        <v>1003</v>
      </c>
    </row>
    <row r="118" spans="1:4">
      <c r="A118" s="1056">
        <v>117</v>
      </c>
      <c r="B118" t="s">
        <v>998</v>
      </c>
      <c r="C118" t="s">
        <v>1004</v>
      </c>
      <c r="D118" t="s">
        <v>1005</v>
      </c>
    </row>
    <row r="119" spans="1:4">
      <c r="A119" s="1056">
        <v>118</v>
      </c>
      <c r="B119" t="s">
        <v>998</v>
      </c>
      <c r="C119" t="s">
        <v>1006</v>
      </c>
      <c r="D119" t="s">
        <v>1007</v>
      </c>
    </row>
    <row r="120" spans="1:4">
      <c r="A120" s="1056">
        <v>119</v>
      </c>
      <c r="B120" t="s">
        <v>998</v>
      </c>
      <c r="C120" t="s">
        <v>1008</v>
      </c>
      <c r="D120" t="s">
        <v>1009</v>
      </c>
    </row>
    <row r="121" spans="1:4">
      <c r="A121" s="1056">
        <v>120</v>
      </c>
      <c r="B121" t="s">
        <v>998</v>
      </c>
      <c r="C121" t="s">
        <v>1010</v>
      </c>
      <c r="D121" t="s">
        <v>1011</v>
      </c>
    </row>
    <row r="122" spans="1:4">
      <c r="A122" s="1056">
        <v>121</v>
      </c>
      <c r="B122" t="s">
        <v>998</v>
      </c>
      <c r="C122" t="s">
        <v>1012</v>
      </c>
      <c r="D122" t="s">
        <v>1013</v>
      </c>
    </row>
    <row r="123" spans="1:4">
      <c r="A123" s="1056">
        <v>122</v>
      </c>
      <c r="B123" t="s">
        <v>998</v>
      </c>
      <c r="C123" t="s">
        <v>1014</v>
      </c>
      <c r="D123" t="s">
        <v>1015</v>
      </c>
    </row>
    <row r="124" spans="1:4">
      <c r="A124" s="1056">
        <v>123</v>
      </c>
      <c r="B124" t="s">
        <v>998</v>
      </c>
      <c r="C124" t="s">
        <v>1016</v>
      </c>
      <c r="D124" t="s">
        <v>1017</v>
      </c>
    </row>
    <row r="125" spans="1:4">
      <c r="A125" s="1056">
        <v>124</v>
      </c>
      <c r="B125" t="s">
        <v>998</v>
      </c>
      <c r="C125" t="s">
        <v>1018</v>
      </c>
      <c r="D125" t="s">
        <v>1019</v>
      </c>
    </row>
    <row r="126" spans="1:4">
      <c r="A126" s="1056">
        <v>125</v>
      </c>
      <c r="B126" t="s">
        <v>998</v>
      </c>
      <c r="C126" t="s">
        <v>1020</v>
      </c>
      <c r="D126" t="s">
        <v>1021</v>
      </c>
    </row>
    <row r="127" spans="1:4">
      <c r="A127" s="1056">
        <v>126</v>
      </c>
      <c r="B127" t="s">
        <v>1022</v>
      </c>
      <c r="C127" t="s">
        <v>1024</v>
      </c>
      <c r="D127" t="s">
        <v>1025</v>
      </c>
    </row>
    <row r="128" spans="1:4">
      <c r="A128" s="1056">
        <v>127</v>
      </c>
      <c r="B128" t="s">
        <v>1022</v>
      </c>
      <c r="C128" t="s">
        <v>1026</v>
      </c>
      <c r="D128" t="s">
        <v>1027</v>
      </c>
    </row>
    <row r="129" spans="1:4">
      <c r="A129" s="1056">
        <v>128</v>
      </c>
      <c r="B129" t="s">
        <v>1022</v>
      </c>
      <c r="C129" t="s">
        <v>1022</v>
      </c>
      <c r="D129" t="s">
        <v>1023</v>
      </c>
    </row>
    <row r="130" spans="1:4">
      <c r="A130" s="1056">
        <v>129</v>
      </c>
      <c r="B130" t="s">
        <v>1022</v>
      </c>
      <c r="C130" t="s">
        <v>1028</v>
      </c>
      <c r="D130" t="s">
        <v>1029</v>
      </c>
    </row>
    <row r="131" spans="1:4">
      <c r="A131" s="1056">
        <v>130</v>
      </c>
      <c r="B131" t="s">
        <v>1022</v>
      </c>
      <c r="C131" t="s">
        <v>1030</v>
      </c>
      <c r="D131" t="s">
        <v>1031</v>
      </c>
    </row>
    <row r="132" spans="1:4">
      <c r="A132" s="1056">
        <v>131</v>
      </c>
      <c r="B132" t="s">
        <v>1022</v>
      </c>
      <c r="C132" t="s">
        <v>1032</v>
      </c>
      <c r="D132" t="s">
        <v>1033</v>
      </c>
    </row>
    <row r="133" spans="1:4">
      <c r="A133" s="1056">
        <v>132</v>
      </c>
      <c r="B133" t="s">
        <v>1034</v>
      </c>
      <c r="C133" t="s">
        <v>1036</v>
      </c>
      <c r="D133" t="s">
        <v>1037</v>
      </c>
    </row>
    <row r="134" spans="1:4">
      <c r="A134" s="1056">
        <v>133</v>
      </c>
      <c r="B134" t="s">
        <v>1034</v>
      </c>
      <c r="C134" t="s">
        <v>1038</v>
      </c>
      <c r="D134" t="s">
        <v>1039</v>
      </c>
    </row>
    <row r="135" spans="1:4">
      <c r="A135" s="1056">
        <v>134</v>
      </c>
      <c r="B135" t="s">
        <v>1034</v>
      </c>
      <c r="C135" t="s">
        <v>1040</v>
      </c>
      <c r="D135" t="s">
        <v>1041</v>
      </c>
    </row>
    <row r="136" spans="1:4">
      <c r="A136" s="1056">
        <v>135</v>
      </c>
      <c r="B136" t="s">
        <v>1034</v>
      </c>
      <c r="C136" t="s">
        <v>1042</v>
      </c>
      <c r="D136" t="s">
        <v>1043</v>
      </c>
    </row>
    <row r="137" spans="1:4">
      <c r="A137" s="1056">
        <v>136</v>
      </c>
      <c r="B137" t="s">
        <v>1034</v>
      </c>
      <c r="C137" t="s">
        <v>1044</v>
      </c>
      <c r="D137" t="s">
        <v>1045</v>
      </c>
    </row>
    <row r="138" spans="1:4">
      <c r="A138" s="1056">
        <v>137</v>
      </c>
      <c r="B138" t="s">
        <v>1034</v>
      </c>
      <c r="C138" t="s">
        <v>1046</v>
      </c>
      <c r="D138" t="s">
        <v>1047</v>
      </c>
    </row>
    <row r="139" spans="1:4">
      <c r="A139" s="1056">
        <v>138</v>
      </c>
      <c r="B139" t="s">
        <v>1034</v>
      </c>
      <c r="C139" t="s">
        <v>1048</v>
      </c>
      <c r="D139" t="s">
        <v>1049</v>
      </c>
    </row>
    <row r="140" spans="1:4">
      <c r="A140" s="1056">
        <v>139</v>
      </c>
      <c r="B140" t="s">
        <v>1034</v>
      </c>
      <c r="C140" t="s">
        <v>1050</v>
      </c>
      <c r="D140" t="s">
        <v>1051</v>
      </c>
    </row>
    <row r="141" spans="1:4">
      <c r="A141" s="1056">
        <v>140</v>
      </c>
      <c r="B141" t="s">
        <v>1034</v>
      </c>
      <c r="C141" t="s">
        <v>1052</v>
      </c>
      <c r="D141" t="s">
        <v>1053</v>
      </c>
    </row>
    <row r="142" spans="1:4">
      <c r="A142" s="1056">
        <v>141</v>
      </c>
      <c r="B142" t="s">
        <v>1034</v>
      </c>
      <c r="C142" t="s">
        <v>1034</v>
      </c>
      <c r="D142" t="s">
        <v>1035</v>
      </c>
    </row>
    <row r="143" spans="1:4">
      <c r="A143" s="1056">
        <v>142</v>
      </c>
      <c r="B143" t="s">
        <v>1034</v>
      </c>
      <c r="C143" t="s">
        <v>1054</v>
      </c>
      <c r="D143" t="s">
        <v>1055</v>
      </c>
    </row>
    <row r="144" spans="1:4">
      <c r="A144" s="1056">
        <v>143</v>
      </c>
      <c r="B144" t="s">
        <v>1034</v>
      </c>
      <c r="C144" t="s">
        <v>1056</v>
      </c>
      <c r="D144" t="s">
        <v>1057</v>
      </c>
    </row>
    <row r="145" spans="1:4">
      <c r="A145" s="1056">
        <v>144</v>
      </c>
      <c r="B145" t="s">
        <v>1034</v>
      </c>
      <c r="C145" t="s">
        <v>1058</v>
      </c>
      <c r="D145" t="s">
        <v>1059</v>
      </c>
    </row>
    <row r="146" spans="1:4">
      <c r="A146" s="1056">
        <v>145</v>
      </c>
      <c r="B146" t="s">
        <v>1034</v>
      </c>
      <c r="C146" t="s">
        <v>1060</v>
      </c>
      <c r="D146" t="s">
        <v>1061</v>
      </c>
    </row>
    <row r="147" spans="1:4">
      <c r="A147" s="1056">
        <v>146</v>
      </c>
      <c r="B147" t="s">
        <v>1034</v>
      </c>
      <c r="C147" t="s">
        <v>1062</v>
      </c>
      <c r="D147" t="s">
        <v>1063</v>
      </c>
    </row>
    <row r="148" spans="1:4">
      <c r="A148" s="1056">
        <v>147</v>
      </c>
      <c r="B148" t="s">
        <v>1034</v>
      </c>
      <c r="C148" t="s">
        <v>1064</v>
      </c>
      <c r="D148" t="s">
        <v>1065</v>
      </c>
    </row>
    <row r="149" spans="1:4">
      <c r="A149" s="1056">
        <v>148</v>
      </c>
      <c r="B149" t="s">
        <v>1066</v>
      </c>
      <c r="C149" t="s">
        <v>1068</v>
      </c>
      <c r="D149" t="s">
        <v>1069</v>
      </c>
    </row>
    <row r="150" spans="1:4">
      <c r="A150" s="1056">
        <v>149</v>
      </c>
      <c r="B150" t="s">
        <v>1066</v>
      </c>
      <c r="C150" t="s">
        <v>1070</v>
      </c>
      <c r="D150" t="s">
        <v>1071</v>
      </c>
    </row>
    <row r="151" spans="1:4">
      <c r="A151" s="1056">
        <v>150</v>
      </c>
      <c r="B151" t="s">
        <v>1066</v>
      </c>
      <c r="C151" t="s">
        <v>1072</v>
      </c>
      <c r="D151" t="s">
        <v>1073</v>
      </c>
    </row>
    <row r="152" spans="1:4">
      <c r="A152" s="1056">
        <v>151</v>
      </c>
      <c r="B152" t="s">
        <v>1066</v>
      </c>
      <c r="C152" t="s">
        <v>1074</v>
      </c>
      <c r="D152" t="s">
        <v>1075</v>
      </c>
    </row>
    <row r="153" spans="1:4">
      <c r="A153" s="1056">
        <v>152</v>
      </c>
      <c r="B153" t="s">
        <v>1066</v>
      </c>
      <c r="C153" t="s">
        <v>1066</v>
      </c>
      <c r="D153" t="s">
        <v>1067</v>
      </c>
    </row>
    <row r="154" spans="1:4">
      <c r="A154" s="1056">
        <v>153</v>
      </c>
      <c r="B154" t="s">
        <v>1066</v>
      </c>
      <c r="C154" t="s">
        <v>1076</v>
      </c>
      <c r="D154" t="s">
        <v>1077</v>
      </c>
    </row>
    <row r="155" spans="1:4">
      <c r="A155" s="1056">
        <v>154</v>
      </c>
      <c r="B155" t="s">
        <v>1066</v>
      </c>
      <c r="C155" t="s">
        <v>1078</v>
      </c>
      <c r="D155" t="s">
        <v>1079</v>
      </c>
    </row>
    <row r="156" spans="1:4">
      <c r="A156" s="1056">
        <v>155</v>
      </c>
      <c r="B156" t="s">
        <v>1066</v>
      </c>
      <c r="C156" t="s">
        <v>1080</v>
      </c>
      <c r="D156" t="s">
        <v>1081</v>
      </c>
    </row>
    <row r="157" spans="1:4">
      <c r="A157" s="1056">
        <v>156</v>
      </c>
      <c r="B157" t="s">
        <v>1066</v>
      </c>
      <c r="C157" t="s">
        <v>1082</v>
      </c>
      <c r="D157" t="s">
        <v>1083</v>
      </c>
    </row>
    <row r="158" spans="1:4">
      <c r="A158" s="1056">
        <v>157</v>
      </c>
      <c r="B158" t="s">
        <v>1066</v>
      </c>
      <c r="C158" t="s">
        <v>1084</v>
      </c>
      <c r="D158" t="s">
        <v>1085</v>
      </c>
    </row>
    <row r="159" spans="1:4">
      <c r="A159" s="1056">
        <v>158</v>
      </c>
      <c r="B159" t="s">
        <v>1066</v>
      </c>
      <c r="C159" t="s">
        <v>1086</v>
      </c>
      <c r="D159" t="s">
        <v>1087</v>
      </c>
    </row>
    <row r="160" spans="1:4">
      <c r="A160" s="1056">
        <v>159</v>
      </c>
      <c r="B160" t="s">
        <v>1066</v>
      </c>
      <c r="C160" t="s">
        <v>1088</v>
      </c>
      <c r="D160" t="s">
        <v>1089</v>
      </c>
    </row>
    <row r="161" spans="1:4">
      <c r="A161" s="1056">
        <v>160</v>
      </c>
      <c r="B161" t="s">
        <v>1066</v>
      </c>
      <c r="C161" t="s">
        <v>1090</v>
      </c>
      <c r="D161" t="s">
        <v>1091</v>
      </c>
    </row>
    <row r="162" spans="1:4">
      <c r="A162" s="1056">
        <v>161</v>
      </c>
      <c r="B162" t="s">
        <v>1066</v>
      </c>
      <c r="C162" t="s">
        <v>1092</v>
      </c>
      <c r="D162" t="s">
        <v>1093</v>
      </c>
    </row>
    <row r="163" spans="1:4">
      <c r="A163" s="1056">
        <v>162</v>
      </c>
      <c r="B163" t="s">
        <v>1066</v>
      </c>
      <c r="C163" t="s">
        <v>1094</v>
      </c>
      <c r="D163" t="s">
        <v>1095</v>
      </c>
    </row>
    <row r="164" spans="1:4">
      <c r="A164" s="1056">
        <v>163</v>
      </c>
      <c r="B164" t="s">
        <v>1066</v>
      </c>
      <c r="C164" t="s">
        <v>1096</v>
      </c>
      <c r="D164" t="s">
        <v>1097</v>
      </c>
    </row>
    <row r="165" spans="1:4">
      <c r="A165" s="1056">
        <v>164</v>
      </c>
      <c r="B165" t="s">
        <v>1098</v>
      </c>
      <c r="C165" t="s">
        <v>1100</v>
      </c>
      <c r="D165" t="s">
        <v>1101</v>
      </c>
    </row>
    <row r="166" spans="1:4">
      <c r="A166" s="1056">
        <v>165</v>
      </c>
      <c r="B166" t="s">
        <v>1098</v>
      </c>
      <c r="C166" t="s">
        <v>1102</v>
      </c>
      <c r="D166" t="s">
        <v>1103</v>
      </c>
    </row>
    <row r="167" spans="1:4">
      <c r="A167" s="1056">
        <v>166</v>
      </c>
      <c r="B167" t="s">
        <v>1098</v>
      </c>
      <c r="C167" t="s">
        <v>1104</v>
      </c>
      <c r="D167" t="s">
        <v>1105</v>
      </c>
    </row>
    <row r="168" spans="1:4">
      <c r="A168" s="1056">
        <v>167</v>
      </c>
      <c r="B168" t="s">
        <v>1098</v>
      </c>
      <c r="C168" t="s">
        <v>1106</v>
      </c>
      <c r="D168" t="s">
        <v>1107</v>
      </c>
    </row>
    <row r="169" spans="1:4">
      <c r="A169" s="1056">
        <v>168</v>
      </c>
      <c r="B169" t="s">
        <v>1098</v>
      </c>
      <c r="C169" t="s">
        <v>1098</v>
      </c>
      <c r="D169" t="s">
        <v>1099</v>
      </c>
    </row>
    <row r="170" spans="1:4">
      <c r="A170" s="1056">
        <v>169</v>
      </c>
      <c r="B170" t="s">
        <v>1098</v>
      </c>
      <c r="C170" t="s">
        <v>1108</v>
      </c>
      <c r="D170" t="s">
        <v>1109</v>
      </c>
    </row>
    <row r="171" spans="1:4">
      <c r="A171" s="1056">
        <v>170</v>
      </c>
      <c r="B171" t="s">
        <v>1110</v>
      </c>
      <c r="C171" t="s">
        <v>1112</v>
      </c>
      <c r="D171" t="s">
        <v>1113</v>
      </c>
    </row>
    <row r="172" spans="1:4">
      <c r="A172" s="1056">
        <v>171</v>
      </c>
      <c r="B172" t="s">
        <v>1110</v>
      </c>
      <c r="C172" t="s">
        <v>1114</v>
      </c>
      <c r="D172" t="s">
        <v>1115</v>
      </c>
    </row>
    <row r="173" spans="1:4">
      <c r="A173" s="1056">
        <v>172</v>
      </c>
      <c r="B173" t="s">
        <v>1110</v>
      </c>
      <c r="C173" t="s">
        <v>1116</v>
      </c>
      <c r="D173" t="s">
        <v>1117</v>
      </c>
    </row>
    <row r="174" spans="1:4">
      <c r="A174" s="1056">
        <v>173</v>
      </c>
      <c r="B174" t="s">
        <v>1110</v>
      </c>
      <c r="C174" t="s">
        <v>1118</v>
      </c>
      <c r="D174" t="s">
        <v>1119</v>
      </c>
    </row>
    <row r="175" spans="1:4">
      <c r="A175" s="1056">
        <v>174</v>
      </c>
      <c r="B175" t="s">
        <v>1110</v>
      </c>
      <c r="C175" t="s">
        <v>1120</v>
      </c>
      <c r="D175" t="s">
        <v>1121</v>
      </c>
    </row>
    <row r="176" spans="1:4">
      <c r="A176" s="1056">
        <v>175</v>
      </c>
      <c r="B176" t="s">
        <v>1110</v>
      </c>
      <c r="C176" t="s">
        <v>1122</v>
      </c>
      <c r="D176" t="s">
        <v>1123</v>
      </c>
    </row>
    <row r="177" spans="1:4">
      <c r="A177" s="1056">
        <v>176</v>
      </c>
      <c r="B177" t="s">
        <v>1110</v>
      </c>
      <c r="C177" t="s">
        <v>1124</v>
      </c>
      <c r="D177" t="s">
        <v>1125</v>
      </c>
    </row>
    <row r="178" spans="1:4">
      <c r="A178" s="1056">
        <v>177</v>
      </c>
      <c r="B178" t="s">
        <v>1110</v>
      </c>
      <c r="C178" t="s">
        <v>1126</v>
      </c>
      <c r="D178" t="s">
        <v>1127</v>
      </c>
    </row>
    <row r="179" spans="1:4">
      <c r="A179" s="1056">
        <v>178</v>
      </c>
      <c r="B179" t="s">
        <v>1110</v>
      </c>
      <c r="C179" t="s">
        <v>1128</v>
      </c>
      <c r="D179" t="s">
        <v>1129</v>
      </c>
    </row>
    <row r="180" spans="1:4">
      <c r="A180" s="1056">
        <v>179</v>
      </c>
      <c r="B180" t="s">
        <v>1110</v>
      </c>
      <c r="C180" t="s">
        <v>1110</v>
      </c>
      <c r="D180" t="s">
        <v>1111</v>
      </c>
    </row>
    <row r="181" spans="1:4">
      <c r="A181" s="1056">
        <v>180</v>
      </c>
      <c r="B181" t="s">
        <v>1110</v>
      </c>
      <c r="C181" t="s">
        <v>1130</v>
      </c>
      <c r="D181" t="s">
        <v>1131</v>
      </c>
    </row>
    <row r="182" spans="1:4">
      <c r="A182" s="1056">
        <v>181</v>
      </c>
      <c r="B182" t="s">
        <v>1110</v>
      </c>
      <c r="C182" t="s">
        <v>1132</v>
      </c>
      <c r="D182" t="s">
        <v>1133</v>
      </c>
    </row>
    <row r="183" spans="1:4">
      <c r="A183" s="1056">
        <v>182</v>
      </c>
      <c r="B183" t="s">
        <v>1110</v>
      </c>
      <c r="C183" t="s">
        <v>1134</v>
      </c>
      <c r="D183" t="s">
        <v>1135</v>
      </c>
    </row>
    <row r="184" spans="1:4">
      <c r="A184" s="1056">
        <v>183</v>
      </c>
      <c r="B184" t="s">
        <v>1110</v>
      </c>
      <c r="C184" t="s">
        <v>1136</v>
      </c>
      <c r="D184" t="s">
        <v>1137</v>
      </c>
    </row>
    <row r="185" spans="1:4">
      <c r="A185" s="1056">
        <v>184</v>
      </c>
      <c r="B185" t="s">
        <v>1110</v>
      </c>
      <c r="C185" t="s">
        <v>1138</v>
      </c>
      <c r="D185" t="s">
        <v>1139</v>
      </c>
    </row>
    <row r="186" spans="1:4">
      <c r="A186" s="1056">
        <v>185</v>
      </c>
      <c r="B186" t="s">
        <v>1140</v>
      </c>
      <c r="C186" t="s">
        <v>1142</v>
      </c>
      <c r="D186" t="s">
        <v>1143</v>
      </c>
    </row>
    <row r="187" spans="1:4">
      <c r="A187" s="1056">
        <v>186</v>
      </c>
      <c r="B187" t="s">
        <v>1140</v>
      </c>
      <c r="C187" t="s">
        <v>1144</v>
      </c>
      <c r="D187" t="s">
        <v>1145</v>
      </c>
    </row>
    <row r="188" spans="1:4">
      <c r="A188" s="1056">
        <v>187</v>
      </c>
      <c r="B188" t="s">
        <v>1140</v>
      </c>
      <c r="C188" t="s">
        <v>1146</v>
      </c>
      <c r="D188" t="s">
        <v>1147</v>
      </c>
    </row>
    <row r="189" spans="1:4">
      <c r="A189" s="1056">
        <v>188</v>
      </c>
      <c r="B189" t="s">
        <v>1140</v>
      </c>
      <c r="C189" t="s">
        <v>1148</v>
      </c>
      <c r="D189" t="s">
        <v>1149</v>
      </c>
    </row>
    <row r="190" spans="1:4">
      <c r="A190" s="1056">
        <v>189</v>
      </c>
      <c r="B190" t="s">
        <v>1140</v>
      </c>
      <c r="C190" t="s">
        <v>1140</v>
      </c>
      <c r="D190" t="s">
        <v>1141</v>
      </c>
    </row>
    <row r="191" spans="1:4">
      <c r="A191" s="1056">
        <v>190</v>
      </c>
      <c r="B191" t="s">
        <v>1140</v>
      </c>
      <c r="C191" t="s">
        <v>1150</v>
      </c>
      <c r="D191" t="s">
        <v>1151</v>
      </c>
    </row>
    <row r="192" spans="1:4">
      <c r="A192" s="1056">
        <v>191</v>
      </c>
      <c r="B192" t="s">
        <v>1140</v>
      </c>
      <c r="C192" t="s">
        <v>1152</v>
      </c>
      <c r="D192" t="s">
        <v>1153</v>
      </c>
    </row>
    <row r="193" spans="1:4">
      <c r="A193" s="1056">
        <v>192</v>
      </c>
      <c r="B193" t="s">
        <v>1140</v>
      </c>
      <c r="C193" t="s">
        <v>1154</v>
      </c>
      <c r="D193" t="s">
        <v>1155</v>
      </c>
    </row>
    <row r="194" spans="1:4">
      <c r="A194" s="1056">
        <v>193</v>
      </c>
      <c r="B194" t="s">
        <v>1156</v>
      </c>
      <c r="C194" t="s">
        <v>1156</v>
      </c>
      <c r="D194" t="s">
        <v>1157</v>
      </c>
    </row>
    <row r="195" spans="1:4">
      <c r="A195" s="1056">
        <v>194</v>
      </c>
      <c r="B195" t="s">
        <v>1158</v>
      </c>
      <c r="C195" t="s">
        <v>778</v>
      </c>
      <c r="D195" t="s">
        <v>1160</v>
      </c>
    </row>
    <row r="196" spans="1:4">
      <c r="A196" s="1056">
        <v>195</v>
      </c>
      <c r="B196" t="s">
        <v>1158</v>
      </c>
      <c r="C196" t="s">
        <v>1161</v>
      </c>
      <c r="D196" t="s">
        <v>1162</v>
      </c>
    </row>
    <row r="197" spans="1:4">
      <c r="A197" s="1056">
        <v>196</v>
      </c>
      <c r="B197" t="s">
        <v>1158</v>
      </c>
      <c r="C197" t="s">
        <v>1163</v>
      </c>
      <c r="D197" t="s">
        <v>1164</v>
      </c>
    </row>
    <row r="198" spans="1:4">
      <c r="A198" s="1056">
        <v>197</v>
      </c>
      <c r="B198" t="s">
        <v>1158</v>
      </c>
      <c r="C198" t="s">
        <v>1165</v>
      </c>
      <c r="D198" t="s">
        <v>1166</v>
      </c>
    </row>
    <row r="199" spans="1:4">
      <c r="A199" s="1056">
        <v>198</v>
      </c>
      <c r="B199" t="s">
        <v>1158</v>
      </c>
      <c r="C199" t="s">
        <v>1167</v>
      </c>
      <c r="D199" t="s">
        <v>1168</v>
      </c>
    </row>
    <row r="200" spans="1:4">
      <c r="A200" s="1056">
        <v>199</v>
      </c>
      <c r="B200" t="s">
        <v>1158</v>
      </c>
      <c r="C200" t="s">
        <v>1169</v>
      </c>
      <c r="D200" t="s">
        <v>1170</v>
      </c>
    </row>
    <row r="201" spans="1:4">
      <c r="A201" s="1056">
        <v>200</v>
      </c>
      <c r="B201" t="s">
        <v>1158</v>
      </c>
      <c r="C201" t="s">
        <v>1158</v>
      </c>
      <c r="D201" t="s">
        <v>1159</v>
      </c>
    </row>
    <row r="202" spans="1:4">
      <c r="A202" s="1056">
        <v>201</v>
      </c>
      <c r="B202" t="s">
        <v>1158</v>
      </c>
      <c r="C202" t="s">
        <v>1171</v>
      </c>
      <c r="D202" t="s">
        <v>1172</v>
      </c>
    </row>
    <row r="203" spans="1:4">
      <c r="A203" s="1056">
        <v>202</v>
      </c>
      <c r="B203" t="s">
        <v>1158</v>
      </c>
      <c r="C203" t="s">
        <v>1173</v>
      </c>
      <c r="D203" t="s">
        <v>1174</v>
      </c>
    </row>
    <row r="204" spans="1:4">
      <c r="A204" s="1056">
        <v>203</v>
      </c>
      <c r="B204" t="s">
        <v>1158</v>
      </c>
      <c r="C204" t="s">
        <v>1175</v>
      </c>
      <c r="D204" t="s">
        <v>1176</v>
      </c>
    </row>
    <row r="205" spans="1:4">
      <c r="A205" s="1056">
        <v>204</v>
      </c>
      <c r="B205" t="s">
        <v>1177</v>
      </c>
      <c r="C205" t="s">
        <v>1179</v>
      </c>
      <c r="D205" t="s">
        <v>1180</v>
      </c>
    </row>
    <row r="206" spans="1:4">
      <c r="A206" s="1056">
        <v>205</v>
      </c>
      <c r="B206" t="s">
        <v>1177</v>
      </c>
      <c r="C206" t="s">
        <v>1181</v>
      </c>
      <c r="D206" t="s">
        <v>1182</v>
      </c>
    </row>
    <row r="207" spans="1:4">
      <c r="A207" s="1056">
        <v>206</v>
      </c>
      <c r="B207" t="s">
        <v>1177</v>
      </c>
      <c r="C207" t="s">
        <v>1183</v>
      </c>
      <c r="D207" t="s">
        <v>1184</v>
      </c>
    </row>
    <row r="208" spans="1:4">
      <c r="A208" s="1056">
        <v>207</v>
      </c>
      <c r="B208" t="s">
        <v>1177</v>
      </c>
      <c r="C208" t="s">
        <v>1106</v>
      </c>
      <c r="D208" t="s">
        <v>1185</v>
      </c>
    </row>
    <row r="209" spans="1:4">
      <c r="A209" s="1056">
        <v>208</v>
      </c>
      <c r="B209" t="s">
        <v>1177</v>
      </c>
      <c r="C209" t="s">
        <v>1186</v>
      </c>
      <c r="D209" t="s">
        <v>1187</v>
      </c>
    </row>
    <row r="210" spans="1:4">
      <c r="A210" s="1056">
        <v>209</v>
      </c>
      <c r="B210" t="s">
        <v>1177</v>
      </c>
      <c r="C210" t="s">
        <v>1188</v>
      </c>
      <c r="D210" t="s">
        <v>1189</v>
      </c>
    </row>
    <row r="211" spans="1:4">
      <c r="A211" s="1056">
        <v>210</v>
      </c>
      <c r="B211" t="s">
        <v>1177</v>
      </c>
      <c r="C211" t="s">
        <v>1190</v>
      </c>
      <c r="D211" t="s">
        <v>1191</v>
      </c>
    </row>
    <row r="212" spans="1:4">
      <c r="A212" s="1056">
        <v>211</v>
      </c>
      <c r="B212" t="s">
        <v>1177</v>
      </c>
      <c r="C212" t="s">
        <v>1177</v>
      </c>
      <c r="D212" t="s">
        <v>1178</v>
      </c>
    </row>
    <row r="213" spans="1:4">
      <c r="A213" s="1056">
        <v>212</v>
      </c>
      <c r="B213" t="s">
        <v>1177</v>
      </c>
      <c r="C213" t="s">
        <v>1192</v>
      </c>
      <c r="D213" t="s">
        <v>1193</v>
      </c>
    </row>
    <row r="214" spans="1:4">
      <c r="A214" s="1056">
        <v>213</v>
      </c>
      <c r="B214" t="s">
        <v>1177</v>
      </c>
      <c r="C214" t="s">
        <v>1194</v>
      </c>
      <c r="D214" t="s">
        <v>1195</v>
      </c>
    </row>
    <row r="215" spans="1:4">
      <c r="A215" s="1056">
        <v>214</v>
      </c>
      <c r="B215" t="s">
        <v>1177</v>
      </c>
      <c r="C215" t="s">
        <v>1196</v>
      </c>
      <c r="D215" t="s">
        <v>1197</v>
      </c>
    </row>
    <row r="216" spans="1:4">
      <c r="A216" s="1056">
        <v>215</v>
      </c>
      <c r="B216" t="s">
        <v>1177</v>
      </c>
      <c r="C216" t="s">
        <v>1198</v>
      </c>
      <c r="D216" t="s">
        <v>1199</v>
      </c>
    </row>
    <row r="217" spans="1:4">
      <c r="A217" s="1056">
        <v>216</v>
      </c>
      <c r="B217" t="s">
        <v>1177</v>
      </c>
      <c r="C217" t="s">
        <v>1200</v>
      </c>
      <c r="D217" t="s">
        <v>1201</v>
      </c>
    </row>
    <row r="218" spans="1:4">
      <c r="A218" s="1056">
        <v>217</v>
      </c>
      <c r="B218" t="s">
        <v>1177</v>
      </c>
      <c r="C218" t="s">
        <v>1202</v>
      </c>
      <c r="D218" t="s">
        <v>1203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602</v>
      </c>
    </row>
    <row r="5" spans="2:4">
      <c r="B5" s="53" t="s">
        <v>222</v>
      </c>
    </row>
    <row r="6" spans="2:4" ht="22.5">
      <c r="B6" s="53" t="s">
        <v>266</v>
      </c>
    </row>
    <row r="7" spans="2:4" ht="22.5">
      <c r="B7" s="53" t="s">
        <v>267</v>
      </c>
    </row>
    <row r="8" spans="2:4" ht="22.5">
      <c r="B8" s="53" t="s">
        <v>268</v>
      </c>
    </row>
    <row r="9" spans="2:4" ht="22.5">
      <c r="B9" s="53" t="s">
        <v>503</v>
      </c>
    </row>
    <row r="10" spans="2:4" ht="56.25">
      <c r="B10" s="53" t="s">
        <v>764</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1" t="s">
        <v>389</v>
      </c>
    </row>
    <row r="30" spans="1:2" ht="22.5">
      <c r="B30" s="223" t="s">
        <v>601</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6"/>
  <sheetViews>
    <sheetView showGridLines="0" topLeftCell="C4"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4" t="s">
        <v>709</v>
      </c>
      <c r="E5" s="1165"/>
      <c r="F5" s="1165"/>
      <c r="G5" s="1165"/>
      <c r="H5" s="1165"/>
      <c r="I5" s="1165"/>
      <c r="J5" s="1166"/>
      <c r="K5" s="436"/>
      <c r="L5" s="176"/>
      <c r="M5" s="176"/>
      <c r="N5" s="176"/>
      <c r="O5" s="176"/>
      <c r="P5" s="176"/>
      <c r="Q5" s="176"/>
      <c r="R5" s="176"/>
      <c r="S5" s="567"/>
      <c r="T5" s="567"/>
      <c r="U5" s="567"/>
      <c r="V5" s="567"/>
      <c r="W5" s="176"/>
    </row>
    <row r="6" spans="1:24" s="469" customFormat="1" ht="3" customHeight="1">
      <c r="A6" s="312"/>
      <c r="B6" s="312"/>
      <c r="D6" s="1192"/>
      <c r="E6" s="1193"/>
      <c r="F6" s="1193"/>
      <c r="G6" s="1193"/>
      <c r="H6" s="1193"/>
      <c r="I6" s="1193"/>
      <c r="J6" s="1194"/>
      <c r="S6" s="645"/>
      <c r="T6" s="645"/>
      <c r="U6" s="645"/>
      <c r="V6" s="645"/>
    </row>
    <row r="7" spans="1:24" s="469" customFormat="1" ht="5.25" hidden="1" customHeight="1">
      <c r="A7" s="312"/>
      <c r="B7" s="312"/>
      <c r="E7" s="1195"/>
      <c r="F7" s="1195"/>
      <c r="G7" s="1191"/>
      <c r="H7" s="1191"/>
      <c r="I7" s="1191"/>
      <c r="J7" s="1191"/>
      <c r="S7" s="645"/>
      <c r="T7" s="645"/>
      <c r="U7" s="645"/>
      <c r="V7" s="645"/>
    </row>
    <row r="8" spans="1:24" s="469" customFormat="1" ht="5.25" hidden="1" customHeight="1">
      <c r="A8" s="312"/>
      <c r="B8" s="312"/>
      <c r="E8" s="1195"/>
      <c r="F8" s="1195"/>
      <c r="G8" s="1191"/>
      <c r="H8" s="1191"/>
      <c r="I8" s="1191"/>
      <c r="J8" s="1191"/>
      <c r="S8" s="645"/>
      <c r="T8" s="645"/>
      <c r="U8" s="645"/>
      <c r="V8" s="645"/>
    </row>
    <row r="9" spans="1:24" s="469" customFormat="1" ht="5.25" hidden="1" customHeight="1">
      <c r="A9" s="312"/>
      <c r="B9" s="312"/>
      <c r="E9" s="1195"/>
      <c r="F9" s="1195"/>
      <c r="G9" s="1191"/>
      <c r="H9" s="1191"/>
      <c r="I9" s="1191"/>
      <c r="J9" s="1191"/>
      <c r="S9" s="645"/>
      <c r="T9" s="645"/>
      <c r="U9" s="645"/>
      <c r="V9" s="645"/>
    </row>
    <row r="10" spans="1:24" s="645" customFormat="1" ht="5.25" hidden="1">
      <c r="A10" s="312"/>
      <c r="B10" s="312"/>
      <c r="E10" s="1196"/>
      <c r="F10" s="1196"/>
      <c r="G10" s="840"/>
      <c r="H10" s="465"/>
      <c r="I10" s="793"/>
      <c r="J10" s="793"/>
    </row>
    <row r="11" spans="1:24" s="159" customFormat="1" ht="18.75" customHeight="1">
      <c r="A11" s="312"/>
      <c r="B11" s="312"/>
      <c r="D11" s="152"/>
      <c r="E11" s="1197" t="s">
        <v>716</v>
      </c>
      <c r="F11" s="1197"/>
      <c r="G11" s="1126" t="s">
        <v>84</v>
      </c>
      <c r="H11" s="467"/>
      <c r="I11" s="166"/>
      <c r="J11" s="152"/>
      <c r="K11" s="153"/>
      <c r="L11" s="152"/>
      <c r="M11" s="152"/>
      <c r="N11" s="153"/>
      <c r="O11" s="153"/>
      <c r="P11" s="152"/>
      <c r="Q11" s="152"/>
      <c r="R11" s="153"/>
      <c r="S11" s="553"/>
      <c r="T11" s="552"/>
      <c r="U11" s="552"/>
      <c r="V11" s="553"/>
    </row>
    <row r="12" spans="1:24" s="469" customFormat="1" ht="18.75">
      <c r="A12" s="312"/>
      <c r="B12" s="312"/>
      <c r="E12" s="1197" t="s">
        <v>717</v>
      </c>
      <c r="F12" s="1197"/>
      <c r="G12" s="1126" t="s">
        <v>84</v>
      </c>
      <c r="H12" s="467"/>
      <c r="I12" s="465"/>
      <c r="J12" s="468"/>
      <c r="K12" s="464"/>
      <c r="L12" s="464"/>
      <c r="M12" s="464"/>
      <c r="N12" s="463"/>
      <c r="O12" s="464"/>
      <c r="P12" s="464"/>
      <c r="Q12" s="464"/>
      <c r="R12" s="463"/>
      <c r="S12" s="644"/>
      <c r="T12" s="644"/>
      <c r="U12" s="644"/>
      <c r="V12" s="643"/>
    </row>
    <row r="13" spans="1:24" s="469" customFormat="1" ht="5.25" hidden="1" customHeight="1">
      <c r="A13" s="312"/>
      <c r="B13" s="312"/>
      <c r="E13" s="1190"/>
      <c r="F13" s="1190"/>
      <c r="G13" s="466"/>
      <c r="H13" s="465"/>
      <c r="I13" s="464"/>
      <c r="J13" s="464"/>
      <c r="K13" s="464"/>
      <c r="L13" s="464"/>
      <c r="M13" s="464"/>
      <c r="N13" s="463"/>
      <c r="O13" s="464"/>
      <c r="P13" s="464"/>
      <c r="Q13" s="464"/>
      <c r="R13" s="463"/>
      <c r="S13" s="644"/>
      <c r="T13" s="644"/>
      <c r="U13" s="644"/>
      <c r="V13" s="643"/>
    </row>
    <row r="14" spans="1:24" s="469" customFormat="1" ht="5.25" hidden="1" customHeight="1">
      <c r="A14" s="312"/>
      <c r="B14" s="312"/>
      <c r="S14" s="645"/>
      <c r="T14" s="645"/>
      <c r="U14" s="645"/>
      <c r="V14" s="645"/>
    </row>
    <row r="15" spans="1:24" s="462" customFormat="1" ht="5.25" hidden="1" customHeight="1">
      <c r="A15" s="471"/>
      <c r="B15" s="471"/>
      <c r="S15" s="642"/>
      <c r="T15" s="642"/>
      <c r="U15" s="642"/>
      <c r="V15" s="642"/>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9" t="s">
        <v>91</v>
      </c>
      <c r="E17" s="1189" t="s">
        <v>296</v>
      </c>
      <c r="F17" s="1189" t="s">
        <v>79</v>
      </c>
      <c r="G17" s="1189" t="s">
        <v>438</v>
      </c>
      <c r="H17" s="1189" t="s">
        <v>91</v>
      </c>
      <c r="I17" s="1189"/>
      <c r="J17" s="1189" t="s">
        <v>20</v>
      </c>
      <c r="K17" s="1201" t="s">
        <v>478</v>
      </c>
      <c r="L17" s="1201"/>
      <c r="M17" s="1201"/>
      <c r="N17" s="1201"/>
      <c r="O17" s="1201" t="s">
        <v>707</v>
      </c>
      <c r="P17" s="1201"/>
      <c r="Q17" s="1201"/>
      <c r="R17" s="1201"/>
      <c r="S17" s="1201" t="s">
        <v>708</v>
      </c>
      <c r="T17" s="1201"/>
      <c r="U17" s="1201"/>
      <c r="V17" s="1201"/>
      <c r="W17" s="1189" t="s">
        <v>243</v>
      </c>
    </row>
    <row r="18" spans="1:24" ht="30.75" customHeight="1">
      <c r="D18" s="1189"/>
      <c r="E18" s="1189"/>
      <c r="F18" s="1189"/>
      <c r="G18" s="1189"/>
      <c r="H18" s="1189"/>
      <c r="I18" s="1189"/>
      <c r="J18" s="1189"/>
      <c r="K18" s="115" t="s">
        <v>299</v>
      </c>
      <c r="L18" s="1189" t="s">
        <v>91</v>
      </c>
      <c r="M18" s="1189"/>
      <c r="N18" s="115" t="s">
        <v>229</v>
      </c>
      <c r="O18" s="115" t="s">
        <v>299</v>
      </c>
      <c r="P18" s="1189" t="s">
        <v>91</v>
      </c>
      <c r="Q18" s="1189"/>
      <c r="R18" s="115" t="s">
        <v>229</v>
      </c>
      <c r="S18" s="540" t="s">
        <v>299</v>
      </c>
      <c r="T18" s="1189" t="s">
        <v>91</v>
      </c>
      <c r="U18" s="1189"/>
      <c r="V18" s="540" t="s">
        <v>399</v>
      </c>
      <c r="W18" s="1189"/>
    </row>
    <row r="19" spans="1:24" s="405" customFormat="1" ht="12" customHeight="1">
      <c r="A19" s="404"/>
      <c r="B19" s="404"/>
      <c r="D19" s="42" t="s">
        <v>92</v>
      </c>
      <c r="E19" s="42" t="s">
        <v>48</v>
      </c>
      <c r="F19" s="42" t="s">
        <v>49</v>
      </c>
      <c r="G19" s="42" t="s">
        <v>50</v>
      </c>
      <c r="H19" s="1198" t="s">
        <v>67</v>
      </c>
      <c r="I19" s="1198"/>
      <c r="J19" s="42" t="s">
        <v>68</v>
      </c>
      <c r="K19" s="42" t="s">
        <v>182</v>
      </c>
      <c r="L19" s="1198" t="s">
        <v>183</v>
      </c>
      <c r="M19" s="1198"/>
      <c r="N19" s="42" t="s">
        <v>207</v>
      </c>
      <c r="O19" s="42" t="s">
        <v>208</v>
      </c>
      <c r="P19" s="1198" t="s">
        <v>209</v>
      </c>
      <c r="Q19" s="1198"/>
      <c r="R19" s="42" t="s">
        <v>210</v>
      </c>
      <c r="S19" s="525" t="s">
        <v>209</v>
      </c>
      <c r="T19" s="1198" t="s">
        <v>210</v>
      </c>
      <c r="U19" s="1198"/>
      <c r="V19" s="525" t="s">
        <v>211</v>
      </c>
      <c r="W19" s="42" t="s">
        <v>212</v>
      </c>
    </row>
    <row r="20" spans="1:24" ht="14.25" hidden="1" customHeight="1">
      <c r="C20" s="310"/>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1" customFormat="1" ht="17.100000000000001" customHeight="1">
      <c r="A21" s="748">
        <v>13</v>
      </c>
      <c r="C21" s="310"/>
      <c r="D21" s="1179">
        <v>1</v>
      </c>
      <c r="E21" s="1180" t="s">
        <v>768</v>
      </c>
      <c r="F21" s="1182" t="s">
        <v>1900</v>
      </c>
      <c r="G21" s="1185" t="s">
        <v>84</v>
      </c>
      <c r="H21" s="1179"/>
      <c r="I21" s="1179">
        <v>1</v>
      </c>
      <c r="J21" s="1186" t="s">
        <v>1902</v>
      </c>
      <c r="K21" s="1172" t="s">
        <v>83</v>
      </c>
      <c r="L21" s="1170"/>
      <c r="M21" s="1170" t="s">
        <v>92</v>
      </c>
      <c r="N21" s="1177" t="s">
        <v>1898</v>
      </c>
      <c r="O21" s="1172" t="s">
        <v>84</v>
      </c>
      <c r="P21" s="1170"/>
      <c r="Q21" s="1170" t="s">
        <v>92</v>
      </c>
      <c r="R21" s="1171"/>
      <c r="S21" s="1172" t="s">
        <v>84</v>
      </c>
      <c r="T21" s="1083"/>
      <c r="U21" s="1083" t="s">
        <v>92</v>
      </c>
      <c r="V21" s="1127"/>
      <c r="W21" s="308"/>
    </row>
    <row r="22" spans="1:24" s="1101" customFormat="1" ht="17.100000000000001" customHeight="1">
      <c r="A22" s="748"/>
      <c r="C22" s="747"/>
      <c r="D22" s="1179"/>
      <c r="E22" s="1180"/>
      <c r="F22" s="1183"/>
      <c r="G22" s="1185"/>
      <c r="H22" s="1179"/>
      <c r="I22" s="1179"/>
      <c r="J22" s="1187"/>
      <c r="K22" s="1172"/>
      <c r="L22" s="1170"/>
      <c r="M22" s="1170"/>
      <c r="N22" s="1177"/>
      <c r="O22" s="1172"/>
      <c r="P22" s="1170"/>
      <c r="Q22" s="1170"/>
      <c r="R22" s="1171"/>
      <c r="S22" s="1172"/>
      <c r="T22" s="1085"/>
      <c r="U22" s="744"/>
      <c r="V22" s="745"/>
      <c r="W22" s="746"/>
    </row>
    <row r="23" spans="1:24" s="1101" customFormat="1" ht="17.100000000000001" customHeight="1">
      <c r="A23" s="748"/>
      <c r="C23" s="747"/>
      <c r="D23" s="1176"/>
      <c r="E23" s="1181"/>
      <c r="F23" s="1183"/>
      <c r="G23" s="1178"/>
      <c r="H23" s="1176"/>
      <c r="I23" s="1176"/>
      <c r="J23" s="1187"/>
      <c r="K23" s="1178"/>
      <c r="L23" s="1176"/>
      <c r="M23" s="1176"/>
      <c r="N23" s="1171"/>
      <c r="O23" s="1178"/>
      <c r="P23" s="1120"/>
      <c r="Q23" s="744"/>
      <c r="R23" s="745"/>
      <c r="S23" s="741"/>
      <c r="T23" s="741"/>
      <c r="U23" s="741"/>
      <c r="V23" s="741"/>
      <c r="W23" s="746"/>
    </row>
    <row r="24" spans="1:24" s="1101" customFormat="1" ht="17.100000000000001" customHeight="1">
      <c r="A24" s="748"/>
      <c r="C24" s="747"/>
      <c r="D24" s="1176"/>
      <c r="E24" s="1181"/>
      <c r="F24" s="1183"/>
      <c r="G24" s="1178"/>
      <c r="H24" s="1176"/>
      <c r="I24" s="1176"/>
      <c r="J24" s="1187"/>
      <c r="K24" s="1178"/>
      <c r="L24" s="1173"/>
      <c r="M24" s="1170" t="s">
        <v>48</v>
      </c>
      <c r="N24" s="1177" t="s">
        <v>1899</v>
      </c>
      <c r="O24" s="1172" t="s">
        <v>84</v>
      </c>
      <c r="P24" s="1170"/>
      <c r="Q24" s="1170" t="s">
        <v>92</v>
      </c>
      <c r="R24" s="1171"/>
      <c r="S24" s="1172" t="s">
        <v>84</v>
      </c>
      <c r="T24" s="1083"/>
      <c r="U24" s="1083" t="s">
        <v>92</v>
      </c>
      <c r="V24" s="1127"/>
      <c r="W24" s="308"/>
    </row>
    <row r="25" spans="1:24" s="1101" customFormat="1" ht="17.100000000000001" customHeight="1">
      <c r="A25" s="748"/>
      <c r="C25" s="747"/>
      <c r="D25" s="1176"/>
      <c r="E25" s="1181"/>
      <c r="F25" s="1183"/>
      <c r="G25" s="1178"/>
      <c r="H25" s="1176"/>
      <c r="I25" s="1176"/>
      <c r="J25" s="1187"/>
      <c r="K25" s="1178"/>
      <c r="L25" s="1174"/>
      <c r="M25" s="1170"/>
      <c r="N25" s="1177"/>
      <c r="O25" s="1172"/>
      <c r="P25" s="1170"/>
      <c r="Q25" s="1170"/>
      <c r="R25" s="1171"/>
      <c r="S25" s="1172"/>
      <c r="T25" s="1085"/>
      <c r="U25" s="744"/>
      <c r="V25" s="745"/>
      <c r="W25" s="746"/>
    </row>
    <row r="26" spans="1:24" s="1101" customFormat="1" ht="17.100000000000001" customHeight="1">
      <c r="A26" s="748"/>
      <c r="C26" s="747"/>
      <c r="D26" s="1176"/>
      <c r="E26" s="1181"/>
      <c r="F26" s="1183"/>
      <c r="G26" s="1178"/>
      <c r="H26" s="1176"/>
      <c r="I26" s="1176"/>
      <c r="J26" s="1187"/>
      <c r="K26" s="1178"/>
      <c r="L26" s="1175"/>
      <c r="M26" s="1176"/>
      <c r="N26" s="1171"/>
      <c r="O26" s="1178"/>
      <c r="P26" s="1120"/>
      <c r="Q26" s="744"/>
      <c r="R26" s="745"/>
      <c r="S26" s="741"/>
      <c r="T26" s="741"/>
      <c r="U26" s="741"/>
      <c r="V26" s="741"/>
      <c r="W26" s="746"/>
    </row>
    <row r="27" spans="1:24" s="1101" customFormat="1" ht="17.100000000000001" customHeight="1">
      <c r="A27" s="748"/>
      <c r="C27" s="747"/>
      <c r="D27" s="1176"/>
      <c r="E27" s="1181"/>
      <c r="F27" s="1183"/>
      <c r="G27" s="1178"/>
      <c r="H27" s="1176"/>
      <c r="I27" s="1176"/>
      <c r="J27" s="1188"/>
      <c r="K27" s="1178"/>
      <c r="L27" s="744"/>
      <c r="M27" s="745"/>
      <c r="N27" s="745"/>
      <c r="O27" s="745"/>
      <c r="P27" s="745"/>
      <c r="Q27" s="745"/>
      <c r="R27" s="745"/>
      <c r="S27" s="741"/>
      <c r="T27" s="741"/>
      <c r="U27" s="741"/>
      <c r="V27" s="741"/>
      <c r="W27" s="746"/>
    </row>
    <row r="28" spans="1:24" s="1101" customFormat="1" ht="15" customHeight="1">
      <c r="A28" s="748"/>
      <c r="C28" s="747"/>
      <c r="D28" s="1176"/>
      <c r="E28" s="1181"/>
      <c r="F28" s="1184"/>
      <c r="G28" s="1178"/>
      <c r="H28" s="744"/>
      <c r="I28" s="745"/>
      <c r="J28" s="745"/>
      <c r="K28" s="745"/>
      <c r="L28" s="745"/>
      <c r="M28" s="745"/>
      <c r="N28" s="745"/>
      <c r="O28" s="745"/>
      <c r="P28" s="745"/>
      <c r="Q28" s="745"/>
      <c r="R28" s="745"/>
      <c r="S28" s="741"/>
      <c r="T28" s="741"/>
      <c r="U28" s="741"/>
      <c r="V28" s="741"/>
      <c r="W28" s="746"/>
    </row>
    <row r="29" spans="1:24" s="1101" customFormat="1" ht="17.100000000000001" customHeight="1">
      <c r="A29" s="748">
        <v>5</v>
      </c>
      <c r="C29" s="310"/>
      <c r="D29" s="1179">
        <v>2</v>
      </c>
      <c r="E29" s="1180" t="s">
        <v>612</v>
      </c>
      <c r="F29" s="1182" t="s">
        <v>1900</v>
      </c>
      <c r="G29" s="1185" t="s">
        <v>84</v>
      </c>
      <c r="H29" s="1179"/>
      <c r="I29" s="1179">
        <v>1</v>
      </c>
      <c r="J29" s="1186" t="s">
        <v>1901</v>
      </c>
      <c r="K29" s="1172" t="s">
        <v>83</v>
      </c>
      <c r="L29" s="1170"/>
      <c r="M29" s="1170" t="s">
        <v>92</v>
      </c>
      <c r="N29" s="1177" t="s">
        <v>1898</v>
      </c>
      <c r="O29" s="1172" t="s">
        <v>84</v>
      </c>
      <c r="P29" s="1170"/>
      <c r="Q29" s="1170" t="s">
        <v>92</v>
      </c>
      <c r="R29" s="1171"/>
      <c r="S29" s="1172" t="s">
        <v>84</v>
      </c>
      <c r="T29" s="1083"/>
      <c r="U29" s="1083" t="s">
        <v>92</v>
      </c>
      <c r="V29" s="1127"/>
      <c r="W29" s="308"/>
    </row>
    <row r="30" spans="1:24" s="1101" customFormat="1" ht="17.100000000000001" customHeight="1">
      <c r="A30" s="748"/>
      <c r="C30" s="747"/>
      <c r="D30" s="1179"/>
      <c r="E30" s="1180"/>
      <c r="F30" s="1183"/>
      <c r="G30" s="1185"/>
      <c r="H30" s="1179"/>
      <c r="I30" s="1179"/>
      <c r="J30" s="1187"/>
      <c r="K30" s="1172"/>
      <c r="L30" s="1170"/>
      <c r="M30" s="1170"/>
      <c r="N30" s="1177"/>
      <c r="O30" s="1172"/>
      <c r="P30" s="1170"/>
      <c r="Q30" s="1170"/>
      <c r="R30" s="1171"/>
      <c r="S30" s="1172"/>
      <c r="T30" s="1085"/>
      <c r="U30" s="744"/>
      <c r="V30" s="745"/>
      <c r="W30" s="746"/>
    </row>
    <row r="31" spans="1:24" s="1101" customFormat="1" ht="17.100000000000001" customHeight="1">
      <c r="A31" s="748"/>
      <c r="C31" s="747"/>
      <c r="D31" s="1176"/>
      <c r="E31" s="1181"/>
      <c r="F31" s="1183"/>
      <c r="G31" s="1178"/>
      <c r="H31" s="1176"/>
      <c r="I31" s="1176"/>
      <c r="J31" s="1187"/>
      <c r="K31" s="1178"/>
      <c r="L31" s="1176"/>
      <c r="M31" s="1176"/>
      <c r="N31" s="1171"/>
      <c r="O31" s="1178"/>
      <c r="P31" s="1120"/>
      <c r="Q31" s="744"/>
      <c r="R31" s="745"/>
      <c r="S31" s="741"/>
      <c r="T31" s="741"/>
      <c r="U31" s="741"/>
      <c r="V31" s="741"/>
      <c r="W31" s="746"/>
    </row>
    <row r="32" spans="1:24" s="1101" customFormat="1" ht="17.100000000000001" customHeight="1">
      <c r="A32" s="748"/>
      <c r="C32" s="747"/>
      <c r="D32" s="1176"/>
      <c r="E32" s="1181"/>
      <c r="F32" s="1183"/>
      <c r="G32" s="1178"/>
      <c r="H32" s="1176"/>
      <c r="I32" s="1176"/>
      <c r="J32" s="1187"/>
      <c r="K32" s="1178"/>
      <c r="L32" s="1173"/>
      <c r="M32" s="1170" t="s">
        <v>48</v>
      </c>
      <c r="N32" s="1177" t="s">
        <v>1899</v>
      </c>
      <c r="O32" s="1172" t="s">
        <v>84</v>
      </c>
      <c r="P32" s="1170"/>
      <c r="Q32" s="1170" t="s">
        <v>92</v>
      </c>
      <c r="R32" s="1171"/>
      <c r="S32" s="1172" t="s">
        <v>84</v>
      </c>
      <c r="T32" s="1083"/>
      <c r="U32" s="1083" t="s">
        <v>92</v>
      </c>
      <c r="V32" s="1127"/>
      <c r="W32" s="308"/>
    </row>
    <row r="33" spans="1:23" s="1101" customFormat="1" ht="17.100000000000001" customHeight="1">
      <c r="A33" s="748"/>
      <c r="C33" s="747"/>
      <c r="D33" s="1176"/>
      <c r="E33" s="1181"/>
      <c r="F33" s="1183"/>
      <c r="G33" s="1178"/>
      <c r="H33" s="1176"/>
      <c r="I33" s="1176"/>
      <c r="J33" s="1187"/>
      <c r="K33" s="1178"/>
      <c r="L33" s="1174"/>
      <c r="M33" s="1170"/>
      <c r="N33" s="1177"/>
      <c r="O33" s="1172"/>
      <c r="P33" s="1170"/>
      <c r="Q33" s="1170"/>
      <c r="R33" s="1171"/>
      <c r="S33" s="1172"/>
      <c r="T33" s="1085"/>
      <c r="U33" s="744"/>
      <c r="V33" s="745"/>
      <c r="W33" s="746"/>
    </row>
    <row r="34" spans="1:23" s="1101" customFormat="1" ht="17.100000000000001" customHeight="1">
      <c r="A34" s="748"/>
      <c r="C34" s="747"/>
      <c r="D34" s="1176"/>
      <c r="E34" s="1181"/>
      <c r="F34" s="1183"/>
      <c r="G34" s="1178"/>
      <c r="H34" s="1176"/>
      <c r="I34" s="1176"/>
      <c r="J34" s="1187"/>
      <c r="K34" s="1178"/>
      <c r="L34" s="1175"/>
      <c r="M34" s="1176"/>
      <c r="N34" s="1171"/>
      <c r="O34" s="1178"/>
      <c r="P34" s="1120"/>
      <c r="Q34" s="744"/>
      <c r="R34" s="745"/>
      <c r="S34" s="741"/>
      <c r="T34" s="741"/>
      <c r="U34" s="741"/>
      <c r="V34" s="741"/>
      <c r="W34" s="746"/>
    </row>
    <row r="35" spans="1:23" s="1101" customFormat="1" ht="15" customHeight="1">
      <c r="A35" s="748"/>
      <c r="C35" s="747"/>
      <c r="D35" s="1176"/>
      <c r="E35" s="1181"/>
      <c r="F35" s="1183"/>
      <c r="G35" s="1178"/>
      <c r="H35" s="1176"/>
      <c r="I35" s="1176"/>
      <c r="J35" s="1188"/>
      <c r="K35" s="1178"/>
      <c r="L35" s="744"/>
      <c r="M35" s="745"/>
      <c r="N35" s="745"/>
      <c r="O35" s="745"/>
      <c r="P35" s="745"/>
      <c r="Q35" s="745"/>
      <c r="R35" s="745"/>
      <c r="S35" s="741"/>
      <c r="T35" s="741"/>
      <c r="U35" s="741"/>
      <c r="V35" s="741"/>
      <c r="W35" s="746"/>
    </row>
    <row r="36" spans="1:23" s="1101" customFormat="1" ht="15" customHeight="1">
      <c r="A36" s="748"/>
      <c r="C36" s="747"/>
      <c r="D36" s="1176"/>
      <c r="E36" s="1181"/>
      <c r="F36" s="1184"/>
      <c r="G36" s="1178"/>
      <c r="H36" s="744"/>
      <c r="I36" s="745"/>
      <c r="J36" s="745"/>
      <c r="K36" s="745"/>
      <c r="L36" s="745"/>
      <c r="M36" s="745"/>
      <c r="N36" s="745"/>
      <c r="O36" s="745"/>
      <c r="P36" s="745"/>
      <c r="Q36" s="745"/>
      <c r="R36" s="745"/>
      <c r="S36" s="741"/>
      <c r="T36" s="741"/>
      <c r="U36" s="741"/>
      <c r="V36" s="741"/>
      <c r="W36" s="746"/>
    </row>
    <row r="37" spans="1:23" s="1101" customFormat="1" ht="17.100000000000001" customHeight="1">
      <c r="A37" s="748">
        <v>4</v>
      </c>
      <c r="C37" s="310"/>
      <c r="D37" s="1179">
        <v>3</v>
      </c>
      <c r="E37" s="1180" t="s">
        <v>611</v>
      </c>
      <c r="F37" s="1182" t="s">
        <v>1900</v>
      </c>
      <c r="G37" s="1185" t="s">
        <v>84</v>
      </c>
      <c r="H37" s="1179"/>
      <c r="I37" s="1179">
        <v>1</v>
      </c>
      <c r="J37" s="1186" t="s">
        <v>714</v>
      </c>
      <c r="K37" s="1172" t="s">
        <v>83</v>
      </c>
      <c r="L37" s="1170"/>
      <c r="M37" s="1170" t="s">
        <v>92</v>
      </c>
      <c r="N37" s="1177" t="s">
        <v>1898</v>
      </c>
      <c r="O37" s="1172" t="s">
        <v>84</v>
      </c>
      <c r="P37" s="1170"/>
      <c r="Q37" s="1170" t="s">
        <v>92</v>
      </c>
      <c r="R37" s="1171"/>
      <c r="S37" s="1172" t="s">
        <v>84</v>
      </c>
      <c r="T37" s="1083"/>
      <c r="U37" s="1083" t="s">
        <v>92</v>
      </c>
      <c r="V37" s="1127"/>
      <c r="W37" s="308"/>
    </row>
    <row r="38" spans="1:23" s="1101" customFormat="1" ht="17.100000000000001" customHeight="1">
      <c r="A38" s="748"/>
      <c r="C38" s="747"/>
      <c r="D38" s="1179"/>
      <c r="E38" s="1180"/>
      <c r="F38" s="1183"/>
      <c r="G38" s="1185"/>
      <c r="H38" s="1179"/>
      <c r="I38" s="1179"/>
      <c r="J38" s="1187"/>
      <c r="K38" s="1172"/>
      <c r="L38" s="1170"/>
      <c r="M38" s="1170"/>
      <c r="N38" s="1177"/>
      <c r="O38" s="1172"/>
      <c r="P38" s="1170"/>
      <c r="Q38" s="1170"/>
      <c r="R38" s="1171"/>
      <c r="S38" s="1172"/>
      <c r="T38" s="1085"/>
      <c r="U38" s="744"/>
      <c r="V38" s="745"/>
      <c r="W38" s="746"/>
    </row>
    <row r="39" spans="1:23" s="1101" customFormat="1" ht="17.100000000000001" customHeight="1">
      <c r="A39" s="748"/>
      <c r="C39" s="747"/>
      <c r="D39" s="1176"/>
      <c r="E39" s="1181"/>
      <c r="F39" s="1183"/>
      <c r="G39" s="1178"/>
      <c r="H39" s="1176"/>
      <c r="I39" s="1176"/>
      <c r="J39" s="1187"/>
      <c r="K39" s="1178"/>
      <c r="L39" s="1176"/>
      <c r="M39" s="1176"/>
      <c r="N39" s="1171"/>
      <c r="O39" s="1178"/>
      <c r="P39" s="1120"/>
      <c r="Q39" s="744"/>
      <c r="R39" s="745"/>
      <c r="S39" s="741"/>
      <c r="T39" s="741"/>
      <c r="U39" s="741"/>
      <c r="V39" s="741"/>
      <c r="W39" s="746"/>
    </row>
    <row r="40" spans="1:23" s="1101" customFormat="1" ht="15" customHeight="1">
      <c r="A40" s="748"/>
      <c r="C40" s="747"/>
      <c r="D40" s="1176"/>
      <c r="E40" s="1181"/>
      <c r="F40" s="1183"/>
      <c r="G40" s="1178"/>
      <c r="H40" s="1176"/>
      <c r="I40" s="1176"/>
      <c r="J40" s="1188"/>
      <c r="K40" s="1178"/>
      <c r="L40" s="744"/>
      <c r="M40" s="745"/>
      <c r="N40" s="745"/>
      <c r="O40" s="745"/>
      <c r="P40" s="745"/>
      <c r="Q40" s="745"/>
      <c r="R40" s="745"/>
      <c r="S40" s="741"/>
      <c r="T40" s="741"/>
      <c r="U40" s="741"/>
      <c r="V40" s="741"/>
      <c r="W40" s="746"/>
    </row>
    <row r="41" spans="1:23" s="1101" customFormat="1" ht="15" customHeight="1">
      <c r="A41" s="748"/>
      <c r="C41" s="747"/>
      <c r="D41" s="1176"/>
      <c r="E41" s="1181"/>
      <c r="F41" s="1184"/>
      <c r="G41" s="1178"/>
      <c r="H41" s="744"/>
      <c r="I41" s="745"/>
      <c r="J41" s="745"/>
      <c r="K41" s="745"/>
      <c r="L41" s="745"/>
      <c r="M41" s="745"/>
      <c r="N41" s="745"/>
      <c r="O41" s="745"/>
      <c r="P41" s="745"/>
      <c r="Q41" s="745"/>
      <c r="R41" s="745"/>
      <c r="S41" s="741"/>
      <c r="T41" s="741"/>
      <c r="U41" s="741"/>
      <c r="V41" s="741"/>
      <c r="W41" s="746"/>
    </row>
    <row r="42" spans="1:23" ht="17.100000000000001" customHeight="1">
      <c r="D42" s="117"/>
      <c r="E42" s="118"/>
      <c r="F42" s="118"/>
      <c r="G42" s="118"/>
      <c r="H42" s="118"/>
      <c r="I42" s="118"/>
      <c r="J42" s="118"/>
      <c r="K42" s="118"/>
      <c r="L42" s="118"/>
      <c r="M42" s="118"/>
      <c r="N42" s="118"/>
      <c r="O42" s="118"/>
      <c r="P42" s="118"/>
      <c r="Q42" s="118"/>
      <c r="R42" s="118"/>
      <c r="S42" s="541"/>
      <c r="T42" s="541"/>
      <c r="U42" s="541"/>
      <c r="V42" s="541"/>
      <c r="W42" s="119"/>
    </row>
    <row r="43" spans="1:23" ht="3" customHeight="1"/>
    <row r="44" spans="1:23" ht="11.25" hidden="1" customHeight="1"/>
    <row r="45" spans="1:23" ht="0.95" customHeight="1"/>
    <row r="46" spans="1:23" ht="23.25" customHeight="1"/>
    <row r="47" spans="1:23" ht="3" customHeight="1"/>
    <row r="48" spans="1:23" ht="17.100000000000001" customHeight="1">
      <c r="E48" s="1202" t="s">
        <v>733</v>
      </c>
      <c r="F48" s="1202"/>
      <c r="G48" s="1202"/>
      <c r="H48" s="1202"/>
      <c r="I48" s="1202"/>
      <c r="J48" s="1202"/>
      <c r="K48" s="1202"/>
      <c r="L48" s="1202"/>
      <c r="M48" s="1202"/>
      <c r="N48" s="1202"/>
      <c r="O48" s="1202"/>
      <c r="P48" s="1202"/>
      <c r="Q48" s="1202"/>
      <c r="R48" s="1202"/>
      <c r="S48" s="1202"/>
      <c r="T48" s="1202"/>
      <c r="U48" s="1202"/>
      <c r="V48" s="1202"/>
      <c r="W48" s="1202"/>
    </row>
    <row r="49" spans="5:23" ht="36.950000000000003" customHeight="1">
      <c r="E49" s="1199" t="s">
        <v>735</v>
      </c>
      <c r="F49" s="1200"/>
      <c r="G49" s="1200"/>
      <c r="H49" s="1200"/>
      <c r="I49" s="1200"/>
      <c r="J49" s="1200"/>
      <c r="K49" s="1200"/>
      <c r="L49" s="1200"/>
      <c r="M49" s="1200"/>
      <c r="N49" s="1200"/>
      <c r="O49" s="1200"/>
      <c r="P49" s="1200"/>
      <c r="Q49" s="1200"/>
      <c r="R49" s="1200"/>
      <c r="S49" s="1200"/>
      <c r="T49" s="1200"/>
      <c r="U49" s="1200"/>
      <c r="V49" s="1200"/>
      <c r="W49" s="1200"/>
    </row>
    <row r="50" spans="5:23" ht="17.100000000000001" customHeight="1">
      <c r="E50" s="1199" t="s">
        <v>736</v>
      </c>
      <c r="F50" s="1200"/>
      <c r="G50" s="1200"/>
      <c r="H50" s="1200"/>
      <c r="I50" s="1200"/>
      <c r="J50" s="1200"/>
      <c r="K50" s="1200"/>
      <c r="L50" s="1200"/>
      <c r="M50" s="1200"/>
      <c r="N50" s="1200"/>
      <c r="O50" s="1200"/>
      <c r="P50" s="1200"/>
      <c r="Q50" s="1200"/>
      <c r="R50" s="1200"/>
      <c r="S50" s="1200"/>
      <c r="T50" s="1200"/>
      <c r="U50" s="1200"/>
      <c r="V50" s="1200"/>
      <c r="W50" s="1200"/>
    </row>
    <row r="51" spans="5:23" ht="27" customHeight="1">
      <c r="E51" s="1199" t="s">
        <v>737</v>
      </c>
      <c r="F51" s="1200"/>
      <c r="G51" s="1200"/>
      <c r="H51" s="1200"/>
      <c r="I51" s="1200"/>
      <c r="J51" s="1200"/>
      <c r="K51" s="1200"/>
      <c r="L51" s="1200"/>
      <c r="M51" s="1200"/>
      <c r="N51" s="1200"/>
      <c r="O51" s="1200"/>
      <c r="P51" s="1200"/>
      <c r="Q51" s="1200"/>
      <c r="R51" s="1200"/>
      <c r="S51" s="1200"/>
      <c r="T51" s="1200"/>
      <c r="U51" s="1200"/>
      <c r="V51" s="1200"/>
      <c r="W51" s="1200"/>
    </row>
    <row r="52" spans="5:23" ht="17.100000000000001" customHeight="1">
      <c r="E52" s="1199" t="s">
        <v>738</v>
      </c>
      <c r="F52" s="1200"/>
      <c r="G52" s="1200"/>
      <c r="H52" s="1200"/>
      <c r="I52" s="1200"/>
      <c r="J52" s="1200"/>
      <c r="K52" s="1200"/>
      <c r="L52" s="1200"/>
      <c r="M52" s="1200"/>
      <c r="N52" s="1200"/>
      <c r="O52" s="1200"/>
      <c r="P52" s="1200"/>
      <c r="Q52" s="1200"/>
      <c r="R52" s="1200"/>
      <c r="S52" s="1200"/>
      <c r="T52" s="1200"/>
      <c r="U52" s="1200"/>
      <c r="V52" s="1200"/>
      <c r="W52" s="1200"/>
    </row>
    <row r="53" spans="5:23" ht="15" customHeight="1">
      <c r="E53" s="792"/>
      <c r="F53" s="218"/>
      <c r="G53" s="218"/>
      <c r="H53" s="218"/>
      <c r="I53" s="218"/>
      <c r="J53" s="218"/>
      <c r="K53" s="218"/>
      <c r="L53" s="218"/>
      <c r="M53" s="218"/>
      <c r="N53" s="218"/>
      <c r="O53" s="218"/>
      <c r="P53" s="218"/>
      <c r="Q53" s="218"/>
      <c r="R53" s="218"/>
      <c r="S53" s="218"/>
      <c r="T53" s="218"/>
      <c r="U53" s="218"/>
      <c r="V53" s="218"/>
      <c r="W53" s="218"/>
    </row>
    <row r="54" spans="5:23" ht="15" customHeight="1">
      <c r="E54" s="1202" t="s">
        <v>734</v>
      </c>
      <c r="F54" s="1202"/>
      <c r="G54" s="1202"/>
      <c r="H54" s="1202"/>
      <c r="I54" s="1202"/>
      <c r="J54" s="1202"/>
      <c r="K54" s="1202"/>
      <c r="L54" s="1202"/>
      <c r="M54" s="1202"/>
      <c r="N54" s="1202"/>
      <c r="O54" s="1202"/>
      <c r="P54" s="1202"/>
      <c r="Q54" s="1202"/>
      <c r="R54" s="1202"/>
      <c r="S54" s="1202"/>
      <c r="T54" s="1202"/>
      <c r="U54" s="1202"/>
      <c r="V54" s="1202"/>
      <c r="W54" s="1202"/>
    </row>
    <row r="55" spans="5:23" ht="17.100000000000001" customHeight="1">
      <c r="E55" s="1199" t="s">
        <v>739</v>
      </c>
      <c r="F55" s="1200"/>
      <c r="G55" s="1200"/>
      <c r="H55" s="1200"/>
      <c r="I55" s="1200"/>
      <c r="J55" s="1200"/>
      <c r="K55" s="1200"/>
      <c r="L55" s="1200"/>
      <c r="M55" s="1200"/>
      <c r="N55" s="1200"/>
      <c r="O55" s="1200"/>
      <c r="P55" s="1200"/>
      <c r="Q55" s="1200"/>
      <c r="R55" s="1200"/>
      <c r="S55" s="1200"/>
      <c r="T55" s="1200"/>
      <c r="U55" s="1200"/>
      <c r="V55" s="1200"/>
      <c r="W55" s="1200"/>
    </row>
    <row r="56" spans="5:23" ht="17.100000000000001" customHeight="1">
      <c r="E56" s="1199" t="s">
        <v>740</v>
      </c>
      <c r="F56" s="1200"/>
      <c r="G56" s="1200"/>
      <c r="H56" s="1200"/>
      <c r="I56" s="1200"/>
      <c r="J56" s="1200"/>
      <c r="K56" s="1200"/>
      <c r="L56" s="1200"/>
      <c r="M56" s="1200"/>
      <c r="N56" s="1200"/>
      <c r="O56" s="1200"/>
      <c r="P56" s="1200"/>
      <c r="Q56" s="1200"/>
      <c r="R56" s="1200"/>
      <c r="S56" s="1200"/>
      <c r="T56" s="1200"/>
      <c r="U56" s="1200"/>
      <c r="V56" s="1200"/>
      <c r="W56" s="1200"/>
    </row>
  </sheetData>
  <sheetProtection algorithmName="SHA-512" hashValue="rBmwwOdn8RvgIIOsbBo5W8B7qutld6zqXghM5/IsUNS0F8pW/sUWxqPWy81aE76NWlKCs/+39j+kHBwBXeDEDQ==" saltValue="BCw7kZ+qxSZdBcN2bO3afA==" spinCount="100000" sheet="1" objects="1" scenarios="1" formatColumns="0" formatRows="0"/>
  <dataConsolidate link="1"/>
  <mergeCells count="101">
    <mergeCell ref="E54:W54"/>
    <mergeCell ref="E55:W55"/>
    <mergeCell ref="E56:W56"/>
    <mergeCell ref="E48:W48"/>
    <mergeCell ref="E49:W49"/>
    <mergeCell ref="E50:W50"/>
    <mergeCell ref="E51:W51"/>
    <mergeCell ref="L19:M19"/>
    <mergeCell ref="E52:W52"/>
    <mergeCell ref="P19:Q19"/>
    <mergeCell ref="W17:W18"/>
    <mergeCell ref="O17:R17"/>
    <mergeCell ref="K17:N17"/>
    <mergeCell ref="T19:U19"/>
    <mergeCell ref="S17:V17"/>
    <mergeCell ref="T18:U18"/>
    <mergeCell ref="L18:M18"/>
    <mergeCell ref="P18:Q18"/>
    <mergeCell ref="I21:I27"/>
    <mergeCell ref="J21:J27"/>
    <mergeCell ref="D21:D28"/>
    <mergeCell ref="E21:E28"/>
    <mergeCell ref="F21:F28"/>
    <mergeCell ref="G21:G28"/>
    <mergeCell ref="H21:H27"/>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P21:P22"/>
    <mergeCell ref="Q21:Q22"/>
    <mergeCell ref="R21:R22"/>
    <mergeCell ref="S21:S22"/>
    <mergeCell ref="D29:D36"/>
    <mergeCell ref="E29:E36"/>
    <mergeCell ref="F29:F36"/>
    <mergeCell ref="G29:G36"/>
    <mergeCell ref="H29:H35"/>
    <mergeCell ref="I29:I35"/>
    <mergeCell ref="J29:J35"/>
    <mergeCell ref="K29:K35"/>
    <mergeCell ref="L29:L31"/>
    <mergeCell ref="M29:M31"/>
    <mergeCell ref="N29:N31"/>
    <mergeCell ref="O29:O31"/>
    <mergeCell ref="K21:K27"/>
    <mergeCell ref="L21:L23"/>
    <mergeCell ref="M21:M23"/>
    <mergeCell ref="N21:N23"/>
    <mergeCell ref="O21:O23"/>
    <mergeCell ref="L24:L26"/>
    <mergeCell ref="M24:M26"/>
    <mergeCell ref="N24:N26"/>
    <mergeCell ref="D37:D41"/>
    <mergeCell ref="E37:E41"/>
    <mergeCell ref="F37:F41"/>
    <mergeCell ref="G37:G41"/>
    <mergeCell ref="H37:H40"/>
    <mergeCell ref="I37:I40"/>
    <mergeCell ref="J37:J40"/>
    <mergeCell ref="K37:K40"/>
    <mergeCell ref="L37:L39"/>
    <mergeCell ref="P24:P25"/>
    <mergeCell ref="Q24:Q25"/>
    <mergeCell ref="R24:R25"/>
    <mergeCell ref="S24:S25"/>
    <mergeCell ref="P37:P38"/>
    <mergeCell ref="Q37:Q38"/>
    <mergeCell ref="R37:R38"/>
    <mergeCell ref="S37:S38"/>
    <mergeCell ref="L32:L34"/>
    <mergeCell ref="M32:M34"/>
    <mergeCell ref="N32:N34"/>
    <mergeCell ref="O32:O34"/>
    <mergeCell ref="P32:P33"/>
    <mergeCell ref="Q32:Q33"/>
    <mergeCell ref="R32:R33"/>
    <mergeCell ref="S32:S33"/>
    <mergeCell ref="P29:P30"/>
    <mergeCell ref="Q29:Q30"/>
    <mergeCell ref="R29:R30"/>
    <mergeCell ref="S29:S30"/>
    <mergeCell ref="M37:M39"/>
    <mergeCell ref="N37:N39"/>
    <mergeCell ref="O37:O39"/>
    <mergeCell ref="O24:O26"/>
  </mergeCells>
  <phoneticPr fontId="13" type="noConversion"/>
  <dataValidations xWindow="622" yWindow="221" count="7">
    <dataValidation allowBlank="1" showInputMessage="1" showErrorMessage="1" prompt="Для выбора выполните двойной щелчок левой клавиши мыши по соответствующей ячейке." sqref="G10:G12 G21:G22 K21:K22 O21:O22 S21:S22 G29:G30 K29:K30 O29:O30 S29:S30 G37:G38 K37:K38 O37:O38 S37:S38 G32:G33 K32:K33 O32:O33 S32:S33 G24:G25 K24:K25 O24:O25 S24:S2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N34 N37:N39 N21:N26">
      <formula1>DESCRIPTION_TERRITORY</formula1>
    </dataValidation>
    <dataValidation allowBlank="1" showInputMessage="1" showErrorMessage="1" prompt="Выберите виды деятельности, выполнив двойной щелчок левой кнопки мыши по ячейке." sqref="F32:F33 F37 F29 F21"/>
    <dataValidation type="list" allowBlank="1" showInputMessage="1" showErrorMessage="1" errorTitle="Ошибка" error="Выберите значение из списка" prompt="Выберите значение из списка" sqref="E32:E33">
      <formula1>kind_group_rates_load_filter</formula1>
    </dataValidation>
    <dataValidation type="textLength" operator="lessThanOrEqual" allowBlank="1" showInputMessage="1" showErrorMessage="1" errorTitle="Ошибка" error="Допускается ввод не более 900 символов!" sqref="R24:R25 R21:R22 V21:W21 V37:W37 R29:R30 V29:W29 V24:W24 R37:R38 R32:R33 V32:W32 J29">
      <formula1>900</formula1>
    </dataValidation>
    <dataValidation type="list" showInputMessage="1" showErrorMessage="1" errorTitle="Ошибка" error="Выберите значение из списка" sqref="J37">
      <formula1>name_rates_4_filter</formula1>
    </dataValidation>
    <dataValidation type="textLength" operator="lessThanOrEqual" allowBlank="1" showInputMessage="1" showErrorMessage="1" errorTitle="Ошибка" error="Допускается ввод не более 900 символов!" sqref="J21:J27">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92</v>
      </c>
    </row>
    <row r="2" spans="1:14" ht="22.5">
      <c r="F2" s="1204" t="s">
        <v>490</v>
      </c>
      <c r="G2" s="1205"/>
      <c r="H2" s="1206"/>
      <c r="I2" s="640"/>
    </row>
    <row r="3" spans="1:14" ht="3" customHeight="1"/>
    <row r="4" spans="1:14" s="570" customFormat="1" ht="11.25">
      <c r="A4" s="590"/>
      <c r="B4" s="590"/>
      <c r="C4" s="590"/>
      <c r="D4" s="590"/>
      <c r="F4" s="1155" t="s">
        <v>453</v>
      </c>
      <c r="G4" s="1155"/>
      <c r="H4" s="1155"/>
      <c r="I4" s="1207" t="s">
        <v>454</v>
      </c>
      <c r="J4" s="590"/>
      <c r="K4" s="590"/>
      <c r="L4" s="590"/>
      <c r="M4" s="590"/>
      <c r="N4" s="590"/>
    </row>
    <row r="5" spans="1:14" s="570" customFormat="1" ht="11.25" customHeight="1">
      <c r="A5" s="590"/>
      <c r="B5" s="590"/>
      <c r="C5" s="590"/>
      <c r="D5" s="590"/>
      <c r="F5" s="606" t="s">
        <v>91</v>
      </c>
      <c r="G5" s="618" t="s">
        <v>456</v>
      </c>
      <c r="H5" s="605" t="s">
        <v>441</v>
      </c>
      <c r="I5" s="1207"/>
      <c r="J5" s="590"/>
      <c r="K5" s="590"/>
      <c r="L5" s="590"/>
      <c r="M5" s="590"/>
      <c r="N5" s="590"/>
    </row>
    <row r="6" spans="1:14" s="570" customFormat="1" ht="12" customHeight="1">
      <c r="A6" s="590"/>
      <c r="B6" s="590"/>
      <c r="C6" s="590"/>
      <c r="D6" s="590"/>
      <c r="F6" s="607" t="s">
        <v>92</v>
      </c>
      <c r="G6" s="609">
        <v>2</v>
      </c>
      <c r="H6" s="610">
        <v>3</v>
      </c>
      <c r="I6" s="608">
        <v>4</v>
      </c>
      <c r="J6" s="590">
        <v>4</v>
      </c>
      <c r="K6" s="590"/>
      <c r="L6" s="590"/>
      <c r="M6" s="590"/>
      <c r="N6" s="590"/>
    </row>
    <row r="7" spans="1:14" s="570" customFormat="1" ht="18.75">
      <c r="A7" s="590"/>
      <c r="B7" s="590"/>
      <c r="C7" s="590"/>
      <c r="D7" s="590"/>
      <c r="F7" s="616">
        <v>1</v>
      </c>
      <c r="G7" s="632" t="s">
        <v>491</v>
      </c>
      <c r="H7" s="604" t="str">
        <f>IF(dateCh="","",dateCh)</f>
        <v>19.12.2019</v>
      </c>
      <c r="I7" s="581" t="s">
        <v>492</v>
      </c>
      <c r="J7" s="615"/>
      <c r="K7" s="590"/>
      <c r="L7" s="590"/>
      <c r="M7" s="590"/>
      <c r="N7" s="590"/>
    </row>
    <row r="8" spans="1:14" s="570" customFormat="1" ht="45">
      <c r="A8" s="1208">
        <v>1</v>
      </c>
      <c r="B8" s="590"/>
      <c r="C8" s="590"/>
      <c r="D8" s="590"/>
      <c r="F8" s="616" t="str">
        <f>"2." &amp;mergeValue(A8)</f>
        <v>2.1</v>
      </c>
      <c r="G8" s="632" t="s">
        <v>493</v>
      </c>
      <c r="H8" s="604"/>
      <c r="I8" s="581" t="s">
        <v>588</v>
      </c>
      <c r="J8" s="615"/>
      <c r="K8" s="590"/>
      <c r="L8" s="590"/>
      <c r="M8" s="590"/>
      <c r="N8" s="590"/>
    </row>
    <row r="9" spans="1:14" s="570" customFormat="1" ht="22.5">
      <c r="A9" s="1208"/>
      <c r="B9" s="590"/>
      <c r="C9" s="590"/>
      <c r="D9" s="590"/>
      <c r="F9" s="616" t="str">
        <f>"3." &amp;mergeValue(A9)</f>
        <v>3.1</v>
      </c>
      <c r="G9" s="632" t="s">
        <v>494</v>
      </c>
      <c r="H9" s="604"/>
      <c r="I9" s="581" t="s">
        <v>586</v>
      </c>
      <c r="J9" s="615"/>
      <c r="K9" s="590"/>
      <c r="L9" s="590"/>
      <c r="M9" s="590"/>
      <c r="N9" s="590"/>
    </row>
    <row r="10" spans="1:14" s="570" customFormat="1" ht="22.5">
      <c r="A10" s="1208"/>
      <c r="B10" s="590"/>
      <c r="C10" s="590"/>
      <c r="D10" s="590"/>
      <c r="F10" s="616" t="str">
        <f>"4."&amp;mergeValue(A10)</f>
        <v>4.1</v>
      </c>
      <c r="G10" s="632" t="s">
        <v>495</v>
      </c>
      <c r="H10" s="605" t="s">
        <v>457</v>
      </c>
      <c r="I10" s="581"/>
      <c r="J10" s="615"/>
      <c r="K10" s="590"/>
      <c r="L10" s="590"/>
      <c r="M10" s="590"/>
      <c r="N10" s="590"/>
    </row>
    <row r="11" spans="1:14" s="570" customFormat="1" ht="18.75">
      <c r="A11" s="1208"/>
      <c r="B11" s="1208">
        <v>1</v>
      </c>
      <c r="C11" s="623"/>
      <c r="D11" s="623"/>
      <c r="F11" s="616" t="str">
        <f>"4."&amp;mergeValue(A11) &amp;"."&amp;mergeValue(B11)</f>
        <v>4.1.1</v>
      </c>
      <c r="G11" s="611" t="s">
        <v>590</v>
      </c>
      <c r="H11" s="604" t="str">
        <f>IF(region_name="","",region_name)</f>
        <v>Ленинградская область</v>
      </c>
      <c r="I11" s="581" t="s">
        <v>498</v>
      </c>
      <c r="J11" s="615"/>
      <c r="K11" s="590"/>
      <c r="L11" s="590"/>
      <c r="M11" s="590"/>
      <c r="N11" s="590"/>
    </row>
    <row r="12" spans="1:14" s="570" customFormat="1" ht="22.5">
      <c r="A12" s="1208"/>
      <c r="B12" s="1208"/>
      <c r="C12" s="1208">
        <v>1</v>
      </c>
      <c r="D12" s="623"/>
      <c r="F12" s="616" t="str">
        <f>"4."&amp;mergeValue(A12) &amp;"."&amp;mergeValue(B12)&amp;"."&amp;mergeValue(C12)</f>
        <v>4.1.1.1</v>
      </c>
      <c r="G12" s="622" t="s">
        <v>496</v>
      </c>
      <c r="H12" s="604"/>
      <c r="I12" s="581" t="s">
        <v>499</v>
      </c>
      <c r="J12" s="615"/>
      <c r="K12" s="590"/>
      <c r="L12" s="590"/>
      <c r="M12" s="590"/>
      <c r="N12" s="590"/>
    </row>
    <row r="13" spans="1:14" s="570" customFormat="1" ht="39" customHeight="1">
      <c r="A13" s="1208"/>
      <c r="B13" s="1208"/>
      <c r="C13" s="1208"/>
      <c r="D13" s="623">
        <v>1</v>
      </c>
      <c r="F13" s="616" t="str">
        <f>"4."&amp;mergeValue(A13) &amp;"."&amp;mergeValue(B13)&amp;"."&amp;mergeValue(C13)&amp;"."&amp;mergeValue(D13)</f>
        <v>4.1.1.1.1</v>
      </c>
      <c r="G13" s="633" t="s">
        <v>497</v>
      </c>
      <c r="H13" s="604"/>
      <c r="I13" s="1209" t="s">
        <v>589</v>
      </c>
      <c r="J13" s="615"/>
      <c r="K13" s="590"/>
      <c r="L13" s="590"/>
      <c r="M13" s="590"/>
      <c r="N13" s="590"/>
    </row>
    <row r="14" spans="1:14" s="570" customFormat="1" ht="18.75">
      <c r="A14" s="1208"/>
      <c r="B14" s="1208"/>
      <c r="C14" s="1208"/>
      <c r="D14" s="623"/>
      <c r="F14" s="619"/>
      <c r="G14" s="550" t="s">
        <v>4</v>
      </c>
      <c r="H14" s="624"/>
      <c r="I14" s="1209"/>
      <c r="J14" s="615"/>
      <c r="K14" s="590"/>
      <c r="L14" s="590"/>
      <c r="M14" s="590"/>
      <c r="N14" s="590"/>
    </row>
    <row r="15" spans="1:14" s="570" customFormat="1" ht="18.75">
      <c r="A15" s="1208"/>
      <c r="B15" s="1208"/>
      <c r="C15" s="623"/>
      <c r="D15" s="623"/>
      <c r="F15" s="634"/>
      <c r="G15" s="577" t="s">
        <v>402</v>
      </c>
      <c r="H15" s="635"/>
      <c r="I15" s="636"/>
      <c r="J15" s="615"/>
      <c r="K15" s="590"/>
      <c r="L15" s="590"/>
      <c r="M15" s="590"/>
      <c r="N15" s="590"/>
    </row>
    <row r="16" spans="1:14" s="570" customFormat="1" ht="18.75">
      <c r="A16" s="1208"/>
      <c r="B16" s="590"/>
      <c r="C16" s="590"/>
      <c r="D16" s="590"/>
      <c r="F16" s="619"/>
      <c r="G16" s="558" t="s">
        <v>505</v>
      </c>
      <c r="H16" s="620"/>
      <c r="I16" s="621"/>
      <c r="J16" s="615"/>
      <c r="K16" s="590"/>
      <c r="L16" s="590"/>
      <c r="M16" s="590"/>
      <c r="N16" s="590"/>
    </row>
    <row r="17" spans="1:14" s="570" customFormat="1" ht="18.75">
      <c r="A17" s="590"/>
      <c r="B17" s="590"/>
      <c r="C17" s="590"/>
      <c r="D17" s="590"/>
      <c r="F17" s="619"/>
      <c r="G17" s="565" t="s">
        <v>504</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3" t="s">
        <v>591</v>
      </c>
      <c r="H19" s="1203"/>
      <c r="I19" s="594"/>
      <c r="J19" s="614"/>
      <c r="K19" s="614"/>
      <c r="L19" s="614"/>
      <c r="M19" s="614"/>
      <c r="N19" s="614"/>
    </row>
  </sheetData>
  <sheetProtection algorithmName="SHA-512" hashValue="KwOnc/ETxZJCLIRvaMcWnNlzda20hUgEo6Rq8qbkELh17Fmj3F9jD73ltfNeehvneYVwT1eZSCFjnruaw/8vkA==" saltValue="/2YD+Lvoe4paBttXG/MrC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4" t="s">
        <v>629</v>
      </c>
      <c r="M5" s="1224"/>
      <c r="N5" s="1224"/>
      <c r="O5" s="1224"/>
      <c r="P5" s="1224"/>
      <c r="Q5" s="1224"/>
      <c r="R5" s="1224"/>
      <c r="S5" s="1224"/>
      <c r="T5" s="1224"/>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501</v>
      </c>
      <c r="N7" s="666"/>
      <c r="O7" s="1230" t="str">
        <f>IF(NameOrPr_ch="",IF(NameOrPr="","",NameOrPr),NameOrPr_ch)</f>
        <v>Комитет по тарифам и ценовой политике Лен.области (ЛенРТК)</v>
      </c>
      <c r="P7" s="1230"/>
      <c r="Q7" s="1230"/>
      <c r="R7" s="1230"/>
      <c r="S7" s="1230"/>
      <c r="T7" s="1230"/>
      <c r="U7" s="582"/>
      <c r="V7" s="582"/>
      <c r="W7" s="519"/>
      <c r="X7" s="590"/>
      <c r="Y7" s="590"/>
      <c r="Z7" s="590"/>
      <c r="AA7" s="590"/>
      <c r="AB7" s="590"/>
    </row>
    <row r="8" spans="1:28" s="570" customFormat="1" ht="18.75">
      <c r="A8" s="590"/>
      <c r="B8" s="590"/>
      <c r="C8" s="590"/>
      <c r="D8" s="590"/>
      <c r="E8" s="590"/>
      <c r="F8" s="590"/>
      <c r="G8" s="590"/>
      <c r="H8" s="590"/>
      <c r="L8" s="499"/>
      <c r="M8" s="617" t="s">
        <v>594</v>
      </c>
      <c r="N8" s="666"/>
      <c r="O8" s="1230" t="str">
        <f>IF(datePr_ch="",IF(datePr="","",datePr),datePr_ch)</f>
        <v>19.12.2019</v>
      </c>
      <c r="P8" s="1230"/>
      <c r="Q8" s="1230"/>
      <c r="R8" s="1230"/>
      <c r="S8" s="1230"/>
      <c r="T8" s="1230"/>
      <c r="U8" s="582"/>
      <c r="V8" s="582"/>
      <c r="W8" s="519"/>
      <c r="X8" s="590"/>
      <c r="Y8" s="590"/>
      <c r="Z8" s="590"/>
      <c r="AA8" s="590"/>
      <c r="AB8" s="590"/>
    </row>
    <row r="9" spans="1:28" s="570" customFormat="1" ht="18.75">
      <c r="A9" s="590"/>
      <c r="B9" s="590"/>
      <c r="C9" s="590"/>
      <c r="D9" s="590"/>
      <c r="E9" s="590"/>
      <c r="F9" s="590"/>
      <c r="G9" s="590"/>
      <c r="H9" s="590"/>
      <c r="L9" s="552"/>
      <c r="M9" s="617" t="s">
        <v>593</v>
      </c>
      <c r="N9" s="666"/>
      <c r="O9" s="1230" t="str">
        <f>IF(numberPr_ch="",IF(numberPr="","",numberPr),numberPr_ch)</f>
        <v>511-п</v>
      </c>
      <c r="P9" s="1230"/>
      <c r="Q9" s="1230"/>
      <c r="R9" s="1230"/>
      <c r="S9" s="1230"/>
      <c r="T9" s="1230"/>
      <c r="U9" s="582"/>
      <c r="V9" s="582"/>
      <c r="W9" s="519"/>
      <c r="X9" s="590"/>
      <c r="Y9" s="590"/>
      <c r="Z9" s="590"/>
      <c r="AA9" s="590"/>
      <c r="AB9" s="590"/>
    </row>
    <row r="10" spans="1:28" s="570" customFormat="1" ht="18.75">
      <c r="A10" s="590"/>
      <c r="B10" s="590"/>
      <c r="C10" s="590"/>
      <c r="D10" s="590"/>
      <c r="E10" s="590"/>
      <c r="F10" s="590"/>
      <c r="G10" s="590"/>
      <c r="H10" s="590"/>
      <c r="L10" s="552"/>
      <c r="M10" s="617" t="s">
        <v>500</v>
      </c>
      <c r="N10" s="666"/>
      <c r="O10" s="1230" t="str">
        <f>IF(IstPub_ch="",IF(IstPub="","",IstPub),IstPub_ch)</f>
        <v>http://tarif.lenobl.ru/dokumenty/docs_category_3/</v>
      </c>
      <c r="P10" s="1230"/>
      <c r="Q10" s="1230"/>
      <c r="R10" s="1230"/>
      <c r="S10" s="1230"/>
      <c r="T10" s="1230"/>
      <c r="U10" s="582"/>
      <c r="V10" s="582"/>
      <c r="W10" s="519"/>
      <c r="X10" s="590"/>
      <c r="Y10" s="590"/>
      <c r="Z10" s="590"/>
      <c r="AA10" s="590"/>
      <c r="AB10" s="590"/>
    </row>
    <row r="11" spans="1:28" s="570" customFormat="1" ht="11.25" hidden="1">
      <c r="A11" s="590"/>
      <c r="B11" s="590"/>
      <c r="C11" s="590"/>
      <c r="D11" s="590"/>
      <c r="E11" s="590"/>
      <c r="F11" s="590"/>
      <c r="G11" s="590"/>
      <c r="H11" s="590"/>
      <c r="L11" s="1225"/>
      <c r="M11" s="1225"/>
      <c r="N11" s="566"/>
      <c r="O11" s="582"/>
      <c r="P11" s="582"/>
      <c r="Q11" s="582"/>
      <c r="R11" s="582"/>
      <c r="S11" s="582"/>
      <c r="T11" s="582"/>
      <c r="U11" s="588" t="s">
        <v>372</v>
      </c>
      <c r="X11" s="590"/>
      <c r="Y11" s="590"/>
      <c r="Z11" s="590"/>
      <c r="AA11" s="590"/>
      <c r="AB11" s="590"/>
    </row>
    <row r="12" spans="1:28">
      <c r="J12" s="529"/>
      <c r="K12" s="529"/>
      <c r="L12" s="524"/>
      <c r="M12" s="524"/>
      <c r="N12" s="502"/>
      <c r="O12" s="1231"/>
      <c r="P12" s="1231"/>
      <c r="Q12" s="1231"/>
      <c r="R12" s="1231"/>
      <c r="S12" s="1231"/>
      <c r="T12" s="1231"/>
      <c r="U12" s="1231"/>
    </row>
    <row r="13" spans="1:28">
      <c r="J13" s="529"/>
      <c r="K13" s="529"/>
      <c r="L13" s="1155" t="s">
        <v>453</v>
      </c>
      <c r="M13" s="1155"/>
      <c r="N13" s="1155"/>
      <c r="O13" s="1155"/>
      <c r="P13" s="1155"/>
      <c r="Q13" s="1155"/>
      <c r="R13" s="1155"/>
      <c r="S13" s="1155"/>
      <c r="T13" s="1155"/>
      <c r="U13" s="1155"/>
      <c r="V13" s="1155"/>
      <c r="W13" s="1155" t="s">
        <v>454</v>
      </c>
    </row>
    <row r="14" spans="1:28" ht="14.25" customHeight="1">
      <c r="J14" s="529"/>
      <c r="K14" s="529"/>
      <c r="L14" s="1237" t="s">
        <v>91</v>
      </c>
      <c r="M14" s="1237" t="s">
        <v>637</v>
      </c>
      <c r="N14" s="661"/>
      <c r="O14" s="1238" t="s">
        <v>639</v>
      </c>
      <c r="P14" s="1239"/>
      <c r="Q14" s="1239"/>
      <c r="R14" s="1239"/>
      <c r="S14" s="1239"/>
      <c r="T14" s="1240"/>
      <c r="U14" s="1221" t="s">
        <v>340</v>
      </c>
      <c r="V14" s="1234" t="s">
        <v>274</v>
      </c>
      <c r="W14" s="1155"/>
    </row>
    <row r="15" spans="1:28" ht="14.25" customHeight="1">
      <c r="J15" s="529"/>
      <c r="K15" s="529"/>
      <c r="L15" s="1237"/>
      <c r="M15" s="1237"/>
      <c r="N15" s="662"/>
      <c r="O15" s="1243" t="s">
        <v>603</v>
      </c>
      <c r="P15" s="1241" t="s">
        <v>270</v>
      </c>
      <c r="Q15" s="1242"/>
      <c r="R15" s="1218" t="s">
        <v>652</v>
      </c>
      <c r="S15" s="1219"/>
      <c r="T15" s="1220"/>
      <c r="U15" s="1222"/>
      <c r="V15" s="1235"/>
      <c r="W15" s="1155"/>
    </row>
    <row r="16" spans="1:28" ht="33.75" customHeight="1">
      <c r="J16" s="529"/>
      <c r="K16" s="529"/>
      <c r="L16" s="1237"/>
      <c r="M16" s="1237"/>
      <c r="N16" s="663"/>
      <c r="O16" s="1244"/>
      <c r="P16" s="535" t="s">
        <v>604</v>
      </c>
      <c r="Q16" s="535" t="s">
        <v>6</v>
      </c>
      <c r="R16" s="536" t="s">
        <v>273</v>
      </c>
      <c r="S16" s="1232" t="s">
        <v>272</v>
      </c>
      <c r="T16" s="1233"/>
      <c r="U16" s="1223"/>
      <c r="V16" s="1236"/>
      <c r="W16" s="1155"/>
    </row>
    <row r="17" spans="1:28">
      <c r="J17" s="529"/>
      <c r="K17" s="569">
        <v>1</v>
      </c>
      <c r="L17" s="647" t="s">
        <v>92</v>
      </c>
      <c r="M17" s="647" t="s">
        <v>48</v>
      </c>
      <c r="N17" s="649" t="str">
        <f ca="1">OFFSET(N17,0,-1)</f>
        <v>2</v>
      </c>
      <c r="O17" s="648">
        <f ca="1">OFFSET(O17,0,-1)+1</f>
        <v>3</v>
      </c>
      <c r="P17" s="648">
        <f ca="1">OFFSET(P17,0,-1)+1</f>
        <v>4</v>
      </c>
      <c r="Q17" s="648">
        <f ca="1">OFFSET(Q17,0,-1)+1</f>
        <v>5</v>
      </c>
      <c r="R17" s="648">
        <f ca="1">OFFSET(R17,0,-1)+1</f>
        <v>6</v>
      </c>
      <c r="S17" s="1226">
        <f ca="1">OFFSET(S17,0,-1)+1</f>
        <v>7</v>
      </c>
      <c r="T17" s="1226"/>
      <c r="U17" s="648">
        <f ca="1">OFFSET(U17,0,-2)+1</f>
        <v>8</v>
      </c>
      <c r="V17" s="649">
        <f ca="1">OFFSET(V17,0,-1)</f>
        <v>8</v>
      </c>
      <c r="W17" s="648">
        <f ca="1">OFFSET(W17,0,-1)+1</f>
        <v>9</v>
      </c>
    </row>
    <row r="18" spans="1:28" ht="22.5">
      <c r="A18" s="1210">
        <v>1</v>
      </c>
      <c r="B18" s="847"/>
      <c r="C18" s="847"/>
      <c r="D18" s="847"/>
      <c r="E18" s="848"/>
      <c r="F18" s="849"/>
      <c r="G18" s="849"/>
      <c r="H18" s="849"/>
      <c r="I18" s="850"/>
      <c r="J18" s="845"/>
      <c r="K18" s="852"/>
      <c r="L18" s="593">
        <f>mergeValue(A18)</f>
        <v>1</v>
      </c>
      <c r="M18" s="641" t="s">
        <v>20</v>
      </c>
      <c r="N18" s="646"/>
      <c r="O18" s="1211"/>
      <c r="P18" s="1211"/>
      <c r="Q18" s="1211"/>
      <c r="R18" s="1211"/>
      <c r="S18" s="1211"/>
      <c r="T18" s="1211"/>
      <c r="U18" s="1211"/>
      <c r="V18" s="1211"/>
      <c r="W18" s="630" t="s">
        <v>475</v>
      </c>
      <c r="Y18" s="589"/>
      <c r="Z18" s="589" t="str">
        <f t="shared" ref="Z18:Z31" si="0">IF(M18="","",M18 )</f>
        <v>Наименование тарифа</v>
      </c>
      <c r="AA18" s="589"/>
      <c r="AB18" s="589"/>
    </row>
    <row r="19" spans="1:28" ht="22.5">
      <c r="A19" s="1210"/>
      <c r="B19" s="1210">
        <v>1</v>
      </c>
      <c r="C19" s="847"/>
      <c r="D19" s="847"/>
      <c r="E19" s="849"/>
      <c r="F19" s="849"/>
      <c r="G19" s="849"/>
      <c r="H19" s="849"/>
      <c r="I19" s="844"/>
      <c r="J19" s="843"/>
      <c r="K19" s="846"/>
      <c r="L19" s="593" t="str">
        <f>mergeValue(A19) &amp;"."&amp; mergeValue(B19)</f>
        <v>1.1</v>
      </c>
      <c r="M19" s="546" t="s">
        <v>16</v>
      </c>
      <c r="N19" s="646"/>
      <c r="O19" s="1211"/>
      <c r="P19" s="1211"/>
      <c r="Q19" s="1211"/>
      <c r="R19" s="1211"/>
      <c r="S19" s="1211"/>
      <c r="T19" s="1211"/>
      <c r="U19" s="1211"/>
      <c r="V19" s="1211"/>
      <c r="W19" s="630" t="s">
        <v>476</v>
      </c>
      <c r="Y19" s="589"/>
      <c r="Z19" s="589" t="str">
        <f t="shared" si="0"/>
        <v>Территория действия тарифа</v>
      </c>
      <c r="AA19" s="589"/>
      <c r="AB19" s="589"/>
    </row>
    <row r="20" spans="1:28" ht="22.5">
      <c r="A20" s="1210"/>
      <c r="B20" s="1210"/>
      <c r="C20" s="1210">
        <v>1</v>
      </c>
      <c r="D20" s="847"/>
      <c r="E20" s="849"/>
      <c r="F20" s="849"/>
      <c r="G20" s="849"/>
      <c r="H20" s="849"/>
      <c r="I20" s="851"/>
      <c r="J20" s="843"/>
      <c r="K20" s="846"/>
      <c r="L20" s="593" t="str">
        <f>mergeValue(A20) &amp;"."&amp; mergeValue(B20)&amp;"."&amp; mergeValue(C20)</f>
        <v>1.1.1</v>
      </c>
      <c r="M20" s="547" t="s">
        <v>7</v>
      </c>
      <c r="N20" s="646"/>
      <c r="O20" s="1211"/>
      <c r="P20" s="1211"/>
      <c r="Q20" s="1211"/>
      <c r="R20" s="1211"/>
      <c r="S20" s="1211"/>
      <c r="T20" s="1211"/>
      <c r="U20" s="1211"/>
      <c r="V20" s="1211"/>
      <c r="W20" s="630" t="s">
        <v>631</v>
      </c>
      <c r="Y20" s="589"/>
      <c r="Z20" s="589" t="str">
        <f t="shared" si="0"/>
        <v xml:space="preserve">Наименование системы теплоснабжения </v>
      </c>
      <c r="AA20" s="589"/>
      <c r="AB20" s="589"/>
    </row>
    <row r="21" spans="1:28" ht="22.5">
      <c r="A21" s="1210"/>
      <c r="B21" s="1210"/>
      <c r="C21" s="1210"/>
      <c r="D21" s="1210">
        <v>1</v>
      </c>
      <c r="E21" s="849"/>
      <c r="F21" s="849"/>
      <c r="G21" s="849"/>
      <c r="H21" s="849"/>
      <c r="I21" s="851"/>
      <c r="J21" s="843"/>
      <c r="K21" s="846"/>
      <c r="L21" s="593" t="str">
        <f>mergeValue(A21) &amp;"."&amp; mergeValue(B21)&amp;"."&amp; mergeValue(C21)&amp;"."&amp; mergeValue(D21)</f>
        <v>1.1.1.1</v>
      </c>
      <c r="M21" s="548" t="s">
        <v>22</v>
      </c>
      <c r="N21" s="646"/>
      <c r="O21" s="1211"/>
      <c r="P21" s="1211"/>
      <c r="Q21" s="1211"/>
      <c r="R21" s="1211"/>
      <c r="S21" s="1211"/>
      <c r="T21" s="1211"/>
      <c r="U21" s="1211"/>
      <c r="V21" s="1211"/>
      <c r="W21" s="630" t="s">
        <v>632</v>
      </c>
      <c r="Y21" s="589"/>
      <c r="Z21" s="589" t="str">
        <f t="shared" si="0"/>
        <v xml:space="preserve">Источник тепловой энергии  </v>
      </c>
      <c r="AA21" s="589"/>
      <c r="AB21" s="589"/>
    </row>
    <row r="22" spans="1:28" ht="101.25">
      <c r="A22" s="1210"/>
      <c r="B22" s="1210"/>
      <c r="C22" s="1210"/>
      <c r="D22" s="1210"/>
      <c r="E22" s="1210">
        <v>1</v>
      </c>
      <c r="F22" s="849"/>
      <c r="G22" s="849"/>
      <c r="H22" s="847">
        <v>1</v>
      </c>
      <c r="I22" s="1210">
        <v>1</v>
      </c>
      <c r="J22" s="849"/>
      <c r="K22" s="854"/>
      <c r="L22" s="593" t="str">
        <f>mergeValue(A22) &amp;"."&amp; mergeValue(B22)&amp;"."&amp; mergeValue(C22)&amp;"."&amp; mergeValue(D22)&amp;"."&amp; mergeValue(E22)</f>
        <v>1.1.1.1.1</v>
      </c>
      <c r="M22" s="554" t="s">
        <v>9</v>
      </c>
      <c r="N22" s="646"/>
      <c r="O22" s="1212"/>
      <c r="P22" s="1212"/>
      <c r="Q22" s="1212"/>
      <c r="R22" s="1212"/>
      <c r="S22" s="1212"/>
      <c r="T22" s="1212"/>
      <c r="U22" s="1212"/>
      <c r="V22" s="1212"/>
      <c r="W22" s="630" t="s">
        <v>636</v>
      </c>
      <c r="Y22" s="589"/>
      <c r="Z22" s="589" t="str">
        <f t="shared" si="0"/>
        <v>Схема подключения теплопотребляющей установки к коллектору источника тепловой энергии</v>
      </c>
      <c r="AA22" s="589"/>
      <c r="AB22" s="589"/>
    </row>
    <row r="23" spans="1:28" ht="90">
      <c r="A23" s="1210"/>
      <c r="B23" s="1210"/>
      <c r="C23" s="1210"/>
      <c r="D23" s="1210"/>
      <c r="E23" s="1210"/>
      <c r="F23" s="1210">
        <v>1</v>
      </c>
      <c r="G23" s="847"/>
      <c r="H23" s="847"/>
      <c r="I23" s="1210"/>
      <c r="J23" s="1210">
        <v>1</v>
      </c>
      <c r="K23" s="855"/>
      <c r="L23" s="593" t="str">
        <f>mergeValue(A23) &amp;"."&amp; mergeValue(B23)&amp;"."&amp; mergeValue(C23)&amp;"."&amp; mergeValue(D23)&amp;"."&amp; mergeValue(E23)&amp;"."&amp; mergeValue(F23)</f>
        <v>1.1.1.1.1.1</v>
      </c>
      <c r="M23" s="555" t="s">
        <v>10</v>
      </c>
      <c r="N23" s="646"/>
      <c r="O23" s="1213"/>
      <c r="P23" s="1214"/>
      <c r="Q23" s="1214"/>
      <c r="R23" s="1214"/>
      <c r="S23" s="1214"/>
      <c r="T23" s="1214"/>
      <c r="U23" s="1214"/>
      <c r="V23" s="1215"/>
      <c r="W23" s="630" t="s">
        <v>634</v>
      </c>
      <c r="Y23" s="589"/>
      <c r="Z23" s="589" t="str">
        <f t="shared" si="0"/>
        <v>Группа потребителей</v>
      </c>
      <c r="AA23" s="589"/>
      <c r="AB23" s="589"/>
    </row>
    <row r="24" spans="1:28" ht="189" customHeight="1">
      <c r="A24" s="1210"/>
      <c r="B24" s="1210"/>
      <c r="C24" s="1210"/>
      <c r="D24" s="1210"/>
      <c r="E24" s="1210"/>
      <c r="F24" s="1210"/>
      <c r="G24" s="847">
        <v>1</v>
      </c>
      <c r="H24" s="847"/>
      <c r="I24" s="1210"/>
      <c r="J24" s="1210"/>
      <c r="K24" s="855">
        <v>1</v>
      </c>
      <c r="L24" s="593" t="str">
        <f>mergeValue(A24) &amp;"."&amp; mergeValue(B24)&amp;"."&amp; mergeValue(C24)&amp;"."&amp; mergeValue(D24)&amp;"."&amp; mergeValue(E24)&amp;"."&amp; mergeValue(F24)&amp;"."&amp; mergeValue(G24)</f>
        <v>1.1.1.1.1.1.1</v>
      </c>
      <c r="M24" s="1065"/>
      <c r="N24" s="646"/>
      <c r="O24" s="562"/>
      <c r="P24" s="562"/>
      <c r="Q24" s="1090"/>
      <c r="R24" s="1216"/>
      <c r="S24" s="1217" t="s">
        <v>83</v>
      </c>
      <c r="T24" s="1216"/>
      <c r="U24" s="1217" t="s">
        <v>84</v>
      </c>
      <c r="V24" s="562"/>
      <c r="W24" s="1227" t="s">
        <v>653</v>
      </c>
      <c r="X24" s="585" t="str">
        <f>strCheckDate(O25:V25)</f>
        <v/>
      </c>
      <c r="Y24" s="589"/>
      <c r="Z24" s="589" t="str">
        <f t="shared" si="0"/>
        <v/>
      </c>
      <c r="AA24" s="589"/>
      <c r="AB24" s="589"/>
    </row>
    <row r="25" spans="1:28" ht="11.25" hidden="1" customHeight="1">
      <c r="A25" s="1210"/>
      <c r="B25" s="1210"/>
      <c r="C25" s="1210"/>
      <c r="D25" s="1210"/>
      <c r="E25" s="1210"/>
      <c r="F25" s="1210"/>
      <c r="G25" s="847"/>
      <c r="H25" s="847"/>
      <c r="I25" s="1210"/>
      <c r="J25" s="1210"/>
      <c r="K25" s="855"/>
      <c r="L25" s="600"/>
      <c r="M25" s="646"/>
      <c r="N25" s="646"/>
      <c r="O25" s="562"/>
      <c r="P25" s="562"/>
      <c r="Q25" s="584" t="str">
        <f>R24 &amp; "-" &amp; T24</f>
        <v>-</v>
      </c>
      <c r="R25" s="1216"/>
      <c r="S25" s="1217"/>
      <c r="T25" s="1216"/>
      <c r="U25" s="1217"/>
      <c r="V25" s="562"/>
      <c r="W25" s="1228"/>
      <c r="Y25" s="589"/>
      <c r="Z25" s="589" t="str">
        <f t="shared" si="0"/>
        <v/>
      </c>
      <c r="AA25" s="589"/>
      <c r="AB25" s="589"/>
    </row>
    <row r="26" spans="1:28" ht="15" customHeight="1">
      <c r="A26" s="1210"/>
      <c r="B26" s="1210"/>
      <c r="C26" s="1210"/>
      <c r="D26" s="1210"/>
      <c r="E26" s="1210"/>
      <c r="F26" s="1210"/>
      <c r="G26" s="849"/>
      <c r="H26" s="847"/>
      <c r="I26" s="1210"/>
      <c r="J26" s="1210"/>
      <c r="K26" s="854"/>
      <c r="L26" s="538"/>
      <c r="M26" s="557" t="s">
        <v>25</v>
      </c>
      <c r="N26" s="564"/>
      <c r="O26" s="564"/>
      <c r="P26" s="564"/>
      <c r="Q26" s="564"/>
      <c r="R26" s="564"/>
      <c r="S26" s="564"/>
      <c r="T26" s="564"/>
      <c r="U26" s="564"/>
      <c r="V26" s="560"/>
      <c r="W26" s="1229"/>
      <c r="Y26" s="589"/>
      <c r="Z26" s="589" t="str">
        <f t="shared" si="0"/>
        <v>Добавить вид теплоносителя (параметры теплоносителя)</v>
      </c>
      <c r="AA26" s="589"/>
      <c r="AB26" s="589"/>
    </row>
    <row r="27" spans="1:28" ht="15" customHeight="1">
      <c r="A27" s="1210"/>
      <c r="B27" s="1210"/>
      <c r="C27" s="1210"/>
      <c r="D27" s="1210"/>
      <c r="E27" s="1210"/>
      <c r="F27" s="849"/>
      <c r="G27" s="849"/>
      <c r="H27" s="847"/>
      <c r="I27" s="1210"/>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10"/>
      <c r="B28" s="1210"/>
      <c r="C28" s="1210"/>
      <c r="D28" s="1210"/>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10"/>
      <c r="B29" s="1210"/>
      <c r="C29" s="1210"/>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10"/>
      <c r="B30" s="1210"/>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10"/>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3"/>
      <c r="M32" s="565" t="s">
        <v>308</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3" t="s">
        <v>630</v>
      </c>
      <c r="N34" s="1203"/>
      <c r="O34" s="1203"/>
      <c r="P34" s="1203"/>
      <c r="Q34" s="1203"/>
      <c r="R34" s="1203"/>
      <c r="S34" s="1203"/>
      <c r="T34" s="1203"/>
      <c r="U34" s="1203"/>
      <c r="V34" s="1203"/>
      <c r="W34" s="1203"/>
    </row>
  </sheetData>
  <sheetProtection algorithmName="SHA-512" hashValue="BYcpSgzjL1zxtkxU1oOas8jDGWNX88rR9SCACzgUcZe+LdRzq58KAxpqzyTlRLAwO4uqGykil7qKqF209zgiPg==" saltValue="M2RaI2ZO8BYbg69O6AMIYw=="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803</vt:i4>
      </vt:variant>
    </vt:vector>
  </HeadingPairs>
  <TitlesOfParts>
    <vt:vector size="821"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Т-ТН</vt:lpstr>
      <vt:lpstr>Форма 4.2.2 | Т-ТН</vt:lpstr>
      <vt:lpstr>Форма 1.0.1 | Т-гор.вода</vt:lpstr>
      <vt:lpstr>Форма 4.2.3 | Т-гор.вода</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Лист1</vt:lpstr>
      <vt:lpstr>activity</vt:lpstr>
      <vt:lpstr>add_CS_List05_1</vt:lpstr>
      <vt:lpstr>add_CS_List05_10</vt:lpstr>
      <vt:lpstr>add_CS_List05_2</vt:lpstr>
      <vt:lpstr>add_CS_List05_3</vt:lpstr>
      <vt:lpstr>add_CS_List05_3_i</vt:lpstr>
      <vt:lpstr>add_CS_List05_6</vt:lpstr>
      <vt:lpstr>add_CS_List05_7</vt:lpstr>
      <vt:lpstr>add_CS_List05_8</vt:lpstr>
      <vt:lpstr>add_CS_List05_9</vt:lpstr>
      <vt:lpstr>add_CT_1</vt:lpstr>
      <vt:lpstr>add_CT_10</vt:lpstr>
      <vt:lpstr>add_CT_2</vt:lpstr>
      <vt:lpstr>add_CT_3</vt:lpstr>
      <vt:lpstr>add_CT_3_i</vt:lpstr>
      <vt:lpstr>add_CT_6</vt:lpstr>
      <vt:lpstr>add_CT_7</vt:lpstr>
      <vt:lpstr>add_CT_8</vt:lpstr>
      <vt:lpstr>add_CT_9</vt:lpstr>
      <vt:lpstr>add_MO_1</vt:lpstr>
      <vt:lpstr>add_MO_10</vt:lpstr>
      <vt:lpstr>add_MO_2</vt:lpstr>
      <vt:lpstr>add_MO_3</vt:lpstr>
      <vt:lpstr>add_MO_3_i</vt:lpstr>
      <vt:lpstr>add_MO_6</vt:lpstr>
      <vt:lpstr>add_MO_7</vt:lpstr>
      <vt:lpstr>add_MO_8</vt:lpstr>
      <vt:lpstr>add_MO_9</vt:lpstr>
      <vt:lpstr>add_MO_List05_1</vt:lpstr>
      <vt:lpstr>add_MO_List05_10</vt:lpstr>
      <vt:lpstr>add_MO_List05_2</vt:lpstr>
      <vt:lpstr>add_MO_List05_3</vt:lpstr>
      <vt:lpstr>add_MO_List05_3_i</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add_TER_List05_6</vt:lpstr>
      <vt:lpstr>add_TER_List05_7</vt:lpstr>
      <vt:lpstr>add_TER_List05_8</vt:lpstr>
      <vt:lpstr>add_TER_List05_9</vt:lpstr>
      <vt:lpstr>add_Warm_1</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2020-01-10T06:44:12Z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